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2" documentId="11_7AEC7BD074391D1EDE658FC227C68B156BF843DF" xr6:coauthVersionLast="47" xr6:coauthVersionMax="47" xr10:uidLastSave="{53C72C9C-14FB-41F9-A48A-EA6D79D3CCB6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'2007'!$A$1:$O$33</definedName>
    <definedName name="_xlnm.Print_Area" localSheetId="15">'2008'!$A$1:$O$31</definedName>
    <definedName name="_xlnm.Print_Area" localSheetId="14">'2009'!$A$1:$O$34</definedName>
    <definedName name="_xlnm.Print_Area" localSheetId="13">'2010'!$A$1:$O$34</definedName>
    <definedName name="_xlnm.Print_Area" localSheetId="12">'2011'!$A$1:$O$34</definedName>
    <definedName name="_xlnm.Print_Area" localSheetId="11">'2012'!$A$1:$O$36</definedName>
    <definedName name="_xlnm.Print_Area" localSheetId="10">'2013'!$A$1:$O$38</definedName>
    <definedName name="_xlnm.Print_Area" localSheetId="9">'2014'!$A$1:$O$36</definedName>
    <definedName name="_xlnm.Print_Area" localSheetId="8">'2015'!$A$1:$O$35</definedName>
    <definedName name="_xlnm.Print_Area" localSheetId="7">'2016'!$A$1:$O$34</definedName>
    <definedName name="_xlnm.Print_Area" localSheetId="6">'2017'!$A$1:$O$34</definedName>
    <definedName name="_xlnm.Print_Area" localSheetId="5">'2018'!$A$1:$O$34</definedName>
    <definedName name="_xlnm.Print_Area" localSheetId="4">'2019'!$A$1:$O$33</definedName>
    <definedName name="_xlnm.Print_Area" localSheetId="3">'2020'!$A$1:$O$34</definedName>
    <definedName name="_xlnm.Print_Area" localSheetId="2">'2021'!$A$1:$P$33</definedName>
    <definedName name="_xlnm.Print_Area" localSheetId="1">'2022'!$A$1:$P$33</definedName>
    <definedName name="_xlnm.Print_Area" localSheetId="0">'2023'!$A$1:$P$34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49" l="1"/>
  <c r="F30" i="49"/>
  <c r="G30" i="49"/>
  <c r="H30" i="49"/>
  <c r="I30" i="49"/>
  <c r="J30" i="49"/>
  <c r="K30" i="49"/>
  <c r="L30" i="49"/>
  <c r="M30" i="49"/>
  <c r="N30" i="49"/>
  <c r="D30" i="49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4" i="49" l="1"/>
  <c r="P24" i="49" s="1"/>
  <c r="O28" i="49"/>
  <c r="P28" i="49" s="1"/>
  <c r="O14" i="49"/>
  <c r="P14" i="49" s="1"/>
  <c r="O26" i="49"/>
  <c r="P26" i="49" s="1"/>
  <c r="O5" i="49"/>
  <c r="P5" i="49" s="1"/>
  <c r="O18" i="49"/>
  <c r="P18" i="49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M29" i="48" s="1"/>
  <c r="L5" i="48"/>
  <c r="L29" i="48" s="1"/>
  <c r="K5" i="48"/>
  <c r="K29" i="48" s="1"/>
  <c r="J5" i="48"/>
  <c r="J29" i="48" s="1"/>
  <c r="I5" i="48"/>
  <c r="H5" i="48"/>
  <c r="H29" i="48" s="1"/>
  <c r="G5" i="48"/>
  <c r="F5" i="48"/>
  <c r="E5" i="48"/>
  <c r="D5" i="48"/>
  <c r="O30" i="49" l="1"/>
  <c r="P30" i="49" s="1"/>
  <c r="I29" i="48"/>
  <c r="D29" i="48"/>
  <c r="E29" i="48"/>
  <c r="F29" i="48"/>
  <c r="N29" i="48"/>
  <c r="G29" i="48"/>
  <c r="O27" i="48"/>
  <c r="P27" i="48" s="1"/>
  <c r="O25" i="48"/>
  <c r="P25" i="48" s="1"/>
  <c r="O23" i="48"/>
  <c r="P23" i="48" s="1"/>
  <c r="O14" i="48"/>
  <c r="P14" i="48" s="1"/>
  <c r="O17" i="48"/>
  <c r="P17" i="48" s="1"/>
  <c r="O5" i="48"/>
  <c r="P5" i="48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 s="1"/>
  <c r="O20" i="47"/>
  <c r="P20" i="47"/>
  <c r="O19" i="47"/>
  <c r="P19" i="47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/>
  <c r="N14" i="47"/>
  <c r="M14" i="47"/>
  <c r="L14" i="47"/>
  <c r="K14" i="47"/>
  <c r="J14" i="47"/>
  <c r="I14" i="47"/>
  <c r="H14" i="47"/>
  <c r="H29" i="47" s="1"/>
  <c r="G14" i="47"/>
  <c r="G29" i="47" s="1"/>
  <c r="F14" i="47"/>
  <c r="E14" i="47"/>
  <c r="D14" i="47"/>
  <c r="O13" i="47"/>
  <c r="P13" i="47" s="1"/>
  <c r="O12" i="47"/>
  <c r="P12" i="47"/>
  <c r="O11" i="47"/>
  <c r="P11" i="47"/>
  <c r="O10" i="47"/>
  <c r="P10" i="47"/>
  <c r="O9" i="47"/>
  <c r="P9" i="47" s="1"/>
  <c r="O8" i="47"/>
  <c r="P8" i="47" s="1"/>
  <c r="O7" i="47"/>
  <c r="P7" i="47" s="1"/>
  <c r="O6" i="47"/>
  <c r="P6" i="47"/>
  <c r="N5" i="47"/>
  <c r="N29" i="47" s="1"/>
  <c r="M5" i="47"/>
  <c r="L5" i="47"/>
  <c r="K5" i="47"/>
  <c r="K29" i="47" s="1"/>
  <c r="J5" i="47"/>
  <c r="I5" i="47"/>
  <c r="H5" i="47"/>
  <c r="G5" i="47"/>
  <c r="F5" i="47"/>
  <c r="E5" i="47"/>
  <c r="D5" i="47"/>
  <c r="N29" i="46"/>
  <c r="O29" i="46" s="1"/>
  <c r="M28" i="46"/>
  <c r="L28" i="46"/>
  <c r="K28" i="46"/>
  <c r="J28" i="46"/>
  <c r="I28" i="46"/>
  <c r="H28" i="46"/>
  <c r="G28" i="46"/>
  <c r="F28" i="46"/>
  <c r="E28" i="46"/>
  <c r="D28" i="46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N22" i="46"/>
  <c r="O22" i="46" s="1"/>
  <c r="N21" i="46"/>
  <c r="O21" i="46" s="1"/>
  <c r="N20" i="46"/>
  <c r="O20" i="46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8" i="46" s="1"/>
  <c r="O18" i="46" s="1"/>
  <c r="N17" i="46"/>
  <c r="O17" i="46" s="1"/>
  <c r="N16" i="46"/>
  <c r="O16" i="46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N11" i="46"/>
  <c r="O11" i="46" s="1"/>
  <c r="N10" i="46"/>
  <c r="O10" i="46"/>
  <c r="N9" i="46"/>
  <c r="O9" i="46" s="1"/>
  <c r="N8" i="46"/>
  <c r="O8" i="46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28" i="45"/>
  <c r="O28" i="45" s="1"/>
  <c r="M27" i="45"/>
  <c r="L27" i="45"/>
  <c r="K27" i="45"/>
  <c r="J27" i="45"/>
  <c r="I27" i="45"/>
  <c r="H27" i="45"/>
  <c r="G27" i="45"/>
  <c r="F27" i="45"/>
  <c r="N27" i="45" s="1"/>
  <c r="O27" i="45" s="1"/>
  <c r="E27" i="45"/>
  <c r="D27" i="45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M23" i="45"/>
  <c r="L23" i="45"/>
  <c r="K23" i="45"/>
  <c r="J23" i="45"/>
  <c r="I23" i="45"/>
  <c r="H23" i="45"/>
  <c r="N23" i="45" s="1"/>
  <c r="O23" i="45" s="1"/>
  <c r="G23" i="45"/>
  <c r="F23" i="45"/>
  <c r="E23" i="45"/>
  <c r="D23" i="45"/>
  <c r="N22" i="45"/>
  <c r="O22" i="45" s="1"/>
  <c r="N21" i="45"/>
  <c r="O21" i="45" s="1"/>
  <c r="N20" i="45"/>
  <c r="O20" i="45" s="1"/>
  <c r="N19" i="45"/>
  <c r="O19" i="45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7" i="45" s="1"/>
  <c r="O17" i="45" s="1"/>
  <c r="N16" i="45"/>
  <c r="O16" i="45" s="1"/>
  <c r="N15" i="45"/>
  <c r="O15" i="45"/>
  <c r="M14" i="45"/>
  <c r="L14" i="45"/>
  <c r="K14" i="45"/>
  <c r="J14" i="45"/>
  <c r="I14" i="45"/>
  <c r="H14" i="45"/>
  <c r="G14" i="45"/>
  <c r="F14" i="45"/>
  <c r="E14" i="45"/>
  <c r="D14" i="45"/>
  <c r="N13" i="45"/>
  <c r="O13" i="45"/>
  <c r="N12" i="45"/>
  <c r="O12" i="45" s="1"/>
  <c r="N11" i="45"/>
  <c r="O11" i="45" s="1"/>
  <c r="N10" i="45"/>
  <c r="O10" i="45" s="1"/>
  <c r="N9" i="45"/>
  <c r="O9" i="45"/>
  <c r="N8" i="45"/>
  <c r="O8" i="45" s="1"/>
  <c r="N7" i="45"/>
  <c r="O7" i="45"/>
  <c r="N6" i="45"/>
  <c r="O6" i="45" s="1"/>
  <c r="M5" i="45"/>
  <c r="L5" i="45"/>
  <c r="K5" i="45"/>
  <c r="J5" i="45"/>
  <c r="J29" i="45" s="1"/>
  <c r="I5" i="45"/>
  <c r="H5" i="45"/>
  <c r="G5" i="45"/>
  <c r="F5" i="45"/>
  <c r="E5" i="45"/>
  <c r="D5" i="45"/>
  <c r="N29" i="44"/>
  <c r="O29" i="44"/>
  <c r="M28" i="44"/>
  <c r="L28" i="44"/>
  <c r="K28" i="44"/>
  <c r="J28" i="44"/>
  <c r="I28" i="44"/>
  <c r="H28" i="44"/>
  <c r="G28" i="44"/>
  <c r="F28" i="44"/>
  <c r="E28" i="44"/>
  <c r="D28" i="44"/>
  <c r="N28" i="44" s="1"/>
  <c r="O28" i="44" s="1"/>
  <c r="N27" i="44"/>
  <c r="O27" i="44" s="1"/>
  <c r="M26" i="44"/>
  <c r="L26" i="44"/>
  <c r="K26" i="44"/>
  <c r="J26" i="44"/>
  <c r="I26" i="44"/>
  <c r="H26" i="44"/>
  <c r="G26" i="44"/>
  <c r="F26" i="44"/>
  <c r="E26" i="44"/>
  <c r="E30" i="44" s="1"/>
  <c r="D26" i="44"/>
  <c r="N25" i="44"/>
  <c r="O25" i="44"/>
  <c r="M24" i="44"/>
  <c r="L24" i="44"/>
  <c r="K24" i="44"/>
  <c r="J24" i="44"/>
  <c r="I24" i="44"/>
  <c r="H24" i="44"/>
  <c r="G24" i="44"/>
  <c r="F24" i="44"/>
  <c r="E24" i="44"/>
  <c r="D24" i="44"/>
  <c r="N23" i="44"/>
  <c r="O23" i="44"/>
  <c r="N22" i="44"/>
  <c r="O22" i="44" s="1"/>
  <c r="N21" i="44"/>
  <c r="O21" i="44" s="1"/>
  <c r="N20" i="44"/>
  <c r="O20" i="44" s="1"/>
  <c r="N19" i="44"/>
  <c r="O19" i="44"/>
  <c r="M18" i="44"/>
  <c r="L18" i="44"/>
  <c r="K18" i="44"/>
  <c r="J18" i="44"/>
  <c r="I18" i="44"/>
  <c r="H18" i="44"/>
  <c r="G18" i="44"/>
  <c r="F18" i="44"/>
  <c r="E18" i="44"/>
  <c r="D18" i="44"/>
  <c r="N18" i="44" s="1"/>
  <c r="O18" i="44" s="1"/>
  <c r="N17" i="44"/>
  <c r="O17" i="44"/>
  <c r="N16" i="44"/>
  <c r="O16" i="44" s="1"/>
  <c r="N15" i="44"/>
  <c r="O15" i="44"/>
  <c r="M14" i="44"/>
  <c r="L14" i="44"/>
  <c r="K14" i="44"/>
  <c r="J14" i="44"/>
  <c r="I14" i="44"/>
  <c r="H14" i="44"/>
  <c r="G14" i="44"/>
  <c r="F14" i="44"/>
  <c r="E14" i="44"/>
  <c r="D14" i="44"/>
  <c r="N13" i="44"/>
  <c r="O13" i="44"/>
  <c r="N12" i="44"/>
  <c r="O12" i="44" s="1"/>
  <c r="N11" i="44"/>
  <c r="O11" i="44" s="1"/>
  <c r="N10" i="44"/>
  <c r="O10" i="44" s="1"/>
  <c r="N9" i="44"/>
  <c r="O9" i="44"/>
  <c r="N8" i="44"/>
  <c r="O8" i="44" s="1"/>
  <c r="N7" i="44"/>
  <c r="O7" i="44"/>
  <c r="N6" i="44"/>
  <c r="O6" i="44" s="1"/>
  <c r="M5" i="44"/>
  <c r="L5" i="44"/>
  <c r="L30" i="44" s="1"/>
  <c r="K5" i="44"/>
  <c r="K30" i="44" s="1"/>
  <c r="J5" i="44"/>
  <c r="J30" i="44" s="1"/>
  <c r="I5" i="44"/>
  <c r="H5" i="44"/>
  <c r="G5" i="44"/>
  <c r="F5" i="44"/>
  <c r="E5" i="44"/>
  <c r="D5" i="44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/>
  <c r="M26" i="43"/>
  <c r="L26" i="43"/>
  <c r="K26" i="43"/>
  <c r="J26" i="43"/>
  <c r="I26" i="43"/>
  <c r="H26" i="43"/>
  <c r="G26" i="43"/>
  <c r="F26" i="43"/>
  <c r="E26" i="43"/>
  <c r="D26" i="43"/>
  <c r="N25" i="43"/>
  <c r="O25" i="43"/>
  <c r="M24" i="43"/>
  <c r="L24" i="43"/>
  <c r="K24" i="43"/>
  <c r="J24" i="43"/>
  <c r="I24" i="43"/>
  <c r="N24" i="43" s="1"/>
  <c r="O24" i="43" s="1"/>
  <c r="H24" i="43"/>
  <c r="G24" i="43"/>
  <c r="F24" i="43"/>
  <c r="E24" i="43"/>
  <c r="D24" i="43"/>
  <c r="N23" i="43"/>
  <c r="O23" i="43"/>
  <c r="N22" i="43"/>
  <c r="O22" i="43" s="1"/>
  <c r="N21" i="43"/>
  <c r="O21" i="43" s="1"/>
  <c r="N20" i="43"/>
  <c r="O20" i="43" s="1"/>
  <c r="N19" i="43"/>
  <c r="O19" i="43"/>
  <c r="M18" i="43"/>
  <c r="L18" i="43"/>
  <c r="K18" i="43"/>
  <c r="J18" i="43"/>
  <c r="I18" i="43"/>
  <c r="H18" i="43"/>
  <c r="G18" i="43"/>
  <c r="F18" i="43"/>
  <c r="N18" i="43" s="1"/>
  <c r="O18" i="43" s="1"/>
  <c r="E18" i="43"/>
  <c r="D18" i="43"/>
  <c r="N17" i="43"/>
  <c r="O17" i="43" s="1"/>
  <c r="N16" i="43"/>
  <c r="O16" i="43" s="1"/>
  <c r="N15" i="43"/>
  <c r="O15" i="43"/>
  <c r="M14" i="43"/>
  <c r="L14" i="43"/>
  <c r="K14" i="43"/>
  <c r="K30" i="43" s="1"/>
  <c r="J14" i="43"/>
  <c r="I14" i="43"/>
  <c r="H14" i="43"/>
  <c r="G14" i="43"/>
  <c r="F14" i="43"/>
  <c r="E14" i="43"/>
  <c r="D14" i="43"/>
  <c r="N13" i="43"/>
  <c r="O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L30" i="43" s="1"/>
  <c r="K5" i="43"/>
  <c r="J5" i="43"/>
  <c r="I5" i="43"/>
  <c r="H5" i="43"/>
  <c r="G5" i="43"/>
  <c r="F5" i="43"/>
  <c r="E5" i="43"/>
  <c r="E30" i="43" s="1"/>
  <c r="D5" i="43"/>
  <c r="D30" i="43" s="1"/>
  <c r="N29" i="42"/>
  <c r="O29" i="42"/>
  <c r="M28" i="42"/>
  <c r="L28" i="42"/>
  <c r="K28" i="42"/>
  <c r="J28" i="42"/>
  <c r="I28" i="42"/>
  <c r="H28" i="42"/>
  <c r="G28" i="42"/>
  <c r="F28" i="42"/>
  <c r="N28" i="42" s="1"/>
  <c r="O28" i="42" s="1"/>
  <c r="E28" i="42"/>
  <c r="D28" i="42"/>
  <c r="N27" i="42"/>
  <c r="O27" i="42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/>
  <c r="N22" i="42"/>
  <c r="O22" i="42" s="1"/>
  <c r="N21" i="42"/>
  <c r="O21" i="42" s="1"/>
  <c r="N20" i="42"/>
  <c r="O20" i="42" s="1"/>
  <c r="N19" i="42"/>
  <c r="O19" i="42"/>
  <c r="M18" i="42"/>
  <c r="L18" i="42"/>
  <c r="K18" i="42"/>
  <c r="J18" i="42"/>
  <c r="I18" i="42"/>
  <c r="H18" i="42"/>
  <c r="G18" i="42"/>
  <c r="F18" i="42"/>
  <c r="E18" i="42"/>
  <c r="N18" i="42" s="1"/>
  <c r="O18" i="42" s="1"/>
  <c r="D18" i="42"/>
  <c r="N17" i="42"/>
  <c r="O17" i="42"/>
  <c r="N16" i="42"/>
  <c r="O16" i="42" s="1"/>
  <c r="M15" i="42"/>
  <c r="L15" i="42"/>
  <c r="K15" i="42"/>
  <c r="K30" i="42" s="1"/>
  <c r="J15" i="42"/>
  <c r="I15" i="42"/>
  <c r="H15" i="42"/>
  <c r="G15" i="42"/>
  <c r="F15" i="42"/>
  <c r="E15" i="42"/>
  <c r="D15" i="42"/>
  <c r="N14" i="42"/>
  <c r="O14" i="42" s="1"/>
  <c r="N13" i="42"/>
  <c r="O13" i="42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/>
  <c r="N6" i="42"/>
  <c r="O6" i="42" s="1"/>
  <c r="M5" i="42"/>
  <c r="M30" i="42" s="1"/>
  <c r="L5" i="42"/>
  <c r="L30" i="42" s="1"/>
  <c r="K5" i="42"/>
  <c r="J5" i="42"/>
  <c r="I5" i="42"/>
  <c r="H5" i="42"/>
  <c r="G5" i="42"/>
  <c r="F5" i="42"/>
  <c r="E5" i="42"/>
  <c r="D5" i="42"/>
  <c r="N30" i="41"/>
  <c r="O30" i="4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M26" i="41"/>
  <c r="L26" i="41"/>
  <c r="K26" i="41"/>
  <c r="J26" i="41"/>
  <c r="I26" i="41"/>
  <c r="H26" i="41"/>
  <c r="N26" i="41" s="1"/>
  <c r="O26" i="41" s="1"/>
  <c r="G26" i="41"/>
  <c r="F26" i="41"/>
  <c r="E26" i="41"/>
  <c r="D26" i="41"/>
  <c r="N25" i="41"/>
  <c r="O25" i="41" s="1"/>
  <c r="M24" i="41"/>
  <c r="L24" i="41"/>
  <c r="L31" i="41" s="1"/>
  <c r="K24" i="41"/>
  <c r="J24" i="41"/>
  <c r="I24" i="41"/>
  <c r="H24" i="41"/>
  <c r="G24" i="41"/>
  <c r="F24" i="41"/>
  <c r="E24" i="41"/>
  <c r="D24" i="41"/>
  <c r="N23" i="41"/>
  <c r="O23" i="41" s="1"/>
  <c r="N22" i="41"/>
  <c r="O22" i="41" s="1"/>
  <c r="N21" i="41"/>
  <c r="O21" i="41" s="1"/>
  <c r="N20" i="41"/>
  <c r="O20" i="4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5" i="41" s="1"/>
  <c r="O15" i="41" s="1"/>
  <c r="N14" i="41"/>
  <c r="O14" i="4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K31" i="41" s="1"/>
  <c r="J5" i="41"/>
  <c r="I5" i="41"/>
  <c r="H5" i="41"/>
  <c r="G5" i="41"/>
  <c r="F5" i="41"/>
  <c r="E5" i="41"/>
  <c r="D5" i="41"/>
  <c r="D31" i="41" s="1"/>
  <c r="N28" i="40"/>
  <c r="O28" i="40" s="1"/>
  <c r="M27" i="40"/>
  <c r="M29" i="40" s="1"/>
  <c r="L27" i="40"/>
  <c r="L29" i="40" s="1"/>
  <c r="K27" i="40"/>
  <c r="J27" i="40"/>
  <c r="I27" i="40"/>
  <c r="H27" i="40"/>
  <c r="G27" i="40"/>
  <c r="F27" i="40"/>
  <c r="E27" i="40"/>
  <c r="D27" i="40"/>
  <c r="N26" i="40"/>
  <c r="O26" i="40"/>
  <c r="M25" i="40"/>
  <c r="L25" i="40"/>
  <c r="K25" i="40"/>
  <c r="J25" i="40"/>
  <c r="I25" i="40"/>
  <c r="H25" i="40"/>
  <c r="G25" i="40"/>
  <c r="F25" i="40"/>
  <c r="E25" i="40"/>
  <c r="D25" i="40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N18" i="40"/>
  <c r="O18" i="40" s="1"/>
  <c r="N17" i="40"/>
  <c r="O17" i="40"/>
  <c r="N16" i="40"/>
  <c r="O16" i="40" s="1"/>
  <c r="M15" i="40"/>
  <c r="L15" i="40"/>
  <c r="K15" i="40"/>
  <c r="J15" i="40"/>
  <c r="I15" i="40"/>
  <c r="H15" i="40"/>
  <c r="H29" i="40" s="1"/>
  <c r="G15" i="40"/>
  <c r="F15" i="40"/>
  <c r="E15" i="40"/>
  <c r="D15" i="40"/>
  <c r="N15" i="40" s="1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/>
  <c r="N8" i="40"/>
  <c r="O8" i="40"/>
  <c r="N7" i="40"/>
  <c r="O7" i="40" s="1"/>
  <c r="N6" i="40"/>
  <c r="O6" i="40" s="1"/>
  <c r="M5" i="40"/>
  <c r="L5" i="40"/>
  <c r="K5" i="40"/>
  <c r="J5" i="40"/>
  <c r="I5" i="40"/>
  <c r="I29" i="40" s="1"/>
  <c r="H5" i="40"/>
  <c r="G5" i="40"/>
  <c r="F5" i="40"/>
  <c r="E5" i="40"/>
  <c r="D5" i="40"/>
  <c r="N31" i="39"/>
  <c r="O31" i="39" s="1"/>
  <c r="N30" i="39"/>
  <c r="O30" i="39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6" i="39" s="1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 s="1"/>
  <c r="N21" i="39"/>
  <c r="O21" i="39" s="1"/>
  <c r="N20" i="39"/>
  <c r="O20" i="39"/>
  <c r="N19" i="39"/>
  <c r="O19" i="39"/>
  <c r="M18" i="39"/>
  <c r="L18" i="39"/>
  <c r="L32" i="39" s="1"/>
  <c r="K18" i="39"/>
  <c r="J18" i="39"/>
  <c r="I18" i="39"/>
  <c r="I32" i="39" s="1"/>
  <c r="H18" i="39"/>
  <c r="G18" i="39"/>
  <c r="F18" i="39"/>
  <c r="E18" i="39"/>
  <c r="D18" i="39"/>
  <c r="N17" i="39"/>
  <c r="O17" i="39" s="1"/>
  <c r="N16" i="39"/>
  <c r="O16" i="39" s="1"/>
  <c r="M15" i="39"/>
  <c r="L15" i="39"/>
  <c r="K15" i="39"/>
  <c r="K32" i="39" s="1"/>
  <c r="J15" i="39"/>
  <c r="I15" i="39"/>
  <c r="H15" i="39"/>
  <c r="G15" i="39"/>
  <c r="F15" i="39"/>
  <c r="E15" i="39"/>
  <c r="D15" i="39"/>
  <c r="N14" i="39"/>
  <c r="O14" i="39" s="1"/>
  <c r="N13" i="39"/>
  <c r="O13" i="39" s="1"/>
  <c r="N12" i="39"/>
  <c r="O12" i="39" s="1"/>
  <c r="N11" i="39"/>
  <c r="O11" i="39" s="1"/>
  <c r="N10" i="39"/>
  <c r="O10" i="39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J32" i="39" s="1"/>
  <c r="I5" i="39"/>
  <c r="H5" i="39"/>
  <c r="G5" i="39"/>
  <c r="G32" i="39" s="1"/>
  <c r="F5" i="39"/>
  <c r="E5" i="39"/>
  <c r="E32" i="39" s="1"/>
  <c r="D5" i="39"/>
  <c r="N5" i="39" s="1"/>
  <c r="O5" i="39" s="1"/>
  <c r="N33" i="38"/>
  <c r="O33" i="38" s="1"/>
  <c r="N32" i="38"/>
  <c r="O32" i="38" s="1"/>
  <c r="M31" i="38"/>
  <c r="L31" i="38"/>
  <c r="K31" i="38"/>
  <c r="J31" i="38"/>
  <c r="I31" i="38"/>
  <c r="H31" i="38"/>
  <c r="G31" i="38"/>
  <c r="F31" i="38"/>
  <c r="E31" i="38"/>
  <c r="N31" i="38" s="1"/>
  <c r="O31" i="38" s="1"/>
  <c r="D31" i="38"/>
  <c r="N30" i="38"/>
  <c r="O30" i="38"/>
  <c r="N29" i="38"/>
  <c r="O29" i="38" s="1"/>
  <c r="N28" i="38"/>
  <c r="O28" i="38"/>
  <c r="M27" i="38"/>
  <c r="L27" i="38"/>
  <c r="K27" i="38"/>
  <c r="J27" i="38"/>
  <c r="I27" i="38"/>
  <c r="H27" i="38"/>
  <c r="G27" i="38"/>
  <c r="F27" i="38"/>
  <c r="E27" i="38"/>
  <c r="D27" i="38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3" i="38" s="1"/>
  <c r="O23" i="38" s="1"/>
  <c r="N22" i="38"/>
  <c r="O22" i="38"/>
  <c r="N21" i="38"/>
  <c r="O21" i="38"/>
  <c r="N20" i="38"/>
  <c r="O20" i="38"/>
  <c r="N19" i="38"/>
  <c r="O19" i="38" s="1"/>
  <c r="N18" i="38"/>
  <c r="O18" i="38"/>
  <c r="M17" i="38"/>
  <c r="L17" i="38"/>
  <c r="K17" i="38"/>
  <c r="J17" i="38"/>
  <c r="I17" i="38"/>
  <c r="H17" i="38"/>
  <c r="G17" i="38"/>
  <c r="F17" i="38"/>
  <c r="E17" i="38"/>
  <c r="E34" i="38" s="1"/>
  <c r="D17" i="38"/>
  <c r="D34" i="38" s="1"/>
  <c r="N16" i="38"/>
  <c r="O16" i="38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K5" i="38"/>
  <c r="K34" i="38" s="1"/>
  <c r="J5" i="38"/>
  <c r="I5" i="38"/>
  <c r="H5" i="38"/>
  <c r="G5" i="38"/>
  <c r="G34" i="38" s="1"/>
  <c r="F5" i="38"/>
  <c r="E5" i="38"/>
  <c r="D5" i="38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/>
  <c r="M23" i="37"/>
  <c r="L23" i="37"/>
  <c r="K23" i="37"/>
  <c r="J23" i="37"/>
  <c r="I23" i="37"/>
  <c r="H23" i="37"/>
  <c r="G23" i="37"/>
  <c r="F23" i="37"/>
  <c r="E23" i="37"/>
  <c r="N23" i="37" s="1"/>
  <c r="O23" i="37" s="1"/>
  <c r="D23" i="37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1" i="37" s="1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N17" i="37"/>
  <c r="O17" i="37"/>
  <c r="N16" i="37"/>
  <c r="O16" i="37" s="1"/>
  <c r="N15" i="37"/>
  <c r="O15" i="37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/>
  <c r="M11" i="37"/>
  <c r="L11" i="37"/>
  <c r="K11" i="37"/>
  <c r="J11" i="37"/>
  <c r="J27" i="37" s="1"/>
  <c r="I11" i="37"/>
  <c r="H11" i="37"/>
  <c r="G11" i="37"/>
  <c r="F11" i="37"/>
  <c r="E11" i="37"/>
  <c r="D11" i="37"/>
  <c r="D27" i="37" s="1"/>
  <c r="N10" i="37"/>
  <c r="O10" i="37" s="1"/>
  <c r="N9" i="37"/>
  <c r="O9" i="37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31" i="36"/>
  <c r="O31" i="36"/>
  <c r="M30" i="36"/>
  <c r="L30" i="36"/>
  <c r="K30" i="36"/>
  <c r="J30" i="36"/>
  <c r="I30" i="36"/>
  <c r="H30" i="36"/>
  <c r="G30" i="36"/>
  <c r="F30" i="36"/>
  <c r="E30" i="36"/>
  <c r="D30" i="36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/>
  <c r="M22" i="36"/>
  <c r="L22" i="36"/>
  <c r="K22" i="36"/>
  <c r="K32" i="36" s="1"/>
  <c r="J22" i="36"/>
  <c r="I22" i="36"/>
  <c r="H22" i="36"/>
  <c r="G22" i="36"/>
  <c r="F22" i="36"/>
  <c r="E22" i="36"/>
  <c r="D22" i="36"/>
  <c r="N21" i="36"/>
  <c r="O21" i="36"/>
  <c r="N20" i="36"/>
  <c r="O20" i="36" s="1"/>
  <c r="N19" i="36"/>
  <c r="O19" i="36" s="1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 s="1"/>
  <c r="N10" i="36"/>
  <c r="O10" i="36" s="1"/>
  <c r="N9" i="36"/>
  <c r="O9" i="36"/>
  <c r="N8" i="36"/>
  <c r="O8" i="36"/>
  <c r="N7" i="36"/>
  <c r="O7" i="36" s="1"/>
  <c r="N6" i="36"/>
  <c r="O6" i="36" s="1"/>
  <c r="M5" i="36"/>
  <c r="L5" i="36"/>
  <c r="K5" i="36"/>
  <c r="J5" i="36"/>
  <c r="I5" i="36"/>
  <c r="H5" i="36"/>
  <c r="H32" i="36" s="1"/>
  <c r="G5" i="36"/>
  <c r="F5" i="36"/>
  <c r="E5" i="36"/>
  <c r="D5" i="36"/>
  <c r="N29" i="35"/>
  <c r="O29" i="35" s="1"/>
  <c r="M28" i="35"/>
  <c r="L28" i="35"/>
  <c r="K28" i="35"/>
  <c r="K30" i="35" s="1"/>
  <c r="J28" i="35"/>
  <c r="I28" i="35"/>
  <c r="H28" i="35"/>
  <c r="G28" i="35"/>
  <c r="F28" i="35"/>
  <c r="E28" i="35"/>
  <c r="D28" i="35"/>
  <c r="N27" i="35"/>
  <c r="O27" i="35" s="1"/>
  <c r="N26" i="35"/>
  <c r="O26" i="35"/>
  <c r="M25" i="35"/>
  <c r="L25" i="35"/>
  <c r="K25" i="35"/>
  <c r="J25" i="35"/>
  <c r="I25" i="35"/>
  <c r="H25" i="35"/>
  <c r="G25" i="35"/>
  <c r="F25" i="35"/>
  <c r="E25" i="35"/>
  <c r="D25" i="35"/>
  <c r="N25" i="35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M21" i="35"/>
  <c r="M30" i="35" s="1"/>
  <c r="L21" i="35"/>
  <c r="K21" i="35"/>
  <c r="J21" i="35"/>
  <c r="I21" i="35"/>
  <c r="H21" i="35"/>
  <c r="G21" i="35"/>
  <c r="F21" i="35"/>
  <c r="E21" i="35"/>
  <c r="D21" i="35"/>
  <c r="N20" i="35"/>
  <c r="O20" i="35"/>
  <c r="N19" i="35"/>
  <c r="O19" i="35" s="1"/>
  <c r="N18" i="35"/>
  <c r="O18" i="35" s="1"/>
  <c r="N17" i="35"/>
  <c r="O17" i="35" s="1"/>
  <c r="N16" i="35"/>
  <c r="O16" i="35"/>
  <c r="M15" i="35"/>
  <c r="L15" i="35"/>
  <c r="K15" i="35"/>
  <c r="J15" i="35"/>
  <c r="I15" i="35"/>
  <c r="H15" i="35"/>
  <c r="H30" i="35" s="1"/>
  <c r="G15" i="35"/>
  <c r="F15" i="35"/>
  <c r="E15" i="35"/>
  <c r="D15" i="35"/>
  <c r="N15" i="35" s="1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 s="1"/>
  <c r="N11" i="35"/>
  <c r="O11" i="35" s="1"/>
  <c r="N10" i="35"/>
  <c r="O10" i="35" s="1"/>
  <c r="N9" i="35"/>
  <c r="O9" i="35"/>
  <c r="N8" i="35"/>
  <c r="O8" i="35"/>
  <c r="N7" i="35"/>
  <c r="O7" i="35" s="1"/>
  <c r="N6" i="35"/>
  <c r="O6" i="35" s="1"/>
  <c r="M5" i="35"/>
  <c r="L5" i="35"/>
  <c r="K5" i="35"/>
  <c r="J5" i="35"/>
  <c r="I5" i="35"/>
  <c r="H5" i="35"/>
  <c r="G5" i="35"/>
  <c r="N5" i="35" s="1"/>
  <c r="O5" i="35" s="1"/>
  <c r="F5" i="35"/>
  <c r="E5" i="35"/>
  <c r="E30" i="35" s="1"/>
  <c r="D5" i="35"/>
  <c r="D30" i="35" s="1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M23" i="34"/>
  <c r="L23" i="34"/>
  <c r="K23" i="34"/>
  <c r="K30" i="34" s="1"/>
  <c r="J23" i="34"/>
  <c r="I23" i="34"/>
  <c r="H23" i="34"/>
  <c r="G23" i="34"/>
  <c r="F23" i="34"/>
  <c r="E23" i="34"/>
  <c r="D23" i="34"/>
  <c r="N22" i="34"/>
  <c r="O22" i="34"/>
  <c r="M21" i="34"/>
  <c r="L21" i="34"/>
  <c r="K21" i="34"/>
  <c r="J21" i="34"/>
  <c r="I21" i="34"/>
  <c r="H21" i="34"/>
  <c r="G21" i="34"/>
  <c r="F21" i="34"/>
  <c r="E21" i="34"/>
  <c r="D21" i="34"/>
  <c r="N21" i="34" s="1"/>
  <c r="O21" i="34" s="1"/>
  <c r="N20" i="34"/>
  <c r="O20" i="34" s="1"/>
  <c r="N19" i="34"/>
  <c r="O19" i="34"/>
  <c r="N18" i="34"/>
  <c r="O18" i="34" s="1"/>
  <c r="N17" i="34"/>
  <c r="O17" i="34" s="1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4" i="34"/>
  <c r="O14" i="34"/>
  <c r="M13" i="34"/>
  <c r="M30" i="34" s="1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/>
  <c r="N10" i="34"/>
  <c r="O10" i="34" s="1"/>
  <c r="N9" i="34"/>
  <c r="O9" i="34" s="1"/>
  <c r="N8" i="34"/>
  <c r="O8" i="34" s="1"/>
  <c r="N7" i="34"/>
  <c r="O7" i="34"/>
  <c r="N6" i="34"/>
  <c r="O6" i="34" s="1"/>
  <c r="M5" i="34"/>
  <c r="L5" i="34"/>
  <c r="L30" i="34" s="1"/>
  <c r="K5" i="34"/>
  <c r="J5" i="34"/>
  <c r="I5" i="34"/>
  <c r="H5" i="34"/>
  <c r="G5" i="34"/>
  <c r="F5" i="34"/>
  <c r="E5" i="34"/>
  <c r="D5" i="34"/>
  <c r="D30" i="34" s="1"/>
  <c r="E27" i="33"/>
  <c r="F27" i="33"/>
  <c r="G27" i="33"/>
  <c r="H27" i="33"/>
  <c r="I27" i="33"/>
  <c r="J27" i="33"/>
  <c r="K27" i="33"/>
  <c r="L27" i="33"/>
  <c r="M27" i="33"/>
  <c r="D27" i="33"/>
  <c r="E25" i="33"/>
  <c r="F25" i="33"/>
  <c r="G25" i="33"/>
  <c r="H25" i="33"/>
  <c r="I25" i="33"/>
  <c r="J25" i="33"/>
  <c r="K25" i="33"/>
  <c r="L25" i="33"/>
  <c r="M25" i="33"/>
  <c r="E23" i="33"/>
  <c r="F23" i="33"/>
  <c r="G23" i="33"/>
  <c r="H23" i="33"/>
  <c r="I23" i="33"/>
  <c r="J23" i="33"/>
  <c r="K23" i="33"/>
  <c r="L23" i="33"/>
  <c r="M23" i="33"/>
  <c r="E21" i="33"/>
  <c r="F21" i="33"/>
  <c r="G21" i="33"/>
  <c r="H21" i="33"/>
  <c r="I21" i="33"/>
  <c r="J21" i="33"/>
  <c r="K21" i="33"/>
  <c r="L21" i="33"/>
  <c r="M21" i="33"/>
  <c r="E15" i="33"/>
  <c r="F15" i="33"/>
  <c r="G15" i="33"/>
  <c r="H15" i="33"/>
  <c r="I15" i="33"/>
  <c r="J15" i="33"/>
  <c r="K15" i="33"/>
  <c r="L15" i="33"/>
  <c r="M15" i="33"/>
  <c r="E13" i="33"/>
  <c r="F13" i="33"/>
  <c r="G13" i="33"/>
  <c r="H13" i="33"/>
  <c r="I13" i="33"/>
  <c r="I30" i="33" s="1"/>
  <c r="J13" i="33"/>
  <c r="K13" i="33"/>
  <c r="L13" i="33"/>
  <c r="M13" i="33"/>
  <c r="E5" i="33"/>
  <c r="F5" i="33"/>
  <c r="G5" i="33"/>
  <c r="H5" i="33"/>
  <c r="I5" i="33"/>
  <c r="J5" i="33"/>
  <c r="K5" i="33"/>
  <c r="L5" i="33"/>
  <c r="M5" i="33"/>
  <c r="D25" i="33"/>
  <c r="D21" i="33"/>
  <c r="D15" i="33"/>
  <c r="D13" i="33"/>
  <c r="D5" i="33"/>
  <c r="N5" i="33" s="1"/>
  <c r="O5" i="33" s="1"/>
  <c r="N29" i="33"/>
  <c r="O29" i="33"/>
  <c r="N28" i="33"/>
  <c r="O28" i="33"/>
  <c r="N26" i="33"/>
  <c r="O26" i="33" s="1"/>
  <c r="D23" i="33"/>
  <c r="N24" i="33"/>
  <c r="O24" i="33" s="1"/>
  <c r="N22" i="33"/>
  <c r="O22" i="33" s="1"/>
  <c r="N7" i="33"/>
  <c r="O7" i="33"/>
  <c r="N8" i="33"/>
  <c r="O8" i="33" s="1"/>
  <c r="N9" i="33"/>
  <c r="O9" i="33" s="1"/>
  <c r="N10" i="33"/>
  <c r="O10" i="33" s="1"/>
  <c r="N11" i="33"/>
  <c r="O11" i="33" s="1"/>
  <c r="N12" i="33"/>
  <c r="O12" i="33" s="1"/>
  <c r="N6" i="33"/>
  <c r="O6" i="33"/>
  <c r="N17" i="33"/>
  <c r="O17" i="33" s="1"/>
  <c r="N18" i="33"/>
  <c r="O18" i="33"/>
  <c r="N19" i="33"/>
  <c r="O19" i="33" s="1"/>
  <c r="N20" i="33"/>
  <c r="O20" i="33" s="1"/>
  <c r="N16" i="33"/>
  <c r="O16" i="33" s="1"/>
  <c r="N14" i="33"/>
  <c r="O14" i="33" s="1"/>
  <c r="L30" i="35"/>
  <c r="N5" i="37"/>
  <c r="O5" i="37" s="1"/>
  <c r="N23" i="33"/>
  <c r="O23" i="33" s="1"/>
  <c r="J30" i="35"/>
  <c r="N5" i="46"/>
  <c r="O5" i="46" s="1"/>
  <c r="M29" i="47" l="1"/>
  <c r="L29" i="47"/>
  <c r="H34" i="38"/>
  <c r="E31" i="41"/>
  <c r="N14" i="43"/>
  <c r="O14" i="43" s="1"/>
  <c r="E32" i="36"/>
  <c r="N14" i="36"/>
  <c r="O14" i="36" s="1"/>
  <c r="G27" i="37"/>
  <c r="F32" i="39"/>
  <c r="F31" i="41"/>
  <c r="N24" i="42"/>
  <c r="O24" i="42" s="1"/>
  <c r="N5" i="43"/>
  <c r="O5" i="43" s="1"/>
  <c r="D29" i="45"/>
  <c r="N28" i="46"/>
  <c r="O28" i="46" s="1"/>
  <c r="D32" i="39"/>
  <c r="N32" i="39" s="1"/>
  <c r="O32" i="39" s="1"/>
  <c r="M30" i="33"/>
  <c r="F32" i="36"/>
  <c r="H27" i="37"/>
  <c r="K29" i="40"/>
  <c r="G31" i="41"/>
  <c r="I30" i="43"/>
  <c r="E29" i="45"/>
  <c r="H32" i="39"/>
  <c r="O14" i="47"/>
  <c r="P14" i="47" s="1"/>
  <c r="N25" i="33"/>
  <c r="O25" i="33" s="1"/>
  <c r="L30" i="33"/>
  <c r="N23" i="35"/>
  <c r="O23" i="35" s="1"/>
  <c r="N5" i="36"/>
  <c r="O5" i="36" s="1"/>
  <c r="N23" i="40"/>
  <c r="O23" i="40" s="1"/>
  <c r="H31" i="41"/>
  <c r="J30" i="43"/>
  <c r="F29" i="45"/>
  <c r="N25" i="34"/>
  <c r="O25" i="34" s="1"/>
  <c r="N19" i="37"/>
  <c r="O19" i="37" s="1"/>
  <c r="N25" i="37"/>
  <c r="O25" i="37" s="1"/>
  <c r="N25" i="38"/>
  <c r="O25" i="38" s="1"/>
  <c r="D29" i="40"/>
  <c r="I31" i="41"/>
  <c r="N26" i="43"/>
  <c r="O26" i="43" s="1"/>
  <c r="N24" i="44"/>
  <c r="O24" i="44" s="1"/>
  <c r="G29" i="45"/>
  <c r="N14" i="45"/>
  <c r="O14" i="45" s="1"/>
  <c r="F30" i="33"/>
  <c r="N28" i="41"/>
  <c r="O28" i="41" s="1"/>
  <c r="N28" i="43"/>
  <c r="O28" i="43" s="1"/>
  <c r="N26" i="44"/>
  <c r="O26" i="44" s="1"/>
  <c r="H30" i="33"/>
  <c r="G30" i="33"/>
  <c r="N27" i="36"/>
  <c r="O27" i="36" s="1"/>
  <c r="N13" i="33"/>
  <c r="O13" i="33" s="1"/>
  <c r="E30" i="33"/>
  <c r="N11" i="37"/>
  <c r="O11" i="37" s="1"/>
  <c r="M30" i="44"/>
  <c r="N27" i="33"/>
  <c r="O27" i="33" s="1"/>
  <c r="H29" i="45"/>
  <c r="N13" i="34"/>
  <c r="O13" i="34" s="1"/>
  <c r="N25" i="36"/>
  <c r="O25" i="36" s="1"/>
  <c r="D30" i="42"/>
  <c r="N15" i="33"/>
  <c r="O15" i="33" s="1"/>
  <c r="E30" i="34"/>
  <c r="I30" i="35"/>
  <c r="M32" i="39"/>
  <c r="N5" i="40"/>
  <c r="O5" i="40" s="1"/>
  <c r="M31" i="41"/>
  <c r="K29" i="45"/>
  <c r="G30" i="46"/>
  <c r="O23" i="47"/>
  <c r="P23" i="47" s="1"/>
  <c r="F30" i="43"/>
  <c r="N30" i="43" s="1"/>
  <c r="O30" i="43" s="1"/>
  <c r="N13" i="37"/>
  <c r="O13" i="37" s="1"/>
  <c r="D30" i="33"/>
  <c r="N30" i="33" s="1"/>
  <c r="O30" i="33" s="1"/>
  <c r="N28" i="35"/>
  <c r="O28" i="35" s="1"/>
  <c r="L32" i="36"/>
  <c r="N22" i="36"/>
  <c r="O22" i="36" s="1"/>
  <c r="N30" i="36"/>
  <c r="O30" i="36" s="1"/>
  <c r="L27" i="37"/>
  <c r="N27" i="38"/>
  <c r="O27" i="38" s="1"/>
  <c r="N24" i="39"/>
  <c r="O24" i="39" s="1"/>
  <c r="F30" i="42"/>
  <c r="N15" i="42"/>
  <c r="O15" i="42" s="1"/>
  <c r="D30" i="44"/>
  <c r="N30" i="44" s="1"/>
  <c r="O30" i="44" s="1"/>
  <c r="L29" i="45"/>
  <c r="H30" i="46"/>
  <c r="N14" i="46"/>
  <c r="O14" i="46" s="1"/>
  <c r="E29" i="47"/>
  <c r="O25" i="47"/>
  <c r="P25" i="47" s="1"/>
  <c r="E29" i="40"/>
  <c r="N5" i="41"/>
  <c r="O5" i="41" s="1"/>
  <c r="D30" i="46"/>
  <c r="I32" i="36"/>
  <c r="F29" i="40"/>
  <c r="D29" i="47"/>
  <c r="N17" i="38"/>
  <c r="O17" i="38" s="1"/>
  <c r="M27" i="37"/>
  <c r="G30" i="42"/>
  <c r="M29" i="45"/>
  <c r="I30" i="46"/>
  <c r="N30" i="46" s="1"/>
  <c r="O30" i="46" s="1"/>
  <c r="N26" i="46"/>
  <c r="O26" i="46" s="1"/>
  <c r="F29" i="47"/>
  <c r="N17" i="36"/>
  <c r="O17" i="36" s="1"/>
  <c r="N24" i="46"/>
  <c r="O24" i="46" s="1"/>
  <c r="G30" i="43"/>
  <c r="M30" i="43"/>
  <c r="N25" i="45"/>
  <c r="O25" i="45" s="1"/>
  <c r="E30" i="46"/>
  <c r="N13" i="40"/>
  <c r="O13" i="40" s="1"/>
  <c r="J32" i="36"/>
  <c r="F30" i="46"/>
  <c r="N5" i="34"/>
  <c r="O5" i="34" s="1"/>
  <c r="G30" i="34"/>
  <c r="M32" i="36"/>
  <c r="E30" i="42"/>
  <c r="H30" i="34"/>
  <c r="N23" i="34"/>
  <c r="O23" i="34" s="1"/>
  <c r="N18" i="39"/>
  <c r="O18" i="39" s="1"/>
  <c r="N29" i="39"/>
  <c r="O29" i="39" s="1"/>
  <c r="J29" i="40"/>
  <c r="N27" i="40"/>
  <c r="O27" i="40" s="1"/>
  <c r="N5" i="42"/>
  <c r="O5" i="42" s="1"/>
  <c r="F30" i="44"/>
  <c r="J30" i="46"/>
  <c r="O27" i="47"/>
  <c r="P27" i="47" s="1"/>
  <c r="K27" i="37"/>
  <c r="I29" i="45"/>
  <c r="I30" i="34"/>
  <c r="E27" i="37"/>
  <c r="N27" i="37" s="1"/>
  <c r="O27" i="37" s="1"/>
  <c r="L34" i="38"/>
  <c r="N21" i="40"/>
  <c r="O21" i="40" s="1"/>
  <c r="J30" i="42"/>
  <c r="N26" i="42"/>
  <c r="O26" i="42" s="1"/>
  <c r="H30" i="44"/>
  <c r="L30" i="46"/>
  <c r="I29" i="47"/>
  <c r="N5" i="38"/>
  <c r="O5" i="38" s="1"/>
  <c r="N21" i="33"/>
  <c r="O21" i="33" s="1"/>
  <c r="F27" i="37"/>
  <c r="N15" i="39"/>
  <c r="O15" i="39" s="1"/>
  <c r="J30" i="33"/>
  <c r="J30" i="34"/>
  <c r="N15" i="34"/>
  <c r="O15" i="34" s="1"/>
  <c r="N21" i="35"/>
  <c r="O21" i="35" s="1"/>
  <c r="I30" i="42"/>
  <c r="G30" i="44"/>
  <c r="N14" i="44"/>
  <c r="O14" i="44" s="1"/>
  <c r="K30" i="46"/>
  <c r="N14" i="38"/>
  <c r="O14" i="38" s="1"/>
  <c r="J34" i="38"/>
  <c r="K30" i="33"/>
  <c r="N28" i="34"/>
  <c r="O28" i="34" s="1"/>
  <c r="F30" i="35"/>
  <c r="N30" i="35" s="1"/>
  <c r="O30" i="35" s="1"/>
  <c r="I27" i="37"/>
  <c r="F34" i="38"/>
  <c r="N34" i="38" s="1"/>
  <c r="O34" i="38" s="1"/>
  <c r="M34" i="38"/>
  <c r="G29" i="40"/>
  <c r="N18" i="41"/>
  <c r="O18" i="41" s="1"/>
  <c r="N24" i="41"/>
  <c r="O24" i="41" s="1"/>
  <c r="I30" i="44"/>
  <c r="M30" i="46"/>
  <c r="O5" i="47"/>
  <c r="P5" i="47" s="1"/>
  <c r="O29" i="48"/>
  <c r="P29" i="48" s="1"/>
  <c r="N29" i="45"/>
  <c r="O29" i="45" s="1"/>
  <c r="G32" i="36"/>
  <c r="I34" i="38"/>
  <c r="N5" i="45"/>
  <c r="O5" i="45" s="1"/>
  <c r="J31" i="41"/>
  <c r="N5" i="44"/>
  <c r="O5" i="44" s="1"/>
  <c r="F30" i="34"/>
  <c r="G30" i="35"/>
  <c r="H30" i="42"/>
  <c r="H30" i="43"/>
  <c r="D32" i="36"/>
  <c r="N32" i="36" s="1"/>
  <c r="O32" i="36" s="1"/>
  <c r="J29" i="47"/>
  <c r="O29" i="47" s="1"/>
  <c r="P29" i="47" s="1"/>
  <c r="O17" i="47"/>
  <c r="P17" i="47" s="1"/>
  <c r="N29" i="40" l="1"/>
  <c r="O29" i="40" s="1"/>
  <c r="N30" i="42"/>
  <c r="O30" i="42" s="1"/>
  <c r="N30" i="34"/>
  <c r="O30" i="34" s="1"/>
  <c r="N31" i="41"/>
  <c r="O31" i="41" s="1"/>
</calcChain>
</file>

<file path=xl/sharedStrings.xml><?xml version="1.0" encoding="utf-8"?>
<sst xmlns="http://schemas.openxmlformats.org/spreadsheetml/2006/main" count="787" uniqueCount="100">
  <si>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</si>
  <si>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</si>
  <si>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</si>
  <si>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</si>
  <si>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</si>
  <si>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</si>
  <si>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</si>
  <si>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</si>
  <si>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</si>
  <si>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</si>
  <si>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</si>
  <si>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</si>
  <si>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</si>
  <si>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</si>
  <si>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</si>
  <si>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</si>
  <si>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</si>
  <si>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</si>
  <si>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</si>
  <si>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</si>
  <si>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</si>
  <si>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</si>
  <si>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</si>
  <si>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Debt Service Payments</t>
  </si>
  <si>
    <t>Pension Benefits</t>
  </si>
  <si>
    <t>Other General Government Services</t>
  </si>
  <si>
    <t>Public Safety</t>
  </si>
  <si>
    <t>Law Enforcement</t>
  </si>
  <si>
    <t>Physical Environment</t>
  </si>
  <si>
    <t>Electric Utility Services</t>
  </si>
  <si>
    <t>Water Utility Services</t>
  </si>
  <si>
    <t>Garbage / Solid Waste Control Services</t>
  </si>
  <si>
    <t>Sewer / Wastewater Services</t>
  </si>
  <si>
    <t>Other Physical Environment</t>
  </si>
  <si>
    <t>Transportation</t>
  </si>
  <si>
    <t>Road and Street Facilities</t>
  </si>
  <si>
    <t>Economic Environment</t>
  </si>
  <si>
    <t>Housing and Urban Development</t>
  </si>
  <si>
    <t>Culture / Recreation</t>
  </si>
  <si>
    <t>Parks and Recreation</t>
  </si>
  <si>
    <t>Inter-Fund Group Transfers Out</t>
  </si>
  <si>
    <t>Special Items (Loss)</t>
  </si>
  <si>
    <t>Other Uses and Non-Operating</t>
  </si>
  <si>
    <t>2009 Municipal Population:</t>
  </si>
  <si>
    <t>Green Cove Springs Expenditures Reported by Account Code and Fund Type</t>
  </si>
  <si>
    <t>Local Fiscal Year Ended September 30, 2010</t>
  </si>
  <si>
    <t>Other Culture / Recreation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</si>
  <si>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</si>
  <si>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</si>
  <si>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</si>
  <si>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</si>
  <si>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</si>
  <si>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Comprehensive Planning</t>
  </si>
  <si>
    <t>Protective Inspections</t>
  </si>
  <si>
    <t>Other Transportation Systems / Services</t>
  </si>
  <si>
    <t>2012 Municipal Population:</t>
  </si>
  <si>
    <t>Local Fiscal Year Ended September 30, 2008</t>
  </si>
  <si>
    <t>2008 Municipal Population:</t>
  </si>
  <si>
    <t>Local Fiscal Year Ended September 30, 2013</t>
  </si>
  <si>
    <t>Non-Court Information Systems</t>
  </si>
  <si>
    <t>Flood Control / Stormwater Management</t>
  </si>
  <si>
    <t>Cultural Services</t>
  </si>
  <si>
    <t>Proprietary - Non-Operating Interest Expense</t>
  </si>
  <si>
    <t>2013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</si>
  <si>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</si>
  <si>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</si>
  <si>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</si>
  <si>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</si>
  <si>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</si>
  <si>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Parks / Recreation</t>
  </si>
  <si>
    <t>Other Uses</t>
  </si>
  <si>
    <t>Interfund Transfers Out</t>
  </si>
  <si>
    <t>Non-Operating Interest Expense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</si>
  <si>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</si>
  <si>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</si>
  <si>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</si>
  <si>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</si>
  <si>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</si>
  <si>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</si>
  <si>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</si>
  <si>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</si>
  <si>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Emergency and Disaster Relief Services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</si>
  <si>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</si>
  <si>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</si>
  <si>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</si>
  <si>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</si>
  <si>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</si>
  <si>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</si>
  <si>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</si>
  <si>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</si>
  <si>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</si>
  <si>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</si>
  <si>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</si>
  <si>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</si>
  <si>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</si>
  <si>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</si>
  <si>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</si>
  <si>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</si>
  <si>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Other Public Safety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</si>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</sst>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154D0-EE9E-48C6-94DD-1DC2916359C7}">
  <sheetPr>
    <pageSetUpPr fitToPage="1"/>
  </sheetPr>
  <dimension ref="A1:ED34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44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97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90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91</v>
      </c>
      <c r="N4" s="98" t="s">
        <v>5</v>
      </c>
      <c r="O4" s="98" t="s">
        <v>92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SUM(D6:D13)</f>
        <v>2509493</v>
      </c>
      <c r="E5" s="103">
        <f>SUM(E6:E13)</f>
        <v>0</v>
      </c>
      <c r="F5" s="103">
        <f>SUM(F6:F13)</f>
        <v>0</v>
      </c>
      <c r="G5" s="103">
        <f>SUM(G6:G13)</f>
        <v>241883</v>
      </c>
      <c r="H5" s="103">
        <f>SUM(H6:H13)</f>
        <v>0</v>
      </c>
      <c r="I5" s="103">
        <f>SUM(I6:I13)</f>
        <v>0</v>
      </c>
      <c r="J5" s="103">
        <f>SUM(J6:J13)</f>
        <v>760259</v>
      </c>
      <c r="K5" s="103">
        <f>SUM(K6:K13)</f>
        <v>104190</v>
      </c>
      <c r="L5" s="103">
        <f>SUM(L6:L13)</f>
        <v>0</v>
      </c>
      <c r="M5" s="103">
        <f>SUM(M6:M13)</f>
        <v>0</v>
      </c>
      <c r="N5" s="103">
        <f>SUM(N6:N13)</f>
        <v>0</v>
      </c>
      <c r="O5" s="104">
        <f>SUM(D5:N5)</f>
        <v>3615825</v>
      </c>
      <c r="P5" s="105">
        <f>(O5/P$32)</f>
        <v>348.21119029275809</v>
      </c>
      <c r="Q5" s="106"/>
    </row>
    <row r="6" spans="1:134">
      <c r="A6" s="108"/>
      <c r="B6" s="109">
        <v>511</v>
      </c>
      <c r="C6" s="110" t="s">
        <v>19</v>
      </c>
      <c r="D6" s="111">
        <v>87887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87887</v>
      </c>
      <c r="P6" s="112">
        <f>(O6/P$32)</f>
        <v>8.4636941448382128</v>
      </c>
      <c r="Q6" s="113"/>
    </row>
    <row r="7" spans="1:134">
      <c r="A7" s="108"/>
      <c r="B7" s="109">
        <v>512</v>
      </c>
      <c r="C7" s="110" t="s">
        <v>20</v>
      </c>
      <c r="D7" s="111">
        <v>1093001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0">SUM(D7:N7)</f>
        <v>1093001</v>
      </c>
      <c r="P7" s="112">
        <f>(O7/P$32)</f>
        <v>105.25818567026194</v>
      </c>
      <c r="Q7" s="113"/>
    </row>
    <row r="8" spans="1:134">
      <c r="A8" s="108"/>
      <c r="B8" s="109">
        <v>513</v>
      </c>
      <c r="C8" s="110" t="s">
        <v>21</v>
      </c>
      <c r="D8" s="111">
        <v>713620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74770</v>
      </c>
      <c r="K8" s="111">
        <v>33631</v>
      </c>
      <c r="L8" s="111">
        <v>0</v>
      </c>
      <c r="M8" s="111">
        <v>0</v>
      </c>
      <c r="N8" s="111">
        <v>0</v>
      </c>
      <c r="O8" s="111">
        <f t="shared" si="0"/>
        <v>822021</v>
      </c>
      <c r="P8" s="112">
        <f>(O8/P$32)</f>
        <v>79.162268875192609</v>
      </c>
      <c r="Q8" s="113"/>
    </row>
    <row r="9" spans="1:134">
      <c r="A9" s="108"/>
      <c r="B9" s="109">
        <v>514</v>
      </c>
      <c r="C9" s="110" t="s">
        <v>22</v>
      </c>
      <c r="D9" s="111">
        <v>370525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370525</v>
      </c>
      <c r="P9" s="112">
        <f>(O9/P$32)</f>
        <v>35.682299691833592</v>
      </c>
      <c r="Q9" s="113"/>
    </row>
    <row r="10" spans="1:134">
      <c r="A10" s="108"/>
      <c r="B10" s="109">
        <v>515</v>
      </c>
      <c r="C10" s="110" t="s">
        <v>52</v>
      </c>
      <c r="D10" s="111">
        <v>244460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244460</v>
      </c>
      <c r="P10" s="112">
        <f>(O10/P$32)</f>
        <v>23.541987673343606</v>
      </c>
      <c r="Q10" s="113"/>
    </row>
    <row r="11" spans="1:134">
      <c r="A11" s="108"/>
      <c r="B11" s="109">
        <v>517</v>
      </c>
      <c r="C11" s="110" t="s">
        <v>23</v>
      </c>
      <c r="D11" s="111">
        <v>0</v>
      </c>
      <c r="E11" s="111">
        <v>0</v>
      </c>
      <c r="F11" s="111">
        <v>0</v>
      </c>
      <c r="G11" s="111">
        <v>241883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241883</v>
      </c>
      <c r="P11" s="112">
        <f>(O11/P$32)</f>
        <v>23.293817411402156</v>
      </c>
      <c r="Q11" s="113"/>
    </row>
    <row r="12" spans="1:134">
      <c r="A12" s="108"/>
      <c r="B12" s="109">
        <v>518</v>
      </c>
      <c r="C12" s="110" t="s">
        <v>24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70559</v>
      </c>
      <c r="L12" s="111">
        <v>0</v>
      </c>
      <c r="M12" s="111">
        <v>0</v>
      </c>
      <c r="N12" s="111">
        <v>0</v>
      </c>
      <c r="O12" s="111">
        <f t="shared" si="0"/>
        <v>70559</v>
      </c>
      <c r="P12" s="112">
        <f>(O12/P$32)</f>
        <v>6.7949730354391376</v>
      </c>
      <c r="Q12" s="113"/>
    </row>
    <row r="13" spans="1:134">
      <c r="A13" s="108"/>
      <c r="B13" s="109">
        <v>519</v>
      </c>
      <c r="C13" s="110" t="s">
        <v>25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685489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0"/>
        <v>685489</v>
      </c>
      <c r="P13" s="112">
        <f>(O13/P$32)</f>
        <v>66.013963790446837</v>
      </c>
      <c r="Q13" s="113"/>
    </row>
    <row r="14" spans="1:134" ht="15.75">
      <c r="A14" s="114" t="s">
        <v>26</v>
      </c>
      <c r="B14" s="115"/>
      <c r="C14" s="116"/>
      <c r="D14" s="117">
        <f>SUM(D15:D17)</f>
        <v>4794664</v>
      </c>
      <c r="E14" s="117">
        <f>SUM(E15:E17)</f>
        <v>401076</v>
      </c>
      <c r="F14" s="117">
        <f>SUM(F15:F17)</f>
        <v>0</v>
      </c>
      <c r="G14" s="117">
        <f>SUM(G15:G17)</f>
        <v>0</v>
      </c>
      <c r="H14" s="117">
        <f>SUM(H15:H17)</f>
        <v>0</v>
      </c>
      <c r="I14" s="117">
        <f>SUM(I15:I17)</f>
        <v>0</v>
      </c>
      <c r="J14" s="117">
        <f>SUM(J15:J17)</f>
        <v>0</v>
      </c>
      <c r="K14" s="117">
        <f>SUM(K15:K17)</f>
        <v>0</v>
      </c>
      <c r="L14" s="117">
        <f>SUM(L15:L17)</f>
        <v>0</v>
      </c>
      <c r="M14" s="117">
        <f>SUM(M15:M17)</f>
        <v>0</v>
      </c>
      <c r="N14" s="117">
        <f>SUM(N15:N17)</f>
        <v>0</v>
      </c>
      <c r="O14" s="118">
        <f>SUM(D14:N14)</f>
        <v>5195740</v>
      </c>
      <c r="P14" s="119">
        <f>(O14/P$32)</f>
        <v>500.36016949152543</v>
      </c>
      <c r="Q14" s="120"/>
    </row>
    <row r="15" spans="1:134">
      <c r="A15" s="108"/>
      <c r="B15" s="109">
        <v>521</v>
      </c>
      <c r="C15" s="110" t="s">
        <v>27</v>
      </c>
      <c r="D15" s="111">
        <v>4748701</v>
      </c>
      <c r="E15" s="111">
        <v>21521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4770222</v>
      </c>
      <c r="P15" s="112">
        <f>(O15/P$32)</f>
        <v>459.3819337442219</v>
      </c>
      <c r="Q15" s="113"/>
    </row>
    <row r="16" spans="1:134">
      <c r="A16" s="108"/>
      <c r="B16" s="109">
        <v>524</v>
      </c>
      <c r="C16" s="110" t="s">
        <v>53</v>
      </c>
      <c r="D16" s="111">
        <v>0</v>
      </c>
      <c r="E16" s="111">
        <v>379555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17" si="1">SUM(D16:N16)</f>
        <v>379555</v>
      </c>
      <c r="P16" s="112">
        <f>(O16/P$32)</f>
        <v>36.551906779661017</v>
      </c>
      <c r="Q16" s="113"/>
    </row>
    <row r="17" spans="1:120">
      <c r="A17" s="108"/>
      <c r="B17" s="109">
        <v>529</v>
      </c>
      <c r="C17" s="110" t="s">
        <v>98</v>
      </c>
      <c r="D17" s="111">
        <v>45963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45963</v>
      </c>
      <c r="P17" s="112">
        <f>(O17/P$32)</f>
        <v>4.4263289676425268</v>
      </c>
      <c r="Q17" s="113"/>
    </row>
    <row r="18" spans="1:120" ht="15.75">
      <c r="A18" s="114" t="s">
        <v>28</v>
      </c>
      <c r="B18" s="115"/>
      <c r="C18" s="116"/>
      <c r="D18" s="117">
        <f>SUM(D19:D23)</f>
        <v>0</v>
      </c>
      <c r="E18" s="117">
        <f>SUM(E19:E23)</f>
        <v>0</v>
      </c>
      <c r="F18" s="117">
        <f>SUM(F19:F23)</f>
        <v>0</v>
      </c>
      <c r="G18" s="117">
        <f>SUM(G19:G23)</f>
        <v>0</v>
      </c>
      <c r="H18" s="117">
        <f>SUM(H19:H23)</f>
        <v>0</v>
      </c>
      <c r="I18" s="117">
        <f>SUM(I19:I23)</f>
        <v>23161293</v>
      </c>
      <c r="J18" s="117">
        <f>SUM(J19:J23)</f>
        <v>0</v>
      </c>
      <c r="K18" s="117">
        <f>SUM(K19:K23)</f>
        <v>0</v>
      </c>
      <c r="L18" s="117">
        <f>SUM(L19:L23)</f>
        <v>0</v>
      </c>
      <c r="M18" s="117">
        <f>SUM(M19:M23)</f>
        <v>0</v>
      </c>
      <c r="N18" s="117">
        <f>SUM(N19:N23)</f>
        <v>0</v>
      </c>
      <c r="O18" s="118">
        <f>SUM(D18:N18)</f>
        <v>23161293</v>
      </c>
      <c r="P18" s="119">
        <f>(O18/P$32)</f>
        <v>2230.4789098613251</v>
      </c>
      <c r="Q18" s="120"/>
    </row>
    <row r="19" spans="1:120">
      <c r="A19" s="108"/>
      <c r="B19" s="109">
        <v>531</v>
      </c>
      <c r="C19" s="110" t="s">
        <v>29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15361278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>SUM(D19:N19)</f>
        <v>15361278</v>
      </c>
      <c r="P19" s="112">
        <f>(O19/P$32)</f>
        <v>1479.321841294299</v>
      </c>
      <c r="Q19" s="113"/>
    </row>
    <row r="20" spans="1:120">
      <c r="A20" s="108"/>
      <c r="B20" s="109">
        <v>533</v>
      </c>
      <c r="C20" s="110" t="s">
        <v>30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2894939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ref="O20:O27" si="2">SUM(D20:N20)</f>
        <v>2894939</v>
      </c>
      <c r="P20" s="112">
        <f>(O20/P$32)</f>
        <v>278.78842449922956</v>
      </c>
      <c r="Q20" s="113"/>
    </row>
    <row r="21" spans="1:120">
      <c r="A21" s="108"/>
      <c r="B21" s="109">
        <v>534</v>
      </c>
      <c r="C21" s="110" t="s">
        <v>31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1146173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1146173</v>
      </c>
      <c r="P21" s="112">
        <f>(O21/P$32)</f>
        <v>110.37875577812018</v>
      </c>
      <c r="Q21" s="113"/>
    </row>
    <row r="22" spans="1:120">
      <c r="A22" s="108"/>
      <c r="B22" s="109">
        <v>535</v>
      </c>
      <c r="C22" s="110" t="s">
        <v>32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3322757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3322757</v>
      </c>
      <c r="P22" s="112">
        <f>(O22/P$32)</f>
        <v>319.98815485362098</v>
      </c>
      <c r="Q22" s="113"/>
    </row>
    <row r="23" spans="1:120">
      <c r="A23" s="108"/>
      <c r="B23" s="109">
        <v>538</v>
      </c>
      <c r="C23" s="110" t="s">
        <v>60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436146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436146</v>
      </c>
      <c r="P23" s="112">
        <f>(O23/P$32)</f>
        <v>42.001733436055467</v>
      </c>
      <c r="Q23" s="113"/>
    </row>
    <row r="24" spans="1:120" ht="15.75">
      <c r="A24" s="114" t="s">
        <v>34</v>
      </c>
      <c r="B24" s="115"/>
      <c r="C24" s="116"/>
      <c r="D24" s="117">
        <f>SUM(D25:D25)</f>
        <v>2474198</v>
      </c>
      <c r="E24" s="117">
        <f>SUM(E25:E25)</f>
        <v>0</v>
      </c>
      <c r="F24" s="117">
        <f>SUM(F25:F25)</f>
        <v>0</v>
      </c>
      <c r="G24" s="117">
        <f>SUM(G25:G25)</f>
        <v>0</v>
      </c>
      <c r="H24" s="117">
        <f>SUM(H25:H25)</f>
        <v>0</v>
      </c>
      <c r="I24" s="117">
        <f>SUM(I25:I25)</f>
        <v>0</v>
      </c>
      <c r="J24" s="117">
        <f>SUM(J25:J25)</f>
        <v>0</v>
      </c>
      <c r="K24" s="117">
        <f>SUM(K25:K25)</f>
        <v>0</v>
      </c>
      <c r="L24" s="117">
        <f>SUM(L25:L25)</f>
        <v>0</v>
      </c>
      <c r="M24" s="117">
        <f>SUM(M25:M25)</f>
        <v>0</v>
      </c>
      <c r="N24" s="117">
        <f>SUM(N25:N25)</f>
        <v>0</v>
      </c>
      <c r="O24" s="117">
        <f t="shared" si="2"/>
        <v>2474198</v>
      </c>
      <c r="P24" s="119">
        <f>(O24/P$32)</f>
        <v>238.27022342064714</v>
      </c>
      <c r="Q24" s="120"/>
    </row>
    <row r="25" spans="1:120">
      <c r="A25" s="108"/>
      <c r="B25" s="109">
        <v>541</v>
      </c>
      <c r="C25" s="110" t="s">
        <v>35</v>
      </c>
      <c r="D25" s="111">
        <v>2474198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2474198</v>
      </c>
      <c r="P25" s="112">
        <f>(O25/P$32)</f>
        <v>238.27022342064714</v>
      </c>
      <c r="Q25" s="113"/>
    </row>
    <row r="26" spans="1:120" ht="15.75">
      <c r="A26" s="114" t="s">
        <v>38</v>
      </c>
      <c r="B26" s="115"/>
      <c r="C26" s="116"/>
      <c r="D26" s="117">
        <f>SUM(D27:D27)</f>
        <v>2272911</v>
      </c>
      <c r="E26" s="117">
        <f>SUM(E27:E27)</f>
        <v>0</v>
      </c>
      <c r="F26" s="117">
        <f>SUM(F27:F27)</f>
        <v>0</v>
      </c>
      <c r="G26" s="117">
        <f>SUM(G27:G27)</f>
        <v>0</v>
      </c>
      <c r="H26" s="117">
        <f>SUM(H27:H27)</f>
        <v>0</v>
      </c>
      <c r="I26" s="117">
        <f>SUM(I27:I27)</f>
        <v>0</v>
      </c>
      <c r="J26" s="117">
        <f>SUM(J27:J27)</f>
        <v>0</v>
      </c>
      <c r="K26" s="117">
        <f>SUM(K27:K27)</f>
        <v>0</v>
      </c>
      <c r="L26" s="117">
        <f>SUM(L27:L27)</f>
        <v>0</v>
      </c>
      <c r="M26" s="117">
        <f>SUM(M27:M27)</f>
        <v>0</v>
      </c>
      <c r="N26" s="117">
        <f>SUM(N27:N27)</f>
        <v>0</v>
      </c>
      <c r="O26" s="117">
        <f>SUM(D26:N26)</f>
        <v>2272911</v>
      </c>
      <c r="P26" s="119">
        <f>(O26/P$32)</f>
        <v>218.88588212634824</v>
      </c>
      <c r="Q26" s="113"/>
    </row>
    <row r="27" spans="1:120">
      <c r="A27" s="108"/>
      <c r="B27" s="109">
        <v>572</v>
      </c>
      <c r="C27" s="110" t="s">
        <v>39</v>
      </c>
      <c r="D27" s="111">
        <v>2272911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2272911</v>
      </c>
      <c r="P27" s="112">
        <f>(O27/P$32)</f>
        <v>218.88588212634824</v>
      </c>
      <c r="Q27" s="113"/>
    </row>
    <row r="28" spans="1:120" ht="15.75">
      <c r="A28" s="114" t="s">
        <v>42</v>
      </c>
      <c r="B28" s="115"/>
      <c r="C28" s="116"/>
      <c r="D28" s="117">
        <f>SUM(D29:D29)</f>
        <v>264924</v>
      </c>
      <c r="E28" s="117">
        <f>SUM(E29:E29)</f>
        <v>0</v>
      </c>
      <c r="F28" s="117">
        <f>SUM(F29:F29)</f>
        <v>0</v>
      </c>
      <c r="G28" s="117">
        <f>SUM(G29:G29)</f>
        <v>649828</v>
      </c>
      <c r="H28" s="117">
        <f>SUM(H29:H29)</f>
        <v>0</v>
      </c>
      <c r="I28" s="117">
        <f>SUM(I29:I29)</f>
        <v>1204275</v>
      </c>
      <c r="J28" s="117">
        <f>SUM(J29:J29)</f>
        <v>0</v>
      </c>
      <c r="K28" s="117">
        <f>SUM(K29:K29)</f>
        <v>0</v>
      </c>
      <c r="L28" s="117">
        <f>SUM(L29:L29)</f>
        <v>0</v>
      </c>
      <c r="M28" s="117">
        <f>SUM(M29:M29)</f>
        <v>0</v>
      </c>
      <c r="N28" s="117">
        <f>SUM(N29:N29)</f>
        <v>0</v>
      </c>
      <c r="O28" s="117">
        <f>SUM(D28:N28)</f>
        <v>2119027</v>
      </c>
      <c r="P28" s="119">
        <f>(O28/P$32)</f>
        <v>204.06654468412944</v>
      </c>
      <c r="Q28" s="113"/>
    </row>
    <row r="29" spans="1:120" ht="15.75" thickBot="1">
      <c r="A29" s="108"/>
      <c r="B29" s="109">
        <v>581</v>
      </c>
      <c r="C29" s="110" t="s">
        <v>93</v>
      </c>
      <c r="D29" s="111">
        <v>264924</v>
      </c>
      <c r="E29" s="111">
        <v>0</v>
      </c>
      <c r="F29" s="111">
        <v>0</v>
      </c>
      <c r="G29" s="111">
        <v>649828</v>
      </c>
      <c r="H29" s="111">
        <v>0</v>
      </c>
      <c r="I29" s="111">
        <v>1204275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>SUM(D29:N29)</f>
        <v>2119027</v>
      </c>
      <c r="P29" s="112">
        <f>(O29/P$32)</f>
        <v>204.06654468412944</v>
      </c>
      <c r="Q29" s="113"/>
    </row>
    <row r="30" spans="1:120" ht="16.5" thickBot="1">
      <c r="A30" s="121" t="s">
        <v>10</v>
      </c>
      <c r="B30" s="122"/>
      <c r="C30" s="123"/>
      <c r="D30" s="124">
        <f>SUM(D5,D14,D18,D24,D26,D28)</f>
        <v>12316190</v>
      </c>
      <c r="E30" s="124">
        <f t="shared" ref="E30:N30" si="3">SUM(E5,E14,E18,E24,E26,E28)</f>
        <v>401076</v>
      </c>
      <c r="F30" s="124">
        <f t="shared" si="3"/>
        <v>0</v>
      </c>
      <c r="G30" s="124">
        <f t="shared" si="3"/>
        <v>891711</v>
      </c>
      <c r="H30" s="124">
        <f t="shared" si="3"/>
        <v>0</v>
      </c>
      <c r="I30" s="124">
        <f t="shared" si="3"/>
        <v>24365568</v>
      </c>
      <c r="J30" s="124">
        <f t="shared" si="3"/>
        <v>760259</v>
      </c>
      <c r="K30" s="124">
        <f t="shared" si="3"/>
        <v>104190</v>
      </c>
      <c r="L30" s="124">
        <f t="shared" si="3"/>
        <v>0</v>
      </c>
      <c r="M30" s="124">
        <f t="shared" si="3"/>
        <v>0</v>
      </c>
      <c r="N30" s="124">
        <f t="shared" si="3"/>
        <v>0</v>
      </c>
      <c r="O30" s="124">
        <f>SUM(D30:N30)</f>
        <v>38838994</v>
      </c>
      <c r="P30" s="125">
        <f>(O30/P$32)</f>
        <v>3740.2729198767333</v>
      </c>
      <c r="Q30" s="106"/>
      <c r="R30" s="12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96"/>
      <c r="CY30" s="96"/>
      <c r="CZ30" s="96"/>
      <c r="DA30" s="96"/>
      <c r="DB30" s="96"/>
      <c r="DC30" s="96"/>
      <c r="DD30" s="96"/>
      <c r="DE30" s="96"/>
      <c r="DF30" s="96"/>
      <c r="DG30" s="96"/>
      <c r="DH30" s="96"/>
      <c r="DI30" s="96"/>
      <c r="DJ30" s="96"/>
      <c r="DK30" s="96"/>
      <c r="DL30" s="96"/>
      <c r="DM30" s="96"/>
      <c r="DN30" s="96"/>
      <c r="DO30" s="96"/>
      <c r="DP30" s="96"/>
    </row>
    <row r="31" spans="1:120">
      <c r="A31" s="127"/>
      <c r="B31" s="128"/>
      <c r="C31" s="128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30"/>
    </row>
    <row r="32" spans="1:120">
      <c r="A32" s="131"/>
      <c r="B32" s="132"/>
      <c r="C32" s="132"/>
      <c r="D32" s="133"/>
      <c r="E32" s="133"/>
      <c r="F32" s="133"/>
      <c r="G32" s="133"/>
      <c r="H32" s="133"/>
      <c r="I32" s="133"/>
      <c r="J32" s="133"/>
      <c r="K32" s="133"/>
      <c r="L32" s="133"/>
      <c r="M32" s="136" t="s">
        <v>99</v>
      </c>
      <c r="N32" s="136"/>
      <c r="O32" s="136"/>
      <c r="P32" s="134">
        <v>10384</v>
      </c>
    </row>
    <row r="33" spans="1:16">
      <c r="A33" s="137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9"/>
    </row>
    <row r="34" spans="1:16" ht="15.75" customHeight="1" thickBot="1">
      <c r="A34" s="140" t="s">
        <v>50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1" t="s">
        <v>44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8"/>
      <c r="Q1" s="49"/>
    </row>
    <row r="2" spans="1:133" ht="24" thickBot="1">
      <c r="A2" s="184" t="s">
        <v>64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8"/>
      <c r="Q2" s="49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50"/>
      <c r="N3" s="51"/>
      <c r="O3" s="196" t="s">
        <v>17</v>
      </c>
      <c r="P3" s="52"/>
      <c r="Q3" s="49"/>
    </row>
    <row r="4" spans="1:133" ht="32.25" customHeight="1" thickBot="1">
      <c r="A4" s="190"/>
      <c r="B4" s="191"/>
      <c r="C4" s="192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97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>SUM(D6:D14)</f>
        <v>1842280</v>
      </c>
      <c r="E5" s="59">
        <f t="shared" ref="E5:M5" si="0">SUM(E6:E14)</f>
        <v>0</v>
      </c>
      <c r="F5" s="59">
        <f t="shared" si="0"/>
        <v>0</v>
      </c>
      <c r="G5" s="59">
        <f t="shared" si="0"/>
        <v>418837</v>
      </c>
      <c r="H5" s="59">
        <f t="shared" si="0"/>
        <v>0</v>
      </c>
      <c r="I5" s="59">
        <f t="shared" si="0"/>
        <v>0</v>
      </c>
      <c r="J5" s="59">
        <f t="shared" si="0"/>
        <v>313125</v>
      </c>
      <c r="K5" s="59">
        <f t="shared" si="0"/>
        <v>23430</v>
      </c>
      <c r="L5" s="59">
        <f t="shared" si="0"/>
        <v>0</v>
      </c>
      <c r="M5" s="59">
        <f t="shared" si="0"/>
        <v>0</v>
      </c>
      <c r="N5" s="60">
        <f>SUM(D5:M5)</f>
        <v>2597672</v>
      </c>
      <c r="O5" s="61">
        <f t="shared" ref="O5:O32" si="1">(N5/O$34)</f>
        <v>369.51237553342816</v>
      </c>
      <c r="P5" s="62"/>
    </row>
    <row r="6" spans="1:133">
      <c r="A6" s="64"/>
      <c r="B6" s="65">
        <v>511</v>
      </c>
      <c r="C6" s="66" t="s">
        <v>19</v>
      </c>
      <c r="D6" s="67">
        <v>40060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40060</v>
      </c>
      <c r="O6" s="68">
        <f t="shared" si="1"/>
        <v>5.6984352773826457</v>
      </c>
      <c r="P6" s="69"/>
    </row>
    <row r="7" spans="1:133">
      <c r="A7" s="64"/>
      <c r="B7" s="65">
        <v>512</v>
      </c>
      <c r="C7" s="66" t="s">
        <v>20</v>
      </c>
      <c r="D7" s="67">
        <v>359594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4" si="2">SUM(D7:M7)</f>
        <v>359594</v>
      </c>
      <c r="O7" s="68">
        <f t="shared" si="1"/>
        <v>51.151351351351352</v>
      </c>
      <c r="P7" s="69"/>
    </row>
    <row r="8" spans="1:133">
      <c r="A8" s="64"/>
      <c r="B8" s="65">
        <v>513</v>
      </c>
      <c r="C8" s="66" t="s">
        <v>21</v>
      </c>
      <c r="D8" s="67">
        <v>609283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313125</v>
      </c>
      <c r="K8" s="67">
        <v>0</v>
      </c>
      <c r="L8" s="67">
        <v>0</v>
      </c>
      <c r="M8" s="67">
        <v>0</v>
      </c>
      <c r="N8" s="67">
        <f t="shared" si="2"/>
        <v>922408</v>
      </c>
      <c r="O8" s="68">
        <f t="shared" si="1"/>
        <v>131.21024182076815</v>
      </c>
      <c r="P8" s="69"/>
    </row>
    <row r="9" spans="1:133">
      <c r="A9" s="64"/>
      <c r="B9" s="65">
        <v>514</v>
      </c>
      <c r="C9" s="66" t="s">
        <v>22</v>
      </c>
      <c r="D9" s="67">
        <v>89310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89310</v>
      </c>
      <c r="O9" s="68">
        <f t="shared" si="1"/>
        <v>12.704125177809388</v>
      </c>
      <c r="P9" s="69"/>
    </row>
    <row r="10" spans="1:133">
      <c r="A10" s="64"/>
      <c r="B10" s="65">
        <v>515</v>
      </c>
      <c r="C10" s="66" t="s">
        <v>52</v>
      </c>
      <c r="D10" s="67">
        <v>207442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207442</v>
      </c>
      <c r="O10" s="68">
        <f t="shared" si="1"/>
        <v>29.508108108108107</v>
      </c>
      <c r="P10" s="69"/>
    </row>
    <row r="11" spans="1:133">
      <c r="A11" s="64"/>
      <c r="B11" s="65">
        <v>516</v>
      </c>
      <c r="C11" s="66" t="s">
        <v>59</v>
      </c>
      <c r="D11" s="67">
        <v>91585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91585</v>
      </c>
      <c r="O11" s="68">
        <f t="shared" si="1"/>
        <v>13.027738264580369</v>
      </c>
      <c r="P11" s="69"/>
    </row>
    <row r="12" spans="1:133">
      <c r="A12" s="64"/>
      <c r="B12" s="65">
        <v>517</v>
      </c>
      <c r="C12" s="66" t="s">
        <v>23</v>
      </c>
      <c r="D12" s="67">
        <v>0</v>
      </c>
      <c r="E12" s="67">
        <v>0</v>
      </c>
      <c r="F12" s="67">
        <v>0</v>
      </c>
      <c r="G12" s="67">
        <v>418837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418837</v>
      </c>
      <c r="O12" s="68">
        <f t="shared" si="1"/>
        <v>59.578520625889048</v>
      </c>
      <c r="P12" s="69"/>
    </row>
    <row r="13" spans="1:133">
      <c r="A13" s="64"/>
      <c r="B13" s="65">
        <v>518</v>
      </c>
      <c r="C13" s="66" t="s">
        <v>24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23430</v>
      </c>
      <c r="L13" s="67">
        <v>0</v>
      </c>
      <c r="M13" s="67">
        <v>0</v>
      </c>
      <c r="N13" s="67">
        <f t="shared" si="2"/>
        <v>23430</v>
      </c>
      <c r="O13" s="68">
        <f t="shared" si="1"/>
        <v>3.3328591749644381</v>
      </c>
      <c r="P13" s="69"/>
    </row>
    <row r="14" spans="1:133">
      <c r="A14" s="64"/>
      <c r="B14" s="65">
        <v>519</v>
      </c>
      <c r="C14" s="66" t="s">
        <v>65</v>
      </c>
      <c r="D14" s="67">
        <v>445006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2"/>
        <v>445006</v>
      </c>
      <c r="O14" s="68">
        <f t="shared" si="1"/>
        <v>63.300995732574677</v>
      </c>
      <c r="P14" s="69"/>
    </row>
    <row r="15" spans="1:133" ht="15.75">
      <c r="A15" s="70" t="s">
        <v>26</v>
      </c>
      <c r="B15" s="71"/>
      <c r="C15" s="72"/>
      <c r="D15" s="73">
        <f t="shared" ref="D15:M15" si="3">SUM(D16:D17)</f>
        <v>2104498</v>
      </c>
      <c r="E15" s="73">
        <f t="shared" si="3"/>
        <v>204399</v>
      </c>
      <c r="F15" s="73">
        <f t="shared" si="3"/>
        <v>0</v>
      </c>
      <c r="G15" s="73">
        <f t="shared" si="3"/>
        <v>3789386</v>
      </c>
      <c r="H15" s="73">
        <f t="shared" si="3"/>
        <v>0</v>
      </c>
      <c r="I15" s="73">
        <f t="shared" si="3"/>
        <v>0</v>
      </c>
      <c r="J15" s="73">
        <f t="shared" si="3"/>
        <v>0</v>
      </c>
      <c r="K15" s="73">
        <f t="shared" si="3"/>
        <v>0</v>
      </c>
      <c r="L15" s="73">
        <f t="shared" si="3"/>
        <v>0</v>
      </c>
      <c r="M15" s="73">
        <f t="shared" si="3"/>
        <v>0</v>
      </c>
      <c r="N15" s="74">
        <f t="shared" ref="N15:N32" si="4">SUM(D15:M15)</f>
        <v>6098283</v>
      </c>
      <c r="O15" s="75">
        <f t="shared" si="1"/>
        <v>867.46557610241825</v>
      </c>
      <c r="P15" s="76"/>
    </row>
    <row r="16" spans="1:133">
      <c r="A16" s="64"/>
      <c r="B16" s="65">
        <v>521</v>
      </c>
      <c r="C16" s="66" t="s">
        <v>27</v>
      </c>
      <c r="D16" s="67">
        <v>2104498</v>
      </c>
      <c r="E16" s="67">
        <v>28696</v>
      </c>
      <c r="F16" s="67">
        <v>0</v>
      </c>
      <c r="G16" s="67">
        <v>3789386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5922580</v>
      </c>
      <c r="O16" s="68">
        <f t="shared" si="1"/>
        <v>842.47226173541958</v>
      </c>
      <c r="P16" s="69"/>
    </row>
    <row r="17" spans="1:119">
      <c r="A17" s="64"/>
      <c r="B17" s="65">
        <v>524</v>
      </c>
      <c r="C17" s="66" t="s">
        <v>53</v>
      </c>
      <c r="D17" s="67">
        <v>0</v>
      </c>
      <c r="E17" s="67">
        <v>175703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175703</v>
      </c>
      <c r="O17" s="68">
        <f t="shared" si="1"/>
        <v>24.993314366998579</v>
      </c>
      <c r="P17" s="69"/>
    </row>
    <row r="18" spans="1:119" ht="15.75">
      <c r="A18" s="70" t="s">
        <v>28</v>
      </c>
      <c r="B18" s="71"/>
      <c r="C18" s="72"/>
      <c r="D18" s="73">
        <f t="shared" ref="D18:M18" si="5">SUM(D19:D23)</f>
        <v>0</v>
      </c>
      <c r="E18" s="73">
        <f t="shared" si="5"/>
        <v>0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14552391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4">
        <f t="shared" si="4"/>
        <v>14552391</v>
      </c>
      <c r="O18" s="75">
        <f t="shared" si="1"/>
        <v>2070.0413940256044</v>
      </c>
      <c r="P18" s="76"/>
    </row>
    <row r="19" spans="1:119">
      <c r="A19" s="64"/>
      <c r="B19" s="65">
        <v>531</v>
      </c>
      <c r="C19" s="66" t="s">
        <v>29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11161289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11161289</v>
      </c>
      <c r="O19" s="68">
        <f t="shared" si="1"/>
        <v>1587.6655761024183</v>
      </c>
      <c r="P19" s="69"/>
    </row>
    <row r="20" spans="1:119">
      <c r="A20" s="64"/>
      <c r="B20" s="65">
        <v>533</v>
      </c>
      <c r="C20" s="66" t="s">
        <v>30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1249803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1249803</v>
      </c>
      <c r="O20" s="68">
        <f t="shared" si="1"/>
        <v>177.78136557610242</v>
      </c>
      <c r="P20" s="69"/>
    </row>
    <row r="21" spans="1:119">
      <c r="A21" s="64"/>
      <c r="B21" s="65">
        <v>534</v>
      </c>
      <c r="C21" s="66" t="s">
        <v>66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489831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489831</v>
      </c>
      <c r="O21" s="68">
        <f t="shared" si="1"/>
        <v>69.677240398293023</v>
      </c>
      <c r="P21" s="69"/>
    </row>
    <row r="22" spans="1:119">
      <c r="A22" s="64"/>
      <c r="B22" s="65">
        <v>535</v>
      </c>
      <c r="C22" s="66" t="s">
        <v>32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1518911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1518911</v>
      </c>
      <c r="O22" s="68">
        <f t="shared" si="1"/>
        <v>216.06130867709814</v>
      </c>
      <c r="P22" s="69"/>
    </row>
    <row r="23" spans="1:119">
      <c r="A23" s="64"/>
      <c r="B23" s="65">
        <v>538</v>
      </c>
      <c r="C23" s="66" t="s">
        <v>67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132557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132557</v>
      </c>
      <c r="O23" s="68">
        <f t="shared" si="1"/>
        <v>18.855903271692746</v>
      </c>
      <c r="P23" s="69"/>
    </row>
    <row r="24" spans="1:119" ht="15.75">
      <c r="A24" s="70" t="s">
        <v>34</v>
      </c>
      <c r="B24" s="71"/>
      <c r="C24" s="72"/>
      <c r="D24" s="73">
        <f t="shared" ref="D24:M24" si="6">SUM(D25:D25)</f>
        <v>821575</v>
      </c>
      <c r="E24" s="73">
        <f t="shared" si="6"/>
        <v>0</v>
      </c>
      <c r="F24" s="73">
        <f t="shared" si="6"/>
        <v>0</v>
      </c>
      <c r="G24" s="73">
        <f t="shared" si="6"/>
        <v>0</v>
      </c>
      <c r="H24" s="73">
        <f t="shared" si="6"/>
        <v>0</v>
      </c>
      <c r="I24" s="73">
        <f t="shared" si="6"/>
        <v>0</v>
      </c>
      <c r="J24" s="73">
        <f t="shared" si="6"/>
        <v>0</v>
      </c>
      <c r="K24" s="73">
        <f t="shared" si="6"/>
        <v>0</v>
      </c>
      <c r="L24" s="73">
        <f t="shared" si="6"/>
        <v>0</v>
      </c>
      <c r="M24" s="73">
        <f t="shared" si="6"/>
        <v>0</v>
      </c>
      <c r="N24" s="73">
        <f t="shared" si="4"/>
        <v>821575</v>
      </c>
      <c r="O24" s="75">
        <f t="shared" si="1"/>
        <v>116.8669985775249</v>
      </c>
      <c r="P24" s="76"/>
    </row>
    <row r="25" spans="1:119">
      <c r="A25" s="64"/>
      <c r="B25" s="65">
        <v>541</v>
      </c>
      <c r="C25" s="66" t="s">
        <v>68</v>
      </c>
      <c r="D25" s="67">
        <v>821575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821575</v>
      </c>
      <c r="O25" s="68">
        <f t="shared" si="1"/>
        <v>116.8669985775249</v>
      </c>
      <c r="P25" s="69"/>
    </row>
    <row r="26" spans="1:119" ht="15.75">
      <c r="A26" s="70" t="s">
        <v>38</v>
      </c>
      <c r="B26" s="71"/>
      <c r="C26" s="72"/>
      <c r="D26" s="73">
        <f t="shared" ref="D26:M26" si="7">SUM(D27:D28)</f>
        <v>289273</v>
      </c>
      <c r="E26" s="73">
        <f t="shared" si="7"/>
        <v>0</v>
      </c>
      <c r="F26" s="73">
        <f t="shared" si="7"/>
        <v>0</v>
      </c>
      <c r="G26" s="73">
        <f t="shared" si="7"/>
        <v>0</v>
      </c>
      <c r="H26" s="73">
        <f t="shared" si="7"/>
        <v>0</v>
      </c>
      <c r="I26" s="73">
        <f t="shared" si="7"/>
        <v>0</v>
      </c>
      <c r="J26" s="73">
        <f t="shared" si="7"/>
        <v>0</v>
      </c>
      <c r="K26" s="73">
        <f t="shared" si="7"/>
        <v>0</v>
      </c>
      <c r="L26" s="73">
        <f t="shared" si="7"/>
        <v>0</v>
      </c>
      <c r="M26" s="73">
        <f t="shared" si="7"/>
        <v>35823</v>
      </c>
      <c r="N26" s="73">
        <f t="shared" si="4"/>
        <v>325096</v>
      </c>
      <c r="O26" s="75">
        <f t="shared" si="1"/>
        <v>46.244096728307255</v>
      </c>
      <c r="P26" s="69"/>
    </row>
    <row r="27" spans="1:119">
      <c r="A27" s="64"/>
      <c r="B27" s="65">
        <v>572</v>
      </c>
      <c r="C27" s="66" t="s">
        <v>69</v>
      </c>
      <c r="D27" s="67">
        <v>259273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4"/>
        <v>259273</v>
      </c>
      <c r="O27" s="68">
        <f t="shared" si="1"/>
        <v>36.880938833570411</v>
      </c>
      <c r="P27" s="69"/>
    </row>
    <row r="28" spans="1:119">
      <c r="A28" s="64"/>
      <c r="B28" s="65">
        <v>579</v>
      </c>
      <c r="C28" s="66" t="s">
        <v>46</v>
      </c>
      <c r="D28" s="67">
        <v>30000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35823</v>
      </c>
      <c r="N28" s="67">
        <f t="shared" si="4"/>
        <v>65823</v>
      </c>
      <c r="O28" s="68">
        <f t="shared" si="1"/>
        <v>9.3631578947368421</v>
      </c>
      <c r="P28" s="69"/>
    </row>
    <row r="29" spans="1:119" ht="15.75">
      <c r="A29" s="70" t="s">
        <v>70</v>
      </c>
      <c r="B29" s="71"/>
      <c r="C29" s="72"/>
      <c r="D29" s="73">
        <f t="shared" ref="D29:M29" si="8">SUM(D30:D31)</f>
        <v>1575000</v>
      </c>
      <c r="E29" s="73">
        <f t="shared" si="8"/>
        <v>278817</v>
      </c>
      <c r="F29" s="73">
        <f t="shared" si="8"/>
        <v>0</v>
      </c>
      <c r="G29" s="73">
        <f t="shared" si="8"/>
        <v>0</v>
      </c>
      <c r="H29" s="73">
        <f t="shared" si="8"/>
        <v>0</v>
      </c>
      <c r="I29" s="73">
        <f t="shared" si="8"/>
        <v>1327898</v>
      </c>
      <c r="J29" s="73">
        <f t="shared" si="8"/>
        <v>0</v>
      </c>
      <c r="K29" s="73">
        <f t="shared" si="8"/>
        <v>0</v>
      </c>
      <c r="L29" s="73">
        <f t="shared" si="8"/>
        <v>0</v>
      </c>
      <c r="M29" s="73">
        <f t="shared" si="8"/>
        <v>0</v>
      </c>
      <c r="N29" s="73">
        <f t="shared" si="4"/>
        <v>3181715</v>
      </c>
      <c r="O29" s="75">
        <f t="shared" si="1"/>
        <v>452.59103840682786</v>
      </c>
      <c r="P29" s="69"/>
    </row>
    <row r="30" spans="1:119">
      <c r="A30" s="64"/>
      <c r="B30" s="65">
        <v>581</v>
      </c>
      <c r="C30" s="66" t="s">
        <v>71</v>
      </c>
      <c r="D30" s="67">
        <v>1575000</v>
      </c>
      <c r="E30" s="67">
        <v>278817</v>
      </c>
      <c r="F30" s="67">
        <v>0</v>
      </c>
      <c r="G30" s="67">
        <v>0</v>
      </c>
      <c r="H30" s="67">
        <v>0</v>
      </c>
      <c r="I30" s="67">
        <v>1222600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4"/>
        <v>3076417</v>
      </c>
      <c r="O30" s="68">
        <f t="shared" si="1"/>
        <v>437.61266002844951</v>
      </c>
      <c r="P30" s="69"/>
    </row>
    <row r="31" spans="1:119" ht="15.75" thickBot="1">
      <c r="A31" s="64"/>
      <c r="B31" s="65">
        <v>591</v>
      </c>
      <c r="C31" s="66" t="s">
        <v>72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105298</v>
      </c>
      <c r="J31" s="67">
        <v>0</v>
      </c>
      <c r="K31" s="67">
        <v>0</v>
      </c>
      <c r="L31" s="67">
        <v>0</v>
      </c>
      <c r="M31" s="67">
        <v>0</v>
      </c>
      <c r="N31" s="67">
        <f t="shared" si="4"/>
        <v>105298</v>
      </c>
      <c r="O31" s="68">
        <f t="shared" si="1"/>
        <v>14.978378378378379</v>
      </c>
      <c r="P31" s="69"/>
    </row>
    <row r="32" spans="1:119" ht="16.5" thickBot="1">
      <c r="A32" s="77" t="s">
        <v>10</v>
      </c>
      <c r="B32" s="78"/>
      <c r="C32" s="79"/>
      <c r="D32" s="80">
        <f>SUM(D5,D15,D18,D24,D26,D29)</f>
        <v>6632626</v>
      </c>
      <c r="E32" s="80">
        <f t="shared" ref="E32:M32" si="9">SUM(E5,E15,E18,E24,E26,E29)</f>
        <v>483216</v>
      </c>
      <c r="F32" s="80">
        <f t="shared" si="9"/>
        <v>0</v>
      </c>
      <c r="G32" s="80">
        <f t="shared" si="9"/>
        <v>4208223</v>
      </c>
      <c r="H32" s="80">
        <f t="shared" si="9"/>
        <v>0</v>
      </c>
      <c r="I32" s="80">
        <f t="shared" si="9"/>
        <v>15880289</v>
      </c>
      <c r="J32" s="80">
        <f t="shared" si="9"/>
        <v>313125</v>
      </c>
      <c r="K32" s="80">
        <f t="shared" si="9"/>
        <v>23430</v>
      </c>
      <c r="L32" s="80">
        <f t="shared" si="9"/>
        <v>0</v>
      </c>
      <c r="M32" s="80">
        <f t="shared" si="9"/>
        <v>35823</v>
      </c>
      <c r="N32" s="80">
        <f t="shared" si="4"/>
        <v>27576732</v>
      </c>
      <c r="O32" s="81">
        <f t="shared" si="1"/>
        <v>3922.7214793741109</v>
      </c>
      <c r="P32" s="62"/>
      <c r="Q32" s="82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</row>
    <row r="33" spans="1:15">
      <c r="A33" s="84"/>
      <c r="B33" s="85"/>
      <c r="C33" s="85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7"/>
    </row>
    <row r="34" spans="1:15">
      <c r="A34" s="88"/>
      <c r="B34" s="89"/>
      <c r="C34" s="89"/>
      <c r="D34" s="90"/>
      <c r="E34" s="90"/>
      <c r="F34" s="90"/>
      <c r="G34" s="90"/>
      <c r="H34" s="90"/>
      <c r="I34" s="90"/>
      <c r="J34" s="90"/>
      <c r="K34" s="90"/>
      <c r="L34" s="174" t="s">
        <v>73</v>
      </c>
      <c r="M34" s="174"/>
      <c r="N34" s="174"/>
      <c r="O34" s="91">
        <v>7030</v>
      </c>
    </row>
    <row r="35" spans="1:15">
      <c r="A35" s="175"/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7"/>
    </row>
    <row r="36" spans="1:15" ht="15.75" customHeight="1" thickBot="1">
      <c r="A36" s="178" t="s">
        <v>50</v>
      </c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80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2141309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364289</v>
      </c>
      <c r="K5" s="26">
        <f t="shared" si="0"/>
        <v>8483</v>
      </c>
      <c r="L5" s="26">
        <f t="shared" si="0"/>
        <v>0</v>
      </c>
      <c r="M5" s="26">
        <f t="shared" si="0"/>
        <v>0</v>
      </c>
      <c r="N5" s="27">
        <f>SUM(D5:M5)</f>
        <v>2514081</v>
      </c>
      <c r="O5" s="32">
        <f t="shared" ref="O5:O34" si="1">(N5/O$36)</f>
        <v>361.21853448275863</v>
      </c>
      <c r="P5" s="6"/>
    </row>
    <row r="6" spans="1:133">
      <c r="A6" s="12"/>
      <c r="B6" s="44">
        <v>511</v>
      </c>
      <c r="C6" s="20" t="s">
        <v>19</v>
      </c>
      <c r="D6" s="46">
        <v>42941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42941</v>
      </c>
      <c r="O6" s="47">
        <f t="shared" si="1"/>
        <v>6.1696839080459771</v>
      </c>
      <c r="P6" s="9"/>
    </row>
    <row r="7" spans="1:133">
      <c r="A7" s="12"/>
      <c r="B7" s="44">
        <v>512</v>
      </c>
      <c r="C7" s="20" t="s">
        <v>20</v>
      </c>
      <c r="D7" s="46">
        <v>307106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307106</v>
      </c>
      <c r="O7" s="47">
        <f t="shared" si="1"/>
        <v>44.124425287356324</v>
      </c>
      <c r="P7" s="9"/>
    </row>
    <row r="8" spans="1:133">
      <c r="A8" s="12"/>
      <c r="B8" s="44">
        <v>513</v>
      </c>
      <c r="C8" s="20" t="s">
        <v>21</v>
      </c>
      <c r="D8" s="46">
        <v>491447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364289</v>
      </c>
      <c r="K8" s="46">
        <v>0</v>
      </c>
      <c r="L8" s="46">
        <v>0</v>
      </c>
      <c r="M8" s="46">
        <v>0</v>
      </c>
      <c r="N8" s="46">
        <f t="shared" si="2"/>
        <v>855736</v>
      </c>
      <c r="O8" s="47">
        <f t="shared" si="1"/>
        <v>122.95057471264367</v>
      </c>
      <c r="P8" s="9"/>
    </row>
    <row r="9" spans="1:133">
      <c r="A9" s="12"/>
      <c r="B9" s="44">
        <v>514</v>
      </c>
      <c r="C9" s="20" t="s">
        <v>22</v>
      </c>
      <c r="D9" s="46">
        <v>89319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89319</v>
      </c>
      <c r="O9" s="47">
        <f t="shared" si="1"/>
        <v>12.833189655172413</v>
      </c>
      <c r="P9" s="9"/>
    </row>
    <row r="10" spans="1:133">
      <c r="A10" s="12"/>
      <c r="B10" s="44">
        <v>515</v>
      </c>
      <c r="C10" s="20" t="s">
        <v>52</v>
      </c>
      <c r="D10" s="46">
        <v>180271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180271</v>
      </c>
      <c r="O10" s="47">
        <f t="shared" si="1"/>
        <v>25.901005747126437</v>
      </c>
      <c r="P10" s="9"/>
    </row>
    <row r="11" spans="1:133">
      <c r="A11" s="12"/>
      <c r="B11" s="44">
        <v>516</v>
      </c>
      <c r="C11" s="20" t="s">
        <v>59</v>
      </c>
      <c r="D11" s="46">
        <v>59852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59852</v>
      </c>
      <c r="O11" s="47">
        <f t="shared" si="1"/>
        <v>8.5994252873563219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8483</v>
      </c>
      <c r="L12" s="46">
        <v>0</v>
      </c>
      <c r="M12" s="46">
        <v>0</v>
      </c>
      <c r="N12" s="46">
        <f t="shared" si="2"/>
        <v>8483</v>
      </c>
      <c r="O12" s="47">
        <f t="shared" si="1"/>
        <v>1.2188218390804597</v>
      </c>
      <c r="P12" s="9"/>
    </row>
    <row r="13" spans="1:133">
      <c r="A13" s="12"/>
      <c r="B13" s="44">
        <v>519</v>
      </c>
      <c r="C13" s="20" t="s">
        <v>25</v>
      </c>
      <c r="D13" s="46">
        <v>970373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970373</v>
      </c>
      <c r="O13" s="47">
        <f t="shared" si="1"/>
        <v>139.42140804597702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SUM(D15:D16)</f>
        <v>2174342</v>
      </c>
      <c r="E14" s="31">
        <f t="shared" si="3"/>
        <v>100310</v>
      </c>
      <c r="F14" s="31">
        <f t="shared" si="3"/>
        <v>0</v>
      </c>
      <c r="G14" s="31">
        <f t="shared" si="3"/>
        <v>587295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4" si="4">SUM(D14:M14)</f>
        <v>2861947</v>
      </c>
      <c r="O14" s="43">
        <f t="shared" si="1"/>
        <v>411.1992816091954</v>
      </c>
      <c r="P14" s="10"/>
    </row>
    <row r="15" spans="1:133">
      <c r="A15" s="12"/>
      <c r="B15" s="44">
        <v>521</v>
      </c>
      <c r="C15" s="20" t="s">
        <v>27</v>
      </c>
      <c r="D15" s="46">
        <v>2174342</v>
      </c>
      <c r="E15" s="46">
        <v>305</v>
      </c>
      <c r="F15" s="46">
        <v>0</v>
      </c>
      <c r="G15" s="46">
        <v>587295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2761942</v>
      </c>
      <c r="O15" s="47">
        <f t="shared" si="1"/>
        <v>396.83074712643679</v>
      </c>
      <c r="P15" s="9"/>
    </row>
    <row r="16" spans="1:133">
      <c r="A16" s="12"/>
      <c r="B16" s="44">
        <v>524</v>
      </c>
      <c r="C16" s="20" t="s">
        <v>53</v>
      </c>
      <c r="D16" s="46">
        <v>0</v>
      </c>
      <c r="E16" s="46">
        <v>100005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100005</v>
      </c>
      <c r="O16" s="47">
        <f t="shared" si="1"/>
        <v>14.368534482758621</v>
      </c>
      <c r="P16" s="9"/>
    </row>
    <row r="17" spans="1:16" ht="15.75">
      <c r="A17" s="28" t="s">
        <v>28</v>
      </c>
      <c r="B17" s="29"/>
      <c r="C17" s="30"/>
      <c r="D17" s="31">
        <f t="shared" ref="D17:M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15629367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15629367</v>
      </c>
      <c r="O17" s="43">
        <f t="shared" si="1"/>
        <v>2245.5987068965519</v>
      </c>
      <c r="P17" s="10"/>
    </row>
    <row r="18" spans="1:16">
      <c r="A18" s="12"/>
      <c r="B18" s="44">
        <v>531</v>
      </c>
      <c r="C18" s="20" t="s">
        <v>29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12086011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12086011</v>
      </c>
      <c r="O18" s="47">
        <f t="shared" si="1"/>
        <v>1736.4958333333334</v>
      </c>
      <c r="P18" s="9"/>
    </row>
    <row r="19" spans="1:16">
      <c r="A19" s="12"/>
      <c r="B19" s="44">
        <v>533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1247358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1247358</v>
      </c>
      <c r="O19" s="47">
        <f t="shared" si="1"/>
        <v>179.21810344827585</v>
      </c>
      <c r="P19" s="9"/>
    </row>
    <row r="20" spans="1:16">
      <c r="A20" s="12"/>
      <c r="B20" s="44">
        <v>534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784310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784310</v>
      </c>
      <c r="O20" s="47">
        <f t="shared" si="1"/>
        <v>112.68821839080459</v>
      </c>
      <c r="P20" s="9"/>
    </row>
    <row r="21" spans="1:16">
      <c r="A21" s="12"/>
      <c r="B21" s="44">
        <v>535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1506914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1506914</v>
      </c>
      <c r="O21" s="47">
        <f t="shared" si="1"/>
        <v>216.51063218390806</v>
      </c>
      <c r="P21" s="9"/>
    </row>
    <row r="22" spans="1:16">
      <c r="A22" s="12"/>
      <c r="B22" s="44">
        <v>538</v>
      </c>
      <c r="C22" s="20" t="s">
        <v>60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4774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4774</v>
      </c>
      <c r="O22" s="47">
        <f t="shared" si="1"/>
        <v>0.68591954022988511</v>
      </c>
      <c r="P22" s="9"/>
    </row>
    <row r="23" spans="1:16" ht="15.75">
      <c r="A23" s="28" t="s">
        <v>34</v>
      </c>
      <c r="B23" s="29"/>
      <c r="C23" s="30"/>
      <c r="D23" s="31">
        <f t="shared" ref="D23:M23" si="6">SUM(D24:D24)</f>
        <v>972340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972340</v>
      </c>
      <c r="O23" s="43">
        <f t="shared" si="1"/>
        <v>139.70402298850576</v>
      </c>
      <c r="P23" s="10"/>
    </row>
    <row r="24" spans="1:16">
      <c r="A24" s="12"/>
      <c r="B24" s="44">
        <v>541</v>
      </c>
      <c r="C24" s="20" t="s">
        <v>35</v>
      </c>
      <c r="D24" s="46">
        <v>972340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972340</v>
      </c>
      <c r="O24" s="47">
        <f t="shared" si="1"/>
        <v>139.70402298850576</v>
      </c>
      <c r="P24" s="9"/>
    </row>
    <row r="25" spans="1:16" ht="15.75">
      <c r="A25" s="28" t="s">
        <v>36</v>
      </c>
      <c r="B25" s="29"/>
      <c r="C25" s="30"/>
      <c r="D25" s="31">
        <f t="shared" ref="D25:M25" si="7">SUM(D26:D26)</f>
        <v>0</v>
      </c>
      <c r="E25" s="31">
        <f t="shared" si="7"/>
        <v>825644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825644</v>
      </c>
      <c r="O25" s="43">
        <f t="shared" si="1"/>
        <v>118.62701149425287</v>
      </c>
      <c r="P25" s="10"/>
    </row>
    <row r="26" spans="1:16">
      <c r="A26" s="13"/>
      <c r="B26" s="45">
        <v>554</v>
      </c>
      <c r="C26" s="21" t="s">
        <v>37</v>
      </c>
      <c r="D26" s="46">
        <v>0</v>
      </c>
      <c r="E26" s="46">
        <v>825644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825644</v>
      </c>
      <c r="O26" s="47">
        <f t="shared" si="1"/>
        <v>118.62701149425287</v>
      </c>
      <c r="P26" s="9"/>
    </row>
    <row r="27" spans="1:16" ht="15.75">
      <c r="A27" s="28" t="s">
        <v>38</v>
      </c>
      <c r="B27" s="29"/>
      <c r="C27" s="30"/>
      <c r="D27" s="31">
        <f t="shared" ref="D27:M27" si="8">SUM(D28:D30)</f>
        <v>281405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37201</v>
      </c>
      <c r="N27" s="31">
        <f t="shared" si="4"/>
        <v>318606</v>
      </c>
      <c r="O27" s="43">
        <f t="shared" si="1"/>
        <v>45.776724137931033</v>
      </c>
      <c r="P27" s="9"/>
    </row>
    <row r="28" spans="1:16">
      <c r="A28" s="12"/>
      <c r="B28" s="44">
        <v>572</v>
      </c>
      <c r="C28" s="20" t="s">
        <v>39</v>
      </c>
      <c r="D28" s="46">
        <v>266405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266405</v>
      </c>
      <c r="O28" s="47">
        <f t="shared" si="1"/>
        <v>38.276580459770116</v>
      </c>
      <c r="P28" s="9"/>
    </row>
    <row r="29" spans="1:16">
      <c r="A29" s="12"/>
      <c r="B29" s="44">
        <v>573</v>
      </c>
      <c r="C29" s="20" t="s">
        <v>61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37201</v>
      </c>
      <c r="N29" s="46">
        <f t="shared" si="4"/>
        <v>37201</v>
      </c>
      <c r="O29" s="47">
        <f t="shared" si="1"/>
        <v>5.3449712643678158</v>
      </c>
      <c r="P29" s="9"/>
    </row>
    <row r="30" spans="1:16">
      <c r="A30" s="12"/>
      <c r="B30" s="44">
        <v>579</v>
      </c>
      <c r="C30" s="20" t="s">
        <v>46</v>
      </c>
      <c r="D30" s="46">
        <v>15000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15000</v>
      </c>
      <c r="O30" s="47">
        <f t="shared" si="1"/>
        <v>2.1551724137931036</v>
      </c>
      <c r="P30" s="9"/>
    </row>
    <row r="31" spans="1:16" ht="15.75">
      <c r="A31" s="28" t="s">
        <v>42</v>
      </c>
      <c r="B31" s="29"/>
      <c r="C31" s="30"/>
      <c r="D31" s="31">
        <f t="shared" ref="D31:M31" si="9">SUM(D32:D33)</f>
        <v>0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1374614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1374614</v>
      </c>
      <c r="O31" s="43">
        <f t="shared" si="1"/>
        <v>197.50201149425288</v>
      </c>
      <c r="P31" s="9"/>
    </row>
    <row r="32" spans="1:16">
      <c r="A32" s="12"/>
      <c r="B32" s="44">
        <v>581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1266545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1266545</v>
      </c>
      <c r="O32" s="47">
        <f t="shared" si="1"/>
        <v>181.97485632183907</v>
      </c>
      <c r="P32" s="9"/>
    </row>
    <row r="33" spans="1:119" ht="15.75" thickBot="1">
      <c r="A33" s="12"/>
      <c r="B33" s="44">
        <v>591</v>
      </c>
      <c r="C33" s="20" t="s">
        <v>62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108069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108069</v>
      </c>
      <c r="O33" s="47">
        <f t="shared" si="1"/>
        <v>15.527155172413794</v>
      </c>
      <c r="P33" s="9"/>
    </row>
    <row r="34" spans="1:119" ht="16.5" thickBot="1">
      <c r="A34" s="14" t="s">
        <v>10</v>
      </c>
      <c r="B34" s="23"/>
      <c r="C34" s="22"/>
      <c r="D34" s="15">
        <f>SUM(D5,D14,D17,D23,D25,D27,D31)</f>
        <v>5569396</v>
      </c>
      <c r="E34" s="15">
        <f t="shared" ref="E34:M34" si="10">SUM(E5,E14,E17,E23,E25,E27,E31)</f>
        <v>925954</v>
      </c>
      <c r="F34" s="15">
        <f t="shared" si="10"/>
        <v>0</v>
      </c>
      <c r="G34" s="15">
        <f t="shared" si="10"/>
        <v>587295</v>
      </c>
      <c r="H34" s="15">
        <f t="shared" si="10"/>
        <v>0</v>
      </c>
      <c r="I34" s="15">
        <f t="shared" si="10"/>
        <v>17003981</v>
      </c>
      <c r="J34" s="15">
        <f t="shared" si="10"/>
        <v>364289</v>
      </c>
      <c r="K34" s="15">
        <f t="shared" si="10"/>
        <v>8483</v>
      </c>
      <c r="L34" s="15">
        <f t="shared" si="10"/>
        <v>0</v>
      </c>
      <c r="M34" s="15">
        <f t="shared" si="10"/>
        <v>37201</v>
      </c>
      <c r="N34" s="15">
        <f t="shared" si="4"/>
        <v>24496599</v>
      </c>
      <c r="O34" s="37">
        <f t="shared" si="1"/>
        <v>3519.6262931034485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160" t="s">
        <v>63</v>
      </c>
      <c r="M36" s="160"/>
      <c r="N36" s="160"/>
      <c r="O36" s="41">
        <v>6960</v>
      </c>
    </row>
    <row r="37" spans="1:119">
      <c r="A37" s="161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9"/>
    </row>
    <row r="38" spans="1:119" ht="15.75" customHeight="1" thickBot="1">
      <c r="A38" s="162" t="s">
        <v>50</v>
      </c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1424399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118047</v>
      </c>
      <c r="J5" s="26">
        <f t="shared" si="0"/>
        <v>0</v>
      </c>
      <c r="K5" s="26">
        <f t="shared" si="0"/>
        <v>17070</v>
      </c>
      <c r="L5" s="26">
        <f t="shared" si="0"/>
        <v>0</v>
      </c>
      <c r="M5" s="26">
        <f t="shared" si="0"/>
        <v>0</v>
      </c>
      <c r="N5" s="27">
        <f>SUM(D5:M5)</f>
        <v>1559516</v>
      </c>
      <c r="O5" s="32">
        <f t="shared" ref="O5:O32" si="1">(N5/O$34)</f>
        <v>225.65706844161483</v>
      </c>
      <c r="P5" s="6"/>
    </row>
    <row r="6" spans="1:133">
      <c r="A6" s="12"/>
      <c r="B6" s="44">
        <v>511</v>
      </c>
      <c r="C6" s="20" t="s">
        <v>19</v>
      </c>
      <c r="D6" s="46">
        <v>37890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37890</v>
      </c>
      <c r="O6" s="47">
        <f t="shared" si="1"/>
        <v>5.482564028360585</v>
      </c>
      <c r="P6" s="9"/>
    </row>
    <row r="7" spans="1:133">
      <c r="A7" s="12"/>
      <c r="B7" s="44">
        <v>512</v>
      </c>
      <c r="C7" s="20" t="s">
        <v>20</v>
      </c>
      <c r="D7" s="46">
        <v>396683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396683</v>
      </c>
      <c r="O7" s="47">
        <f t="shared" si="1"/>
        <v>57.398784546375346</v>
      </c>
      <c r="P7" s="9"/>
    </row>
    <row r="8" spans="1:133">
      <c r="A8" s="12"/>
      <c r="B8" s="44">
        <v>513</v>
      </c>
      <c r="C8" s="20" t="s">
        <v>21</v>
      </c>
      <c r="D8" s="46">
        <v>429866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429866</v>
      </c>
      <c r="O8" s="47">
        <f t="shared" si="1"/>
        <v>62.20026045434814</v>
      </c>
      <c r="P8" s="9"/>
    </row>
    <row r="9" spans="1:133">
      <c r="A9" s="12"/>
      <c r="B9" s="44">
        <v>514</v>
      </c>
      <c r="C9" s="20" t="s">
        <v>22</v>
      </c>
      <c r="D9" s="46">
        <v>94992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94992</v>
      </c>
      <c r="O9" s="47">
        <f t="shared" si="1"/>
        <v>13.745044132542324</v>
      </c>
      <c r="P9" s="9"/>
    </row>
    <row r="10" spans="1:133">
      <c r="A10" s="12"/>
      <c r="B10" s="44">
        <v>515</v>
      </c>
      <c r="C10" s="20" t="s">
        <v>52</v>
      </c>
      <c r="D10" s="46">
        <v>162471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162471</v>
      </c>
      <c r="O10" s="47">
        <f t="shared" si="1"/>
        <v>23.509043553754882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118047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118047</v>
      </c>
      <c r="O11" s="47">
        <f t="shared" si="1"/>
        <v>17.081030241643756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17070</v>
      </c>
      <c r="L12" s="46">
        <v>0</v>
      </c>
      <c r="M12" s="46">
        <v>0</v>
      </c>
      <c r="N12" s="46">
        <f t="shared" si="2"/>
        <v>17070</v>
      </c>
      <c r="O12" s="47">
        <f t="shared" si="1"/>
        <v>2.4699754015337869</v>
      </c>
      <c r="P12" s="9"/>
    </row>
    <row r="13" spans="1:133">
      <c r="A13" s="12"/>
      <c r="B13" s="44">
        <v>519</v>
      </c>
      <c r="C13" s="20" t="s">
        <v>25</v>
      </c>
      <c r="D13" s="46">
        <v>302497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302497</v>
      </c>
      <c r="O13" s="47">
        <f t="shared" si="1"/>
        <v>43.770366083055997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SUM(D15:D16)</f>
        <v>2319226</v>
      </c>
      <c r="E14" s="31">
        <f t="shared" si="3"/>
        <v>1400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2" si="4">SUM(D14:M14)</f>
        <v>2320626</v>
      </c>
      <c r="O14" s="43">
        <f t="shared" si="1"/>
        <v>335.78729561568514</v>
      </c>
      <c r="P14" s="10"/>
    </row>
    <row r="15" spans="1:133">
      <c r="A15" s="12"/>
      <c r="B15" s="44">
        <v>521</v>
      </c>
      <c r="C15" s="20" t="s">
        <v>27</v>
      </c>
      <c r="D15" s="46">
        <v>2253089</v>
      </c>
      <c r="E15" s="46">
        <v>1400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2254489</v>
      </c>
      <c r="O15" s="47">
        <f t="shared" si="1"/>
        <v>326.21747938069745</v>
      </c>
      <c r="P15" s="9"/>
    </row>
    <row r="16" spans="1:133">
      <c r="A16" s="12"/>
      <c r="B16" s="44">
        <v>524</v>
      </c>
      <c r="C16" s="20" t="s">
        <v>53</v>
      </c>
      <c r="D16" s="46">
        <v>66137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66137</v>
      </c>
      <c r="O16" s="47">
        <f t="shared" si="1"/>
        <v>9.5698162349877016</v>
      </c>
      <c r="P16" s="9"/>
    </row>
    <row r="17" spans="1:119" ht="15.75">
      <c r="A17" s="28" t="s">
        <v>28</v>
      </c>
      <c r="B17" s="29"/>
      <c r="C17" s="30"/>
      <c r="D17" s="31">
        <f t="shared" ref="D17:M17" si="5">SUM(D18:D21)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15341077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15341077</v>
      </c>
      <c r="O17" s="43">
        <f t="shared" si="1"/>
        <v>2219.805672116915</v>
      </c>
      <c r="P17" s="10"/>
    </row>
    <row r="18" spans="1:119">
      <c r="A18" s="12"/>
      <c r="B18" s="44">
        <v>531</v>
      </c>
      <c r="C18" s="20" t="s">
        <v>29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11536033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11536033</v>
      </c>
      <c r="O18" s="47">
        <f t="shared" si="1"/>
        <v>1669.2277528577629</v>
      </c>
      <c r="P18" s="9"/>
    </row>
    <row r="19" spans="1:119">
      <c r="A19" s="12"/>
      <c r="B19" s="44">
        <v>533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1320586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1320586</v>
      </c>
      <c r="O19" s="47">
        <f t="shared" si="1"/>
        <v>191.08464766314572</v>
      </c>
      <c r="P19" s="9"/>
    </row>
    <row r="20" spans="1:119">
      <c r="A20" s="12"/>
      <c r="B20" s="44">
        <v>534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879976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879976</v>
      </c>
      <c r="O20" s="47">
        <f t="shared" si="1"/>
        <v>127.32976414411807</v>
      </c>
      <c r="P20" s="9"/>
    </row>
    <row r="21" spans="1:119">
      <c r="A21" s="12"/>
      <c r="B21" s="44">
        <v>535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1604482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1604482</v>
      </c>
      <c r="O21" s="47">
        <f t="shared" si="1"/>
        <v>232.16350745188831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SUM(D23:D24)</f>
        <v>1172677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1172677</v>
      </c>
      <c r="O22" s="43">
        <f t="shared" si="1"/>
        <v>169.68267978584865</v>
      </c>
      <c r="P22" s="10"/>
    </row>
    <row r="23" spans="1:119">
      <c r="A23" s="12"/>
      <c r="B23" s="44">
        <v>541</v>
      </c>
      <c r="C23" s="20" t="s">
        <v>35</v>
      </c>
      <c r="D23" s="46">
        <v>1027364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1027364</v>
      </c>
      <c r="O23" s="47">
        <f t="shared" si="1"/>
        <v>148.65634495731442</v>
      </c>
      <c r="P23" s="9"/>
    </row>
    <row r="24" spans="1:119">
      <c r="A24" s="12"/>
      <c r="B24" s="44">
        <v>549</v>
      </c>
      <c r="C24" s="20" t="s">
        <v>54</v>
      </c>
      <c r="D24" s="46">
        <v>145313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145313</v>
      </c>
      <c r="O24" s="47">
        <f t="shared" si="1"/>
        <v>21.026334828534221</v>
      </c>
      <c r="P24" s="9"/>
    </row>
    <row r="25" spans="1:119" ht="15.75">
      <c r="A25" s="28" t="s">
        <v>36</v>
      </c>
      <c r="B25" s="29"/>
      <c r="C25" s="30"/>
      <c r="D25" s="31">
        <f t="shared" ref="D25:M25" si="7">SUM(D26:D26)</f>
        <v>0</v>
      </c>
      <c r="E25" s="31">
        <f t="shared" si="7"/>
        <v>1216642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1216642</v>
      </c>
      <c r="O25" s="43">
        <f t="shared" si="1"/>
        <v>176.04427723918391</v>
      </c>
      <c r="P25" s="10"/>
    </row>
    <row r="26" spans="1:119">
      <c r="A26" s="13"/>
      <c r="B26" s="45">
        <v>554</v>
      </c>
      <c r="C26" s="21" t="s">
        <v>37</v>
      </c>
      <c r="D26" s="46">
        <v>0</v>
      </c>
      <c r="E26" s="46">
        <v>1216642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1216642</v>
      </c>
      <c r="O26" s="47">
        <f t="shared" si="1"/>
        <v>176.04427723918391</v>
      </c>
      <c r="P26" s="9"/>
    </row>
    <row r="27" spans="1:119" ht="15.75">
      <c r="A27" s="28" t="s">
        <v>38</v>
      </c>
      <c r="B27" s="29"/>
      <c r="C27" s="30"/>
      <c r="D27" s="31">
        <f t="shared" ref="D27:M27" si="8">SUM(D28:D29)</f>
        <v>368461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49989</v>
      </c>
      <c r="N27" s="31">
        <f t="shared" si="4"/>
        <v>418450</v>
      </c>
      <c r="O27" s="43">
        <f t="shared" si="1"/>
        <v>60.548401099696136</v>
      </c>
      <c r="P27" s="9"/>
    </row>
    <row r="28" spans="1:119">
      <c r="A28" s="12"/>
      <c r="B28" s="44">
        <v>572</v>
      </c>
      <c r="C28" s="20" t="s">
        <v>39</v>
      </c>
      <c r="D28" s="46">
        <v>353461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353461</v>
      </c>
      <c r="O28" s="47">
        <f t="shared" si="1"/>
        <v>51.144696860078135</v>
      </c>
      <c r="P28" s="9"/>
    </row>
    <row r="29" spans="1:119">
      <c r="A29" s="12"/>
      <c r="B29" s="44">
        <v>579</v>
      </c>
      <c r="C29" s="20" t="s">
        <v>46</v>
      </c>
      <c r="D29" s="46">
        <v>15000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49989</v>
      </c>
      <c r="N29" s="46">
        <f t="shared" si="4"/>
        <v>64989</v>
      </c>
      <c r="O29" s="47">
        <f t="shared" si="1"/>
        <v>9.4037042396179995</v>
      </c>
      <c r="P29" s="9"/>
    </row>
    <row r="30" spans="1:119" ht="15.75">
      <c r="A30" s="28" t="s">
        <v>42</v>
      </c>
      <c r="B30" s="29"/>
      <c r="C30" s="30"/>
      <c r="D30" s="31">
        <f t="shared" ref="D30:M30" si="9">SUM(D31:D31)</f>
        <v>0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1186061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1186061</v>
      </c>
      <c r="O30" s="43">
        <f t="shared" si="1"/>
        <v>171.61930256113442</v>
      </c>
      <c r="P30" s="9"/>
    </row>
    <row r="31" spans="1:119" ht="15.75" thickBot="1">
      <c r="A31" s="12"/>
      <c r="B31" s="44">
        <v>581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1186061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1186061</v>
      </c>
      <c r="O31" s="47">
        <f t="shared" si="1"/>
        <v>171.61930256113442</v>
      </c>
      <c r="P31" s="9"/>
    </row>
    <row r="32" spans="1:119" ht="16.5" thickBot="1">
      <c r="A32" s="14" t="s">
        <v>10</v>
      </c>
      <c r="B32" s="23"/>
      <c r="C32" s="22"/>
      <c r="D32" s="15">
        <f>SUM(D5,D14,D17,D22,D25,D27,D30)</f>
        <v>5284763</v>
      </c>
      <c r="E32" s="15">
        <f t="shared" ref="E32:M32" si="10">SUM(E5,E14,E17,E22,E25,E27,E30)</f>
        <v>1218042</v>
      </c>
      <c r="F32" s="15">
        <f t="shared" si="10"/>
        <v>0</v>
      </c>
      <c r="G32" s="15">
        <f t="shared" si="10"/>
        <v>0</v>
      </c>
      <c r="H32" s="15">
        <f t="shared" si="10"/>
        <v>0</v>
      </c>
      <c r="I32" s="15">
        <f t="shared" si="10"/>
        <v>16645185</v>
      </c>
      <c r="J32" s="15">
        <f t="shared" si="10"/>
        <v>0</v>
      </c>
      <c r="K32" s="15">
        <f t="shared" si="10"/>
        <v>17070</v>
      </c>
      <c r="L32" s="15">
        <f t="shared" si="10"/>
        <v>0</v>
      </c>
      <c r="M32" s="15">
        <f t="shared" si="10"/>
        <v>49989</v>
      </c>
      <c r="N32" s="15">
        <f t="shared" si="4"/>
        <v>23215049</v>
      </c>
      <c r="O32" s="37">
        <f t="shared" si="1"/>
        <v>3359.1446968600781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0" t="s">
        <v>55</v>
      </c>
      <c r="M34" s="160"/>
      <c r="N34" s="160"/>
      <c r="O34" s="41">
        <v>6911</v>
      </c>
    </row>
    <row r="35" spans="1:15">
      <c r="A35" s="161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  <row r="36" spans="1:15" ht="15.75" customHeight="1" thickBot="1">
      <c r="A36" s="162" t="s">
        <v>50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1268083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119566</v>
      </c>
      <c r="J5" s="26">
        <f t="shared" si="0"/>
        <v>0</v>
      </c>
      <c r="K5" s="26">
        <f t="shared" si="0"/>
        <v>12450</v>
      </c>
      <c r="L5" s="26">
        <f t="shared" si="0"/>
        <v>0</v>
      </c>
      <c r="M5" s="26">
        <f t="shared" si="0"/>
        <v>0</v>
      </c>
      <c r="N5" s="27">
        <f>SUM(D5:M5)</f>
        <v>1400099</v>
      </c>
      <c r="O5" s="32">
        <f t="shared" ref="O5:O30" si="1">(N5/O$32)</f>
        <v>202.97173093650332</v>
      </c>
      <c r="P5" s="6"/>
    </row>
    <row r="6" spans="1:133">
      <c r="A6" s="12"/>
      <c r="B6" s="44">
        <v>511</v>
      </c>
      <c r="C6" s="20" t="s">
        <v>19</v>
      </c>
      <c r="D6" s="46">
        <v>38085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38085</v>
      </c>
      <c r="O6" s="47">
        <f t="shared" si="1"/>
        <v>5.5211655552334014</v>
      </c>
      <c r="P6" s="9"/>
    </row>
    <row r="7" spans="1:133">
      <c r="A7" s="12"/>
      <c r="B7" s="44">
        <v>512</v>
      </c>
      <c r="C7" s="20" t="s">
        <v>20</v>
      </c>
      <c r="D7" s="46">
        <v>426428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426428</v>
      </c>
      <c r="O7" s="47">
        <f t="shared" si="1"/>
        <v>61.819077993621342</v>
      </c>
      <c r="P7" s="9"/>
    </row>
    <row r="8" spans="1:133">
      <c r="A8" s="12"/>
      <c r="B8" s="44">
        <v>513</v>
      </c>
      <c r="C8" s="20" t="s">
        <v>21</v>
      </c>
      <c r="D8" s="46">
        <v>519304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519304</v>
      </c>
      <c r="O8" s="47">
        <f t="shared" si="1"/>
        <v>75.283270513192235</v>
      </c>
      <c r="P8" s="9"/>
    </row>
    <row r="9" spans="1:133">
      <c r="A9" s="12"/>
      <c r="B9" s="44">
        <v>514</v>
      </c>
      <c r="C9" s="20" t="s">
        <v>22</v>
      </c>
      <c r="D9" s="46">
        <v>106735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106735</v>
      </c>
      <c r="O9" s="47">
        <f t="shared" si="1"/>
        <v>15.473325601623658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119566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119566</v>
      </c>
      <c r="O10" s="47">
        <f t="shared" si="1"/>
        <v>17.333429979704263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12450</v>
      </c>
      <c r="L11" s="46">
        <v>0</v>
      </c>
      <c r="M11" s="46">
        <v>0</v>
      </c>
      <c r="N11" s="46">
        <f t="shared" si="2"/>
        <v>12450</v>
      </c>
      <c r="O11" s="47">
        <f t="shared" si="1"/>
        <v>1.8048709770948101</v>
      </c>
      <c r="P11" s="9"/>
    </row>
    <row r="12" spans="1:133">
      <c r="A12" s="12"/>
      <c r="B12" s="44">
        <v>519</v>
      </c>
      <c r="C12" s="20" t="s">
        <v>25</v>
      </c>
      <c r="D12" s="46">
        <v>177531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177531</v>
      </c>
      <c r="O12" s="47">
        <f t="shared" si="1"/>
        <v>25.736590316033634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SUM(D14:D14)</f>
        <v>2024957</v>
      </c>
      <c r="E13" s="31">
        <f t="shared" si="3"/>
        <v>18377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0" si="4">SUM(D13:M13)</f>
        <v>2043334</v>
      </c>
      <c r="O13" s="43">
        <f t="shared" si="1"/>
        <v>296.22122354305594</v>
      </c>
      <c r="P13" s="10"/>
    </row>
    <row r="14" spans="1:133">
      <c r="A14" s="12"/>
      <c r="B14" s="44">
        <v>521</v>
      </c>
      <c r="C14" s="20" t="s">
        <v>27</v>
      </c>
      <c r="D14" s="46">
        <v>2024957</v>
      </c>
      <c r="E14" s="46">
        <v>18377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2043334</v>
      </c>
      <c r="O14" s="47">
        <f t="shared" si="1"/>
        <v>296.22122354305594</v>
      </c>
      <c r="P14" s="9"/>
    </row>
    <row r="15" spans="1:133" ht="15.75">
      <c r="A15" s="28" t="s">
        <v>28</v>
      </c>
      <c r="B15" s="29"/>
      <c r="C15" s="30"/>
      <c r="D15" s="31">
        <f t="shared" ref="D15:M15" si="5">SUM(D16:D20)</f>
        <v>240133</v>
      </c>
      <c r="E15" s="31">
        <f t="shared" si="5"/>
        <v>0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15770284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42">
        <f t="shared" si="4"/>
        <v>16010417</v>
      </c>
      <c r="O15" s="43">
        <f t="shared" si="1"/>
        <v>2321.0230501594665</v>
      </c>
      <c r="P15" s="10"/>
    </row>
    <row r="16" spans="1:133">
      <c r="A16" s="12"/>
      <c r="B16" s="44">
        <v>531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12094644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12094644</v>
      </c>
      <c r="O16" s="47">
        <f t="shared" si="1"/>
        <v>1753.3551754131631</v>
      </c>
      <c r="P16" s="9"/>
    </row>
    <row r="17" spans="1:119">
      <c r="A17" s="12"/>
      <c r="B17" s="44">
        <v>533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1253997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1253997</v>
      </c>
      <c r="O17" s="47">
        <f t="shared" si="1"/>
        <v>181.79138880835023</v>
      </c>
      <c r="P17" s="9"/>
    </row>
    <row r="18" spans="1:119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881076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881076</v>
      </c>
      <c r="O18" s="47">
        <f t="shared" si="1"/>
        <v>127.72919686865758</v>
      </c>
      <c r="P18" s="9"/>
    </row>
    <row r="19" spans="1:119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1540567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1540567</v>
      </c>
      <c r="O19" s="47">
        <f t="shared" si="1"/>
        <v>223.33531458393736</v>
      </c>
      <c r="P19" s="9"/>
    </row>
    <row r="20" spans="1:119">
      <c r="A20" s="12"/>
      <c r="B20" s="44">
        <v>539</v>
      </c>
      <c r="C20" s="20" t="s">
        <v>33</v>
      </c>
      <c r="D20" s="46">
        <v>240133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240133</v>
      </c>
      <c r="O20" s="47">
        <f t="shared" si="1"/>
        <v>34.811974485358071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1939980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1939980</v>
      </c>
      <c r="O21" s="43">
        <f t="shared" si="1"/>
        <v>281.23804001159755</v>
      </c>
      <c r="P21" s="10"/>
    </row>
    <row r="22" spans="1:119">
      <c r="A22" s="12"/>
      <c r="B22" s="44">
        <v>541</v>
      </c>
      <c r="C22" s="20" t="s">
        <v>35</v>
      </c>
      <c r="D22" s="46">
        <v>1939980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1939980</v>
      </c>
      <c r="O22" s="47">
        <f t="shared" si="1"/>
        <v>281.23804001159755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0</v>
      </c>
      <c r="E23" s="31">
        <f t="shared" si="7"/>
        <v>1173106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1173106</v>
      </c>
      <c r="O23" s="43">
        <f t="shared" si="1"/>
        <v>170.06465642215136</v>
      </c>
      <c r="P23" s="10"/>
    </row>
    <row r="24" spans="1:119">
      <c r="A24" s="13"/>
      <c r="B24" s="45">
        <v>554</v>
      </c>
      <c r="C24" s="21" t="s">
        <v>37</v>
      </c>
      <c r="D24" s="46">
        <v>0</v>
      </c>
      <c r="E24" s="46">
        <v>1173106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1173106</v>
      </c>
      <c r="O24" s="47">
        <f t="shared" si="1"/>
        <v>170.06465642215136</v>
      </c>
      <c r="P24" s="9"/>
    </row>
    <row r="25" spans="1:119" ht="15.75">
      <c r="A25" s="28" t="s">
        <v>38</v>
      </c>
      <c r="B25" s="29"/>
      <c r="C25" s="30"/>
      <c r="D25" s="31">
        <f t="shared" ref="D25:M25" si="8">SUM(D26:D27)</f>
        <v>736724</v>
      </c>
      <c r="E25" s="31">
        <f t="shared" si="8"/>
        <v>53415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4"/>
        <v>790139</v>
      </c>
      <c r="O25" s="43">
        <f t="shared" si="1"/>
        <v>114.54610031893303</v>
      </c>
      <c r="P25" s="9"/>
    </row>
    <row r="26" spans="1:119">
      <c r="A26" s="12"/>
      <c r="B26" s="44">
        <v>572</v>
      </c>
      <c r="C26" s="20" t="s">
        <v>39</v>
      </c>
      <c r="D26" s="46">
        <v>701771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701771</v>
      </c>
      <c r="O26" s="47">
        <f t="shared" si="1"/>
        <v>101.73543055958248</v>
      </c>
      <c r="P26" s="9"/>
    </row>
    <row r="27" spans="1:119">
      <c r="A27" s="12"/>
      <c r="B27" s="44">
        <v>579</v>
      </c>
      <c r="C27" s="20" t="s">
        <v>46</v>
      </c>
      <c r="D27" s="46">
        <v>34953</v>
      </c>
      <c r="E27" s="46">
        <v>53415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88368</v>
      </c>
      <c r="O27" s="47">
        <f t="shared" si="1"/>
        <v>12.810669759350537</v>
      </c>
      <c r="P27" s="9"/>
    </row>
    <row r="28" spans="1:119" ht="15.75">
      <c r="A28" s="28" t="s">
        <v>42</v>
      </c>
      <c r="B28" s="29"/>
      <c r="C28" s="30"/>
      <c r="D28" s="31">
        <f t="shared" ref="D28:M28" si="9">SUM(D29:D29)</f>
        <v>0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1645732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4"/>
        <v>1645732</v>
      </c>
      <c r="O28" s="43">
        <f t="shared" si="1"/>
        <v>238.58103798202379</v>
      </c>
      <c r="P28" s="9"/>
    </row>
    <row r="29" spans="1:119" ht="15.75" thickBot="1">
      <c r="A29" s="12"/>
      <c r="B29" s="44">
        <v>581</v>
      </c>
      <c r="C29" s="20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1645732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1645732</v>
      </c>
      <c r="O29" s="47">
        <f t="shared" si="1"/>
        <v>238.58103798202379</v>
      </c>
      <c r="P29" s="9"/>
    </row>
    <row r="30" spans="1:119" ht="16.5" thickBot="1">
      <c r="A30" s="14" t="s">
        <v>10</v>
      </c>
      <c r="B30" s="23"/>
      <c r="C30" s="22"/>
      <c r="D30" s="15">
        <f>SUM(D5,D13,D15,D21,D23,D25,D28)</f>
        <v>6209877</v>
      </c>
      <c r="E30" s="15">
        <f t="shared" ref="E30:M30" si="10">SUM(E5,E13,E15,E21,E23,E25,E28)</f>
        <v>1244898</v>
      </c>
      <c r="F30" s="15">
        <f t="shared" si="10"/>
        <v>0</v>
      </c>
      <c r="G30" s="15">
        <f t="shared" si="10"/>
        <v>0</v>
      </c>
      <c r="H30" s="15">
        <f t="shared" si="10"/>
        <v>0</v>
      </c>
      <c r="I30" s="15">
        <f t="shared" si="10"/>
        <v>17535582</v>
      </c>
      <c r="J30" s="15">
        <f t="shared" si="10"/>
        <v>0</v>
      </c>
      <c r="K30" s="15">
        <f t="shared" si="10"/>
        <v>12450</v>
      </c>
      <c r="L30" s="15">
        <f t="shared" si="10"/>
        <v>0</v>
      </c>
      <c r="M30" s="15">
        <f t="shared" si="10"/>
        <v>0</v>
      </c>
      <c r="N30" s="15">
        <f t="shared" si="4"/>
        <v>25002807</v>
      </c>
      <c r="O30" s="37">
        <f t="shared" si="1"/>
        <v>3624.6458393737316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0" t="s">
        <v>49</v>
      </c>
      <c r="M32" s="160"/>
      <c r="N32" s="160"/>
      <c r="O32" s="41">
        <v>6898</v>
      </c>
    </row>
    <row r="33" spans="1:15">
      <c r="A33" s="161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  <row r="34" spans="1:15" ht="15.75" customHeight="1" thickBot="1">
      <c r="A34" s="162" t="s">
        <v>50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916091</v>
      </c>
      <c r="E5" s="26">
        <f t="shared" ref="E5:M5" si="0">SUM(E6:E12)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143348</v>
      </c>
      <c r="J5" s="26">
        <f t="shared" si="0"/>
        <v>0</v>
      </c>
      <c r="K5" s="26">
        <f t="shared" si="0"/>
        <v>15350</v>
      </c>
      <c r="L5" s="26">
        <f t="shared" si="0"/>
        <v>0</v>
      </c>
      <c r="M5" s="26">
        <f t="shared" si="0"/>
        <v>0</v>
      </c>
      <c r="N5" s="27">
        <f>SUM(D5:M5)</f>
        <v>1074789</v>
      </c>
      <c r="O5" s="32">
        <f t="shared" ref="O5:O30" si="1">(N5/O$32)</f>
        <v>155.58613202084538</v>
      </c>
      <c r="P5" s="6"/>
    </row>
    <row r="6" spans="1:133">
      <c r="A6" s="12"/>
      <c r="B6" s="44">
        <v>511</v>
      </c>
      <c r="C6" s="20" t="s">
        <v>19</v>
      </c>
      <c r="D6" s="46">
        <v>36222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36222</v>
      </c>
      <c r="O6" s="47">
        <f t="shared" si="1"/>
        <v>5.2434858135495075</v>
      </c>
      <c r="P6" s="9"/>
    </row>
    <row r="7" spans="1:133">
      <c r="A7" s="12"/>
      <c r="B7" s="44">
        <v>512</v>
      </c>
      <c r="C7" s="20" t="s">
        <v>20</v>
      </c>
      <c r="D7" s="46">
        <v>213953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213953</v>
      </c>
      <c r="O7" s="47">
        <f t="shared" si="1"/>
        <v>30.971771858714533</v>
      </c>
      <c r="P7" s="9"/>
    </row>
    <row r="8" spans="1:133">
      <c r="A8" s="12"/>
      <c r="B8" s="44">
        <v>513</v>
      </c>
      <c r="C8" s="20" t="s">
        <v>21</v>
      </c>
      <c r="D8" s="46">
        <v>355509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355509</v>
      </c>
      <c r="O8" s="47">
        <f t="shared" si="1"/>
        <v>51.463375796178347</v>
      </c>
      <c r="P8" s="9"/>
    </row>
    <row r="9" spans="1:133">
      <c r="A9" s="12"/>
      <c r="B9" s="44">
        <v>514</v>
      </c>
      <c r="C9" s="20" t="s">
        <v>22</v>
      </c>
      <c r="D9" s="46">
        <v>123686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123686</v>
      </c>
      <c r="O9" s="47">
        <f t="shared" si="1"/>
        <v>17.904748118123916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143348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143348</v>
      </c>
      <c r="O10" s="47">
        <f t="shared" si="1"/>
        <v>20.751013317892298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15350</v>
      </c>
      <c r="L11" s="46">
        <v>0</v>
      </c>
      <c r="M11" s="46">
        <v>0</v>
      </c>
      <c r="N11" s="46">
        <f t="shared" si="2"/>
        <v>15350</v>
      </c>
      <c r="O11" s="47">
        <f t="shared" si="1"/>
        <v>2.2220613781123335</v>
      </c>
      <c r="P11" s="9"/>
    </row>
    <row r="12" spans="1:133">
      <c r="A12" s="12"/>
      <c r="B12" s="44">
        <v>519</v>
      </c>
      <c r="C12" s="20" t="s">
        <v>25</v>
      </c>
      <c r="D12" s="46">
        <v>186721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186721</v>
      </c>
      <c r="O12" s="47">
        <f t="shared" si="1"/>
        <v>27.029675738274463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SUM(D14:D14)</f>
        <v>2092502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0" si="4">SUM(D13:M13)</f>
        <v>2092502</v>
      </c>
      <c r="O13" s="43">
        <f t="shared" si="1"/>
        <v>302.9099594672843</v>
      </c>
      <c r="P13" s="10"/>
    </row>
    <row r="14" spans="1:133">
      <c r="A14" s="12"/>
      <c r="B14" s="44">
        <v>521</v>
      </c>
      <c r="C14" s="20" t="s">
        <v>27</v>
      </c>
      <c r="D14" s="46">
        <v>2092502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2092502</v>
      </c>
      <c r="O14" s="47">
        <f t="shared" si="1"/>
        <v>302.9099594672843</v>
      </c>
      <c r="P14" s="9"/>
    </row>
    <row r="15" spans="1:133" ht="15.75">
      <c r="A15" s="28" t="s">
        <v>28</v>
      </c>
      <c r="B15" s="29"/>
      <c r="C15" s="30"/>
      <c r="D15" s="31">
        <f t="shared" ref="D15:M15" si="5">SUM(D16:D20)</f>
        <v>325688</v>
      </c>
      <c r="E15" s="31">
        <f t="shared" si="5"/>
        <v>0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18048300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42">
        <f t="shared" si="4"/>
        <v>18373988</v>
      </c>
      <c r="O15" s="43">
        <f t="shared" si="1"/>
        <v>2659.8129704690214</v>
      </c>
      <c r="P15" s="10"/>
    </row>
    <row r="16" spans="1:133">
      <c r="A16" s="12"/>
      <c r="B16" s="44">
        <v>531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14384572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14384572</v>
      </c>
      <c r="O16" s="47">
        <f t="shared" si="1"/>
        <v>2082.306311522872</v>
      </c>
      <c r="P16" s="9"/>
    </row>
    <row r="17" spans="1:119">
      <c r="A17" s="12"/>
      <c r="B17" s="44">
        <v>533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1217260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1217260</v>
      </c>
      <c r="O17" s="47">
        <f t="shared" si="1"/>
        <v>176.21019108280254</v>
      </c>
      <c r="P17" s="9"/>
    </row>
    <row r="18" spans="1:119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886019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886019</v>
      </c>
      <c r="O18" s="47">
        <f t="shared" si="1"/>
        <v>128.25984365952519</v>
      </c>
      <c r="P18" s="9"/>
    </row>
    <row r="19" spans="1:119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1560449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1560449</v>
      </c>
      <c r="O19" s="47">
        <f t="shared" si="1"/>
        <v>225.89012738853503</v>
      </c>
      <c r="P19" s="9"/>
    </row>
    <row r="20" spans="1:119">
      <c r="A20" s="12"/>
      <c r="B20" s="44">
        <v>539</v>
      </c>
      <c r="C20" s="20" t="s">
        <v>33</v>
      </c>
      <c r="D20" s="46">
        <v>325688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325688</v>
      </c>
      <c r="O20" s="47">
        <f t="shared" si="1"/>
        <v>47.146496815286625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2083894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2083894</v>
      </c>
      <c r="O21" s="43">
        <f t="shared" si="1"/>
        <v>301.66386797915459</v>
      </c>
      <c r="P21" s="10"/>
    </row>
    <row r="22" spans="1:119">
      <c r="A22" s="12"/>
      <c r="B22" s="44">
        <v>541</v>
      </c>
      <c r="C22" s="20" t="s">
        <v>35</v>
      </c>
      <c r="D22" s="46">
        <v>2083894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2083894</v>
      </c>
      <c r="O22" s="47">
        <f t="shared" si="1"/>
        <v>301.66386797915459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0</v>
      </c>
      <c r="E23" s="31">
        <f t="shared" si="7"/>
        <v>1183459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1183459</v>
      </c>
      <c r="O23" s="43">
        <f t="shared" si="1"/>
        <v>171.31716850028951</v>
      </c>
      <c r="P23" s="10"/>
    </row>
    <row r="24" spans="1:119">
      <c r="A24" s="13"/>
      <c r="B24" s="45">
        <v>554</v>
      </c>
      <c r="C24" s="21" t="s">
        <v>37</v>
      </c>
      <c r="D24" s="46">
        <v>0</v>
      </c>
      <c r="E24" s="46">
        <v>1183459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1183459</v>
      </c>
      <c r="O24" s="47">
        <f t="shared" si="1"/>
        <v>171.31716850028951</v>
      </c>
      <c r="P24" s="9"/>
    </row>
    <row r="25" spans="1:119" ht="15.75">
      <c r="A25" s="28" t="s">
        <v>38</v>
      </c>
      <c r="B25" s="29"/>
      <c r="C25" s="30"/>
      <c r="D25" s="31">
        <f t="shared" ref="D25:M25" si="8">SUM(D26:D27)</f>
        <v>590743</v>
      </c>
      <c r="E25" s="31">
        <f t="shared" si="8"/>
        <v>51444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4"/>
        <v>642187</v>
      </c>
      <c r="O25" s="43">
        <f t="shared" si="1"/>
        <v>92.962796757382748</v>
      </c>
      <c r="P25" s="9"/>
    </row>
    <row r="26" spans="1:119">
      <c r="A26" s="12"/>
      <c r="B26" s="44">
        <v>572</v>
      </c>
      <c r="C26" s="20" t="s">
        <v>39</v>
      </c>
      <c r="D26" s="46">
        <v>590743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590743</v>
      </c>
      <c r="O26" s="47">
        <f t="shared" si="1"/>
        <v>85.515778807180084</v>
      </c>
      <c r="P26" s="9"/>
    </row>
    <row r="27" spans="1:119">
      <c r="A27" s="12"/>
      <c r="B27" s="44">
        <v>579</v>
      </c>
      <c r="C27" s="20" t="s">
        <v>46</v>
      </c>
      <c r="D27" s="46">
        <v>0</v>
      </c>
      <c r="E27" s="46">
        <v>51444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51444</v>
      </c>
      <c r="O27" s="47">
        <f t="shared" si="1"/>
        <v>7.4470179502026639</v>
      </c>
      <c r="P27" s="9"/>
    </row>
    <row r="28" spans="1:119" ht="15.75">
      <c r="A28" s="28" t="s">
        <v>42</v>
      </c>
      <c r="B28" s="29"/>
      <c r="C28" s="30"/>
      <c r="D28" s="31">
        <f t="shared" ref="D28:M28" si="9">SUM(D29:D29)</f>
        <v>0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1546679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4"/>
        <v>1546679</v>
      </c>
      <c r="O28" s="43">
        <f t="shared" si="1"/>
        <v>223.89678633468444</v>
      </c>
      <c r="P28" s="9"/>
    </row>
    <row r="29" spans="1:119" ht="15.75" thickBot="1">
      <c r="A29" s="12"/>
      <c r="B29" s="44">
        <v>581</v>
      </c>
      <c r="C29" s="20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1546679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1546679</v>
      </c>
      <c r="O29" s="47">
        <f t="shared" si="1"/>
        <v>223.89678633468444</v>
      </c>
      <c r="P29" s="9"/>
    </row>
    <row r="30" spans="1:119" ht="16.5" thickBot="1">
      <c r="A30" s="14" t="s">
        <v>10</v>
      </c>
      <c r="B30" s="23"/>
      <c r="C30" s="22"/>
      <c r="D30" s="15">
        <f>SUM(D5,D13,D15,D21,D23,D25,D28)</f>
        <v>6008918</v>
      </c>
      <c r="E30" s="15">
        <f t="shared" ref="E30:M30" si="10">SUM(E5,E13,E15,E21,E23,E25,E28)</f>
        <v>1234903</v>
      </c>
      <c r="F30" s="15">
        <f t="shared" si="10"/>
        <v>0</v>
      </c>
      <c r="G30" s="15">
        <f t="shared" si="10"/>
        <v>0</v>
      </c>
      <c r="H30" s="15">
        <f t="shared" si="10"/>
        <v>0</v>
      </c>
      <c r="I30" s="15">
        <f t="shared" si="10"/>
        <v>19738327</v>
      </c>
      <c r="J30" s="15">
        <f t="shared" si="10"/>
        <v>0</v>
      </c>
      <c r="K30" s="15">
        <f t="shared" si="10"/>
        <v>15350</v>
      </c>
      <c r="L30" s="15">
        <f t="shared" si="10"/>
        <v>0</v>
      </c>
      <c r="M30" s="15">
        <f t="shared" si="10"/>
        <v>0</v>
      </c>
      <c r="N30" s="15">
        <f t="shared" si="4"/>
        <v>26997498</v>
      </c>
      <c r="O30" s="37">
        <f t="shared" si="1"/>
        <v>3908.1496815286623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0" t="s">
        <v>47</v>
      </c>
      <c r="M32" s="160"/>
      <c r="N32" s="160"/>
      <c r="O32" s="41">
        <v>6908</v>
      </c>
    </row>
    <row r="33" spans="1:15">
      <c r="A33" s="161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  <row r="34" spans="1:15" ht="15.75" customHeight="1" thickBot="1">
      <c r="A34" s="162" t="s">
        <v>50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</sheetData>
  <mergeCells count="10">
    <mergeCell ref="A34:O34"/>
    <mergeCell ref="L32:N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715368</v>
      </c>
      <c r="E5" s="26">
        <f t="shared" ref="E5:M5" si="0">SUM(E6:E12)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117965</v>
      </c>
      <c r="J5" s="26">
        <f t="shared" si="0"/>
        <v>0</v>
      </c>
      <c r="K5" s="26">
        <f t="shared" si="0"/>
        <v>16520</v>
      </c>
      <c r="L5" s="26">
        <f t="shared" si="0"/>
        <v>0</v>
      </c>
      <c r="M5" s="26">
        <f t="shared" si="0"/>
        <v>0</v>
      </c>
      <c r="N5" s="27">
        <f>SUM(D5:M5)</f>
        <v>849853</v>
      </c>
      <c r="O5" s="32">
        <f t="shared" ref="O5:O30" si="1">(N5/O$32)</f>
        <v>129.86751222493888</v>
      </c>
      <c r="P5" s="6"/>
    </row>
    <row r="6" spans="1:133">
      <c r="A6" s="12"/>
      <c r="B6" s="44">
        <v>511</v>
      </c>
      <c r="C6" s="20" t="s">
        <v>19</v>
      </c>
      <c r="D6" s="46">
        <v>36211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36211</v>
      </c>
      <c r="O6" s="47">
        <f t="shared" si="1"/>
        <v>5.5334657701711487</v>
      </c>
      <c r="P6" s="9"/>
    </row>
    <row r="7" spans="1:133">
      <c r="A7" s="12"/>
      <c r="B7" s="44">
        <v>512</v>
      </c>
      <c r="C7" s="20" t="s">
        <v>20</v>
      </c>
      <c r="D7" s="46">
        <v>127132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127132</v>
      </c>
      <c r="O7" s="47">
        <f t="shared" si="1"/>
        <v>19.427261613691932</v>
      </c>
      <c r="P7" s="9"/>
    </row>
    <row r="8" spans="1:133">
      <c r="A8" s="12"/>
      <c r="B8" s="44">
        <v>513</v>
      </c>
      <c r="C8" s="20" t="s">
        <v>21</v>
      </c>
      <c r="D8" s="46">
        <v>136132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136132</v>
      </c>
      <c r="O8" s="47">
        <f t="shared" si="1"/>
        <v>20.802567237163814</v>
      </c>
      <c r="P8" s="9"/>
    </row>
    <row r="9" spans="1:133">
      <c r="A9" s="12"/>
      <c r="B9" s="44">
        <v>514</v>
      </c>
      <c r="C9" s="20" t="s">
        <v>22</v>
      </c>
      <c r="D9" s="46">
        <v>101789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101789</v>
      </c>
      <c r="O9" s="47">
        <f t="shared" si="1"/>
        <v>15.554553789731051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117965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117965</v>
      </c>
      <c r="O10" s="47">
        <f t="shared" si="1"/>
        <v>18.026436430317847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16520</v>
      </c>
      <c r="L11" s="46">
        <v>0</v>
      </c>
      <c r="M11" s="46">
        <v>0</v>
      </c>
      <c r="N11" s="46">
        <f t="shared" si="2"/>
        <v>16520</v>
      </c>
      <c r="O11" s="47">
        <f t="shared" si="1"/>
        <v>2.524449877750611</v>
      </c>
      <c r="P11" s="9"/>
    </row>
    <row r="12" spans="1:133">
      <c r="A12" s="12"/>
      <c r="B12" s="44">
        <v>519</v>
      </c>
      <c r="C12" s="20" t="s">
        <v>25</v>
      </c>
      <c r="D12" s="46">
        <v>314104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314104</v>
      </c>
      <c r="O12" s="47">
        <f t="shared" si="1"/>
        <v>47.998777506112468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SUM(D14:D14)</f>
        <v>1968904</v>
      </c>
      <c r="E13" s="31">
        <f t="shared" si="3"/>
        <v>10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0" si="4">SUM(D13:M13)</f>
        <v>1968914</v>
      </c>
      <c r="O13" s="43">
        <f t="shared" si="1"/>
        <v>300.87316625916873</v>
      </c>
      <c r="P13" s="10"/>
    </row>
    <row r="14" spans="1:133">
      <c r="A14" s="12"/>
      <c r="B14" s="44">
        <v>521</v>
      </c>
      <c r="C14" s="20" t="s">
        <v>27</v>
      </c>
      <c r="D14" s="46">
        <v>1968904</v>
      </c>
      <c r="E14" s="46">
        <v>10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1968914</v>
      </c>
      <c r="O14" s="47">
        <f t="shared" si="1"/>
        <v>300.87316625916873</v>
      </c>
      <c r="P14" s="9"/>
    </row>
    <row r="15" spans="1:133" ht="15.75">
      <c r="A15" s="28" t="s">
        <v>28</v>
      </c>
      <c r="B15" s="29"/>
      <c r="C15" s="30"/>
      <c r="D15" s="31">
        <f t="shared" ref="D15:M15" si="5">SUM(D16:D20)</f>
        <v>354453</v>
      </c>
      <c r="E15" s="31">
        <f t="shared" si="5"/>
        <v>0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18660996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42">
        <f t="shared" si="4"/>
        <v>19015449</v>
      </c>
      <c r="O15" s="43">
        <f t="shared" si="1"/>
        <v>2905.7837713936428</v>
      </c>
      <c r="P15" s="10"/>
    </row>
    <row r="16" spans="1:133">
      <c r="A16" s="12"/>
      <c r="B16" s="44">
        <v>531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15099994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15099994</v>
      </c>
      <c r="O16" s="47">
        <f t="shared" si="1"/>
        <v>2307.4562958435208</v>
      </c>
      <c r="P16" s="9"/>
    </row>
    <row r="17" spans="1:119">
      <c r="A17" s="12"/>
      <c r="B17" s="44">
        <v>533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1204740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1204740</v>
      </c>
      <c r="O17" s="47">
        <f t="shared" si="1"/>
        <v>184.0984107579462</v>
      </c>
      <c r="P17" s="9"/>
    </row>
    <row r="18" spans="1:119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862742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862742</v>
      </c>
      <c r="O18" s="47">
        <f t="shared" si="1"/>
        <v>131.83710268948656</v>
      </c>
      <c r="P18" s="9"/>
    </row>
    <row r="19" spans="1:119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1493520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1493520</v>
      </c>
      <c r="O19" s="47">
        <f t="shared" si="1"/>
        <v>228.22738386308069</v>
      </c>
      <c r="P19" s="9"/>
    </row>
    <row r="20" spans="1:119">
      <c r="A20" s="12"/>
      <c r="B20" s="44">
        <v>539</v>
      </c>
      <c r="C20" s="20" t="s">
        <v>33</v>
      </c>
      <c r="D20" s="46">
        <v>354453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354453</v>
      </c>
      <c r="O20" s="47">
        <f t="shared" si="1"/>
        <v>54.164578239608801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1794739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1794739</v>
      </c>
      <c r="O21" s="43">
        <f t="shared" si="1"/>
        <v>274.25718215158923</v>
      </c>
      <c r="P21" s="10"/>
    </row>
    <row r="22" spans="1:119">
      <c r="A22" s="12"/>
      <c r="B22" s="44">
        <v>541</v>
      </c>
      <c r="C22" s="20" t="s">
        <v>35</v>
      </c>
      <c r="D22" s="46">
        <v>1794739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1794739</v>
      </c>
      <c r="O22" s="47">
        <f t="shared" si="1"/>
        <v>274.25718215158923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0</v>
      </c>
      <c r="E23" s="31">
        <f t="shared" si="7"/>
        <v>1186441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1186441</v>
      </c>
      <c r="O23" s="43">
        <f t="shared" si="1"/>
        <v>181.302108801956</v>
      </c>
      <c r="P23" s="10"/>
    </row>
    <row r="24" spans="1:119">
      <c r="A24" s="13"/>
      <c r="B24" s="45">
        <v>554</v>
      </c>
      <c r="C24" s="21" t="s">
        <v>37</v>
      </c>
      <c r="D24" s="46">
        <v>0</v>
      </c>
      <c r="E24" s="46">
        <v>1186441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1186441</v>
      </c>
      <c r="O24" s="47">
        <f t="shared" si="1"/>
        <v>181.302108801956</v>
      </c>
      <c r="P24" s="9"/>
    </row>
    <row r="25" spans="1:119" ht="15.75">
      <c r="A25" s="28" t="s">
        <v>38</v>
      </c>
      <c r="B25" s="29"/>
      <c r="C25" s="30"/>
      <c r="D25" s="31">
        <f t="shared" ref="D25:M25" si="8">SUM(D26:D26)</f>
        <v>1074764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4"/>
        <v>1074764</v>
      </c>
      <c r="O25" s="43">
        <f t="shared" si="1"/>
        <v>164.23655256723717</v>
      </c>
      <c r="P25" s="9"/>
    </row>
    <row r="26" spans="1:119">
      <c r="A26" s="12"/>
      <c r="B26" s="44">
        <v>572</v>
      </c>
      <c r="C26" s="20" t="s">
        <v>39</v>
      </c>
      <c r="D26" s="46">
        <v>1074764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1074764</v>
      </c>
      <c r="O26" s="47">
        <f t="shared" si="1"/>
        <v>164.23655256723717</v>
      </c>
      <c r="P26" s="9"/>
    </row>
    <row r="27" spans="1:119" ht="15.75">
      <c r="A27" s="28" t="s">
        <v>42</v>
      </c>
      <c r="B27" s="29"/>
      <c r="C27" s="30"/>
      <c r="D27" s="31">
        <f t="shared" ref="D27:M27" si="9">SUM(D28:D29)</f>
        <v>0</v>
      </c>
      <c r="E27" s="31">
        <f t="shared" si="9"/>
        <v>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1397110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4"/>
        <v>1397110</v>
      </c>
      <c r="O27" s="43">
        <f t="shared" si="1"/>
        <v>213.49480440097798</v>
      </c>
      <c r="P27" s="9"/>
    </row>
    <row r="28" spans="1:119">
      <c r="A28" s="12"/>
      <c r="B28" s="44">
        <v>581</v>
      </c>
      <c r="C28" s="20" t="s">
        <v>40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1374336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1374336</v>
      </c>
      <c r="O28" s="47">
        <f t="shared" si="1"/>
        <v>210.01466992665036</v>
      </c>
      <c r="P28" s="9"/>
    </row>
    <row r="29" spans="1:119" ht="15.75" thickBot="1">
      <c r="A29" s="12"/>
      <c r="B29" s="44">
        <v>593</v>
      </c>
      <c r="C29" s="20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22774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22774</v>
      </c>
      <c r="O29" s="47">
        <f t="shared" si="1"/>
        <v>3.4801344743276283</v>
      </c>
      <c r="P29" s="9"/>
    </row>
    <row r="30" spans="1:119" ht="16.5" thickBot="1">
      <c r="A30" s="14" t="s">
        <v>10</v>
      </c>
      <c r="B30" s="23"/>
      <c r="C30" s="22"/>
      <c r="D30" s="15">
        <f>SUM(D5,D13,D15,D21,D23,D25,D27)</f>
        <v>5908228</v>
      </c>
      <c r="E30" s="15">
        <f t="shared" ref="E30:M30" si="10">SUM(E5,E13,E15,E21,E23,E25,E27)</f>
        <v>1186451</v>
      </c>
      <c r="F30" s="15">
        <f t="shared" si="10"/>
        <v>0</v>
      </c>
      <c r="G30" s="15">
        <f t="shared" si="10"/>
        <v>0</v>
      </c>
      <c r="H30" s="15">
        <f t="shared" si="10"/>
        <v>0</v>
      </c>
      <c r="I30" s="15">
        <f t="shared" si="10"/>
        <v>20176071</v>
      </c>
      <c r="J30" s="15">
        <f t="shared" si="10"/>
        <v>0</v>
      </c>
      <c r="K30" s="15">
        <f t="shared" si="10"/>
        <v>16520</v>
      </c>
      <c r="L30" s="15">
        <f t="shared" si="10"/>
        <v>0</v>
      </c>
      <c r="M30" s="15">
        <f t="shared" si="10"/>
        <v>0</v>
      </c>
      <c r="N30" s="15">
        <f t="shared" si="4"/>
        <v>27287270</v>
      </c>
      <c r="O30" s="37">
        <f t="shared" si="1"/>
        <v>4169.815097799511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0" t="s">
        <v>43</v>
      </c>
      <c r="M32" s="160"/>
      <c r="N32" s="160"/>
      <c r="O32" s="41">
        <v>6544</v>
      </c>
    </row>
    <row r="33" spans="1:15">
      <c r="A33" s="161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  <row r="34" spans="1:15" ht="15.75" thickBot="1">
      <c r="A34" s="162" t="s">
        <v>50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</sheetData>
  <mergeCells count="10">
    <mergeCell ref="A34:O34"/>
    <mergeCell ref="A33:O33"/>
    <mergeCell ref="L32:N3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668669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668669</v>
      </c>
      <c r="O5" s="32">
        <f t="shared" ref="O5:O27" si="2">(N5/O$29)</f>
        <v>102.00900076277651</v>
      </c>
      <c r="P5" s="6"/>
    </row>
    <row r="6" spans="1:133">
      <c r="A6" s="12"/>
      <c r="B6" s="44">
        <v>511</v>
      </c>
      <c r="C6" s="20" t="s">
        <v>19</v>
      </c>
      <c r="D6" s="46">
        <v>41395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41395</v>
      </c>
      <c r="O6" s="47">
        <f t="shared" si="2"/>
        <v>6.3150266971777267</v>
      </c>
      <c r="P6" s="9"/>
    </row>
    <row r="7" spans="1:133">
      <c r="A7" s="12"/>
      <c r="B7" s="44">
        <v>512</v>
      </c>
      <c r="C7" s="20" t="s">
        <v>20</v>
      </c>
      <c r="D7" s="46">
        <v>168711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168711</v>
      </c>
      <c r="O7" s="47">
        <f t="shared" si="2"/>
        <v>25.73775743707094</v>
      </c>
      <c r="P7" s="9"/>
    </row>
    <row r="8" spans="1:133">
      <c r="A8" s="12"/>
      <c r="B8" s="44">
        <v>513</v>
      </c>
      <c r="C8" s="20" t="s">
        <v>21</v>
      </c>
      <c r="D8" s="46">
        <v>218018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218018</v>
      </c>
      <c r="O8" s="47">
        <f t="shared" si="2"/>
        <v>33.259801678108317</v>
      </c>
      <c r="P8" s="9"/>
    </row>
    <row r="9" spans="1:133">
      <c r="A9" s="12"/>
      <c r="B9" s="44">
        <v>514</v>
      </c>
      <c r="C9" s="20" t="s">
        <v>22</v>
      </c>
      <c r="D9" s="46">
        <v>103017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103017</v>
      </c>
      <c r="O9" s="47">
        <f t="shared" si="2"/>
        <v>15.715789473684211</v>
      </c>
      <c r="P9" s="9"/>
    </row>
    <row r="10" spans="1:133">
      <c r="A10" s="12"/>
      <c r="B10" s="44">
        <v>519</v>
      </c>
      <c r="C10" s="20" t="s">
        <v>25</v>
      </c>
      <c r="D10" s="46">
        <v>137528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137528</v>
      </c>
      <c r="O10" s="47">
        <f t="shared" si="2"/>
        <v>20.980625476735316</v>
      </c>
      <c r="P10" s="9"/>
    </row>
    <row r="11" spans="1:133" ht="15.75">
      <c r="A11" s="28" t="s">
        <v>26</v>
      </c>
      <c r="B11" s="29"/>
      <c r="C11" s="30"/>
      <c r="D11" s="31">
        <f t="shared" ref="D11:M11" si="3">SUM(D12:D12)</f>
        <v>2398302</v>
      </c>
      <c r="E11" s="31">
        <f t="shared" si="3"/>
        <v>24164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5724</v>
      </c>
      <c r="L11" s="31">
        <f t="shared" si="3"/>
        <v>0</v>
      </c>
      <c r="M11" s="31">
        <f t="shared" si="3"/>
        <v>0</v>
      </c>
      <c r="N11" s="42">
        <f t="shared" si="1"/>
        <v>2428190</v>
      </c>
      <c r="O11" s="43">
        <f t="shared" si="2"/>
        <v>370.4332570556827</v>
      </c>
      <c r="P11" s="10"/>
    </row>
    <row r="12" spans="1:133">
      <c r="A12" s="12"/>
      <c r="B12" s="44">
        <v>521</v>
      </c>
      <c r="C12" s="20" t="s">
        <v>27</v>
      </c>
      <c r="D12" s="46">
        <v>2398302</v>
      </c>
      <c r="E12" s="46">
        <v>24164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5724</v>
      </c>
      <c r="L12" s="46">
        <v>0</v>
      </c>
      <c r="M12" s="46">
        <v>0</v>
      </c>
      <c r="N12" s="46">
        <f t="shared" si="1"/>
        <v>2428190</v>
      </c>
      <c r="O12" s="47">
        <f t="shared" si="2"/>
        <v>370.4332570556827</v>
      </c>
      <c r="P12" s="9"/>
    </row>
    <row r="13" spans="1:133" ht="15.75">
      <c r="A13" s="28" t="s">
        <v>28</v>
      </c>
      <c r="B13" s="29"/>
      <c r="C13" s="30"/>
      <c r="D13" s="31">
        <f t="shared" ref="D13:M13" si="4">SUM(D14:D18)</f>
        <v>337461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17784840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18122301</v>
      </c>
      <c r="O13" s="43">
        <f t="shared" si="2"/>
        <v>2764.6530892448513</v>
      </c>
      <c r="P13" s="10"/>
    </row>
    <row r="14" spans="1:133">
      <c r="A14" s="12"/>
      <c r="B14" s="44">
        <v>531</v>
      </c>
      <c r="C14" s="20" t="s">
        <v>29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14110296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14110296</v>
      </c>
      <c r="O14" s="47">
        <f t="shared" si="2"/>
        <v>2152.6004576659038</v>
      </c>
      <c r="P14" s="9"/>
    </row>
    <row r="15" spans="1:133">
      <c r="A15" s="12"/>
      <c r="B15" s="44">
        <v>533</v>
      </c>
      <c r="C15" s="20" t="s">
        <v>30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1188475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1188475</v>
      </c>
      <c r="O15" s="47">
        <f t="shared" si="2"/>
        <v>181.30816170861937</v>
      </c>
      <c r="P15" s="9"/>
    </row>
    <row r="16" spans="1:133">
      <c r="A16" s="12"/>
      <c r="B16" s="44">
        <v>534</v>
      </c>
      <c r="C16" s="20" t="s">
        <v>31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864013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864013</v>
      </c>
      <c r="O16" s="47">
        <f t="shared" si="2"/>
        <v>131.80976353928298</v>
      </c>
      <c r="P16" s="9"/>
    </row>
    <row r="17" spans="1:119">
      <c r="A17" s="12"/>
      <c r="B17" s="44">
        <v>535</v>
      </c>
      <c r="C17" s="20" t="s">
        <v>32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1482940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1482940</v>
      </c>
      <c r="O17" s="47">
        <f t="shared" si="2"/>
        <v>226.23035850495805</v>
      </c>
      <c r="P17" s="9"/>
    </row>
    <row r="18" spans="1:119">
      <c r="A18" s="12"/>
      <c r="B18" s="44">
        <v>539</v>
      </c>
      <c r="C18" s="20" t="s">
        <v>33</v>
      </c>
      <c r="D18" s="46">
        <v>337461</v>
      </c>
      <c r="E18" s="46">
        <v>0</v>
      </c>
      <c r="F18" s="46">
        <v>0</v>
      </c>
      <c r="G18" s="46">
        <v>0</v>
      </c>
      <c r="H18" s="46">
        <v>0</v>
      </c>
      <c r="I18" s="46">
        <v>139116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476577</v>
      </c>
      <c r="O18" s="47">
        <f t="shared" si="2"/>
        <v>72.704347826086959</v>
      </c>
      <c r="P18" s="9"/>
    </row>
    <row r="19" spans="1:119" ht="15.75">
      <c r="A19" s="28" t="s">
        <v>34</v>
      </c>
      <c r="B19" s="29"/>
      <c r="C19" s="30"/>
      <c r="D19" s="31">
        <f t="shared" ref="D19:M19" si="5">SUM(D20:D20)</f>
        <v>1583358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1583358</v>
      </c>
      <c r="O19" s="43">
        <f t="shared" si="2"/>
        <v>241.54965675057207</v>
      </c>
      <c r="P19" s="10"/>
    </row>
    <row r="20" spans="1:119">
      <c r="A20" s="12"/>
      <c r="B20" s="44">
        <v>541</v>
      </c>
      <c r="C20" s="20" t="s">
        <v>35</v>
      </c>
      <c r="D20" s="46">
        <v>1583358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1583358</v>
      </c>
      <c r="O20" s="47">
        <f t="shared" si="2"/>
        <v>241.54965675057207</v>
      </c>
      <c r="P20" s="9"/>
    </row>
    <row r="21" spans="1:119" ht="15.75">
      <c r="A21" s="28" t="s">
        <v>36</v>
      </c>
      <c r="B21" s="29"/>
      <c r="C21" s="30"/>
      <c r="D21" s="31">
        <f t="shared" ref="D21:M21" si="6">SUM(D22:D22)</f>
        <v>0</v>
      </c>
      <c r="E21" s="31">
        <f t="shared" si="6"/>
        <v>1137736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1137736</v>
      </c>
      <c r="O21" s="43">
        <f t="shared" si="2"/>
        <v>173.56765827612509</v>
      </c>
      <c r="P21" s="10"/>
    </row>
    <row r="22" spans="1:119">
      <c r="A22" s="13"/>
      <c r="B22" s="45">
        <v>554</v>
      </c>
      <c r="C22" s="21" t="s">
        <v>37</v>
      </c>
      <c r="D22" s="46">
        <v>0</v>
      </c>
      <c r="E22" s="46">
        <v>1137736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1137736</v>
      </c>
      <c r="O22" s="47">
        <f t="shared" si="2"/>
        <v>173.56765827612509</v>
      </c>
      <c r="P22" s="9"/>
    </row>
    <row r="23" spans="1:119" ht="15.75">
      <c r="A23" s="28" t="s">
        <v>38</v>
      </c>
      <c r="B23" s="29"/>
      <c r="C23" s="30"/>
      <c r="D23" s="31">
        <f t="shared" ref="D23:M23" si="7">SUM(D24:D24)</f>
        <v>1143599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1143599</v>
      </c>
      <c r="O23" s="43">
        <f t="shared" si="2"/>
        <v>174.46209000762778</v>
      </c>
      <c r="P23" s="9"/>
    </row>
    <row r="24" spans="1:119">
      <c r="A24" s="12"/>
      <c r="B24" s="44">
        <v>579</v>
      </c>
      <c r="C24" s="20" t="s">
        <v>46</v>
      </c>
      <c r="D24" s="46">
        <v>1143599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1143599</v>
      </c>
      <c r="O24" s="47">
        <f t="shared" si="2"/>
        <v>174.46209000762778</v>
      </c>
      <c r="P24" s="9"/>
    </row>
    <row r="25" spans="1:119" ht="15.75">
      <c r="A25" s="28" t="s">
        <v>42</v>
      </c>
      <c r="B25" s="29"/>
      <c r="C25" s="30"/>
      <c r="D25" s="31">
        <f t="shared" ref="D25:M25" si="8">SUM(D26:D26)</f>
        <v>0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1254624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1254624</v>
      </c>
      <c r="O25" s="43">
        <f t="shared" si="2"/>
        <v>191.39954233409611</v>
      </c>
      <c r="P25" s="9"/>
    </row>
    <row r="26" spans="1:119" ht="15.75" thickBot="1">
      <c r="A26" s="12"/>
      <c r="B26" s="44">
        <v>581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1254624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1254624</v>
      </c>
      <c r="O26" s="47">
        <f t="shared" si="2"/>
        <v>191.39954233409611</v>
      </c>
      <c r="P26" s="9"/>
    </row>
    <row r="27" spans="1:119" ht="16.5" thickBot="1">
      <c r="A27" s="14" t="s">
        <v>10</v>
      </c>
      <c r="B27" s="23"/>
      <c r="C27" s="22"/>
      <c r="D27" s="15">
        <f>SUM(D5,D11,D13,D19,D21,D23,D25)</f>
        <v>6131389</v>
      </c>
      <c r="E27" s="15">
        <f t="shared" ref="E27:M27" si="9">SUM(E5,E11,E13,E19,E21,E23,E25)</f>
        <v>1161900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19039464</v>
      </c>
      <c r="J27" s="15">
        <f t="shared" si="9"/>
        <v>0</v>
      </c>
      <c r="K27" s="15">
        <f t="shared" si="9"/>
        <v>5724</v>
      </c>
      <c r="L27" s="15">
        <f t="shared" si="9"/>
        <v>0</v>
      </c>
      <c r="M27" s="15">
        <f t="shared" si="9"/>
        <v>0</v>
      </c>
      <c r="N27" s="15">
        <f t="shared" si="1"/>
        <v>26338477</v>
      </c>
      <c r="O27" s="37">
        <f t="shared" si="2"/>
        <v>4018.0742944317317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0" t="s">
        <v>57</v>
      </c>
      <c r="M29" s="160"/>
      <c r="N29" s="160"/>
      <c r="O29" s="41">
        <v>6555</v>
      </c>
    </row>
    <row r="30" spans="1:119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  <row r="31" spans="1:119" ht="15.75" customHeight="1" thickBot="1">
      <c r="A31" s="162" t="s">
        <v>50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744859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4634</v>
      </c>
      <c r="L5" s="26">
        <f t="shared" si="0"/>
        <v>0</v>
      </c>
      <c r="M5" s="26">
        <f t="shared" si="0"/>
        <v>0</v>
      </c>
      <c r="N5" s="27">
        <f>SUM(D5:M5)</f>
        <v>749493</v>
      </c>
      <c r="O5" s="32">
        <f t="shared" ref="O5:O29" si="1">(N5/O$31)</f>
        <v>115.51988286066585</v>
      </c>
      <c r="P5" s="6"/>
    </row>
    <row r="6" spans="1:133">
      <c r="A6" s="12"/>
      <c r="B6" s="44">
        <v>511</v>
      </c>
      <c r="C6" s="20" t="s">
        <v>19</v>
      </c>
      <c r="D6" s="46">
        <v>32627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32627</v>
      </c>
      <c r="O6" s="47">
        <f t="shared" si="1"/>
        <v>5.0288224414303331</v>
      </c>
      <c r="P6" s="9"/>
    </row>
    <row r="7" spans="1:133">
      <c r="A7" s="12"/>
      <c r="B7" s="44">
        <v>512</v>
      </c>
      <c r="C7" s="20" t="s">
        <v>20</v>
      </c>
      <c r="D7" s="46">
        <v>32451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32451</v>
      </c>
      <c r="O7" s="47">
        <f t="shared" si="1"/>
        <v>5.001695437731196</v>
      </c>
      <c r="P7" s="9"/>
    </row>
    <row r="8" spans="1:133">
      <c r="A8" s="12"/>
      <c r="B8" s="44">
        <v>513</v>
      </c>
      <c r="C8" s="20" t="s">
        <v>21</v>
      </c>
      <c r="D8" s="46">
        <v>231576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231576</v>
      </c>
      <c r="O8" s="47">
        <f t="shared" si="1"/>
        <v>35.692971639950677</v>
      </c>
      <c r="P8" s="9"/>
    </row>
    <row r="9" spans="1:133">
      <c r="A9" s="12"/>
      <c r="B9" s="44">
        <v>514</v>
      </c>
      <c r="C9" s="20" t="s">
        <v>22</v>
      </c>
      <c r="D9" s="46">
        <v>90523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90523</v>
      </c>
      <c r="O9" s="47">
        <f t="shared" si="1"/>
        <v>13.952373612823674</v>
      </c>
      <c r="P9" s="9"/>
    </row>
    <row r="10" spans="1:133">
      <c r="A10" s="12"/>
      <c r="B10" s="44">
        <v>517</v>
      </c>
      <c r="C10" s="20" t="s">
        <v>23</v>
      </c>
      <c r="D10" s="46">
        <v>21178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21178</v>
      </c>
      <c r="O10" s="47">
        <f t="shared" si="1"/>
        <v>3.2641800246609125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4634</v>
      </c>
      <c r="L11" s="46">
        <v>0</v>
      </c>
      <c r="M11" s="46">
        <v>0</v>
      </c>
      <c r="N11" s="46">
        <f t="shared" si="2"/>
        <v>4634</v>
      </c>
      <c r="O11" s="47">
        <f t="shared" si="1"/>
        <v>0.71424167694204688</v>
      </c>
      <c r="P11" s="9"/>
    </row>
    <row r="12" spans="1:133">
      <c r="A12" s="12"/>
      <c r="B12" s="44">
        <v>519</v>
      </c>
      <c r="C12" s="20" t="s">
        <v>25</v>
      </c>
      <c r="D12" s="46">
        <v>336504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336504</v>
      </c>
      <c r="O12" s="47">
        <f t="shared" si="1"/>
        <v>51.865598027127007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SUM(D14:D14)</f>
        <v>2262185</v>
      </c>
      <c r="E13" s="31">
        <f t="shared" si="3"/>
        <v>5028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9" si="4">SUM(D13:M13)</f>
        <v>2267213</v>
      </c>
      <c r="O13" s="43">
        <f t="shared" si="1"/>
        <v>349.44713316892722</v>
      </c>
      <c r="P13" s="10"/>
    </row>
    <row r="14" spans="1:133">
      <c r="A14" s="12"/>
      <c r="B14" s="44">
        <v>521</v>
      </c>
      <c r="C14" s="20" t="s">
        <v>27</v>
      </c>
      <c r="D14" s="46">
        <v>2262185</v>
      </c>
      <c r="E14" s="46">
        <v>5028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2267213</v>
      </c>
      <c r="O14" s="47">
        <f t="shared" si="1"/>
        <v>349.44713316892722</v>
      </c>
      <c r="P14" s="9"/>
    </row>
    <row r="15" spans="1:133" ht="15.75">
      <c r="A15" s="28" t="s">
        <v>28</v>
      </c>
      <c r="B15" s="29"/>
      <c r="C15" s="30"/>
      <c r="D15" s="31">
        <f t="shared" ref="D15:M15" si="5">SUM(D16:D20)</f>
        <v>351970</v>
      </c>
      <c r="E15" s="31">
        <f t="shared" si="5"/>
        <v>0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15548888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42">
        <f t="shared" si="4"/>
        <v>15900858</v>
      </c>
      <c r="O15" s="43">
        <f t="shared" si="1"/>
        <v>2450.8104192355117</v>
      </c>
      <c r="P15" s="10"/>
    </row>
    <row r="16" spans="1:133">
      <c r="A16" s="12"/>
      <c r="B16" s="44">
        <v>531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12283358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12283358</v>
      </c>
      <c r="O16" s="47">
        <f t="shared" si="1"/>
        <v>1893.242601726264</v>
      </c>
      <c r="P16" s="9"/>
    </row>
    <row r="17" spans="1:119">
      <c r="A17" s="12"/>
      <c r="B17" s="44">
        <v>533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1052980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1052980</v>
      </c>
      <c r="O17" s="47">
        <f t="shared" si="1"/>
        <v>162.29654747225646</v>
      </c>
      <c r="P17" s="9"/>
    </row>
    <row r="18" spans="1:119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810607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810607</v>
      </c>
      <c r="O18" s="47">
        <f t="shared" si="1"/>
        <v>124.93942663378544</v>
      </c>
      <c r="P18" s="9"/>
    </row>
    <row r="19" spans="1:119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1401943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1401943</v>
      </c>
      <c r="O19" s="47">
        <f t="shared" si="1"/>
        <v>216.08245992601726</v>
      </c>
      <c r="P19" s="9"/>
    </row>
    <row r="20" spans="1:119">
      <c r="A20" s="12"/>
      <c r="B20" s="44">
        <v>539</v>
      </c>
      <c r="C20" s="20" t="s">
        <v>33</v>
      </c>
      <c r="D20" s="46">
        <v>351970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351970</v>
      </c>
      <c r="O20" s="47">
        <f t="shared" si="1"/>
        <v>54.249383477188658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1415809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1415809</v>
      </c>
      <c r="O21" s="43">
        <f t="shared" si="1"/>
        <v>218.21963625154132</v>
      </c>
      <c r="P21" s="10"/>
    </row>
    <row r="22" spans="1:119">
      <c r="A22" s="12"/>
      <c r="B22" s="44">
        <v>541</v>
      </c>
      <c r="C22" s="20" t="s">
        <v>35</v>
      </c>
      <c r="D22" s="46">
        <v>1415809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1415809</v>
      </c>
      <c r="O22" s="47">
        <f t="shared" si="1"/>
        <v>218.21963625154132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0</v>
      </c>
      <c r="E23" s="31">
        <f t="shared" si="7"/>
        <v>987876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987876</v>
      </c>
      <c r="O23" s="43">
        <f t="shared" si="1"/>
        <v>152.26202219482121</v>
      </c>
      <c r="P23" s="10"/>
    </row>
    <row r="24" spans="1:119">
      <c r="A24" s="13"/>
      <c r="B24" s="45">
        <v>554</v>
      </c>
      <c r="C24" s="21" t="s">
        <v>37</v>
      </c>
      <c r="D24" s="46">
        <v>0</v>
      </c>
      <c r="E24" s="46">
        <v>987876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987876</v>
      </c>
      <c r="O24" s="47">
        <f t="shared" si="1"/>
        <v>152.26202219482121</v>
      </c>
      <c r="P24" s="9"/>
    </row>
    <row r="25" spans="1:119" ht="15.75">
      <c r="A25" s="28" t="s">
        <v>38</v>
      </c>
      <c r="B25" s="29"/>
      <c r="C25" s="30"/>
      <c r="D25" s="31">
        <f t="shared" ref="D25:M25" si="8">SUM(D26:D26)</f>
        <v>901392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4"/>
        <v>901392</v>
      </c>
      <c r="O25" s="43">
        <f t="shared" si="1"/>
        <v>138.93218249075215</v>
      </c>
      <c r="P25" s="9"/>
    </row>
    <row r="26" spans="1:119">
      <c r="A26" s="12"/>
      <c r="B26" s="44">
        <v>572</v>
      </c>
      <c r="C26" s="20" t="s">
        <v>39</v>
      </c>
      <c r="D26" s="46">
        <v>901392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901392</v>
      </c>
      <c r="O26" s="47">
        <f t="shared" si="1"/>
        <v>138.93218249075215</v>
      </c>
      <c r="P26" s="9"/>
    </row>
    <row r="27" spans="1:119" ht="15.75">
      <c r="A27" s="28" t="s">
        <v>42</v>
      </c>
      <c r="B27" s="29"/>
      <c r="C27" s="30"/>
      <c r="D27" s="31">
        <f t="shared" ref="D27:M27" si="9">SUM(D28:D28)</f>
        <v>0</v>
      </c>
      <c r="E27" s="31">
        <f t="shared" si="9"/>
        <v>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1063919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4"/>
        <v>1063919</v>
      </c>
      <c r="O27" s="43">
        <f t="shared" si="1"/>
        <v>163.98258323057954</v>
      </c>
      <c r="P27" s="9"/>
    </row>
    <row r="28" spans="1:119" ht="15.75" thickBot="1">
      <c r="A28" s="12"/>
      <c r="B28" s="44">
        <v>581</v>
      </c>
      <c r="C28" s="20" t="s">
        <v>40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1063919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1063919</v>
      </c>
      <c r="O28" s="47">
        <f t="shared" si="1"/>
        <v>163.98258323057954</v>
      </c>
      <c r="P28" s="9"/>
    </row>
    <row r="29" spans="1:119" ht="16.5" thickBot="1">
      <c r="A29" s="14" t="s">
        <v>10</v>
      </c>
      <c r="B29" s="23"/>
      <c r="C29" s="22"/>
      <c r="D29" s="15">
        <f>SUM(D5,D13,D15,D21,D23,D25,D27)</f>
        <v>5676215</v>
      </c>
      <c r="E29" s="15">
        <f t="shared" ref="E29:M29" si="10">SUM(E5,E13,E15,E21,E23,E25,E27)</f>
        <v>992904</v>
      </c>
      <c r="F29" s="15">
        <f t="shared" si="10"/>
        <v>0</v>
      </c>
      <c r="G29" s="15">
        <f t="shared" si="10"/>
        <v>0</v>
      </c>
      <c r="H29" s="15">
        <f t="shared" si="10"/>
        <v>0</v>
      </c>
      <c r="I29" s="15">
        <f t="shared" si="10"/>
        <v>16612807</v>
      </c>
      <c r="J29" s="15">
        <f t="shared" si="10"/>
        <v>0</v>
      </c>
      <c r="K29" s="15">
        <f t="shared" si="10"/>
        <v>4634</v>
      </c>
      <c r="L29" s="15">
        <f t="shared" si="10"/>
        <v>0</v>
      </c>
      <c r="M29" s="15">
        <f t="shared" si="10"/>
        <v>0</v>
      </c>
      <c r="N29" s="15">
        <f t="shared" si="4"/>
        <v>23286560</v>
      </c>
      <c r="O29" s="37">
        <f t="shared" si="1"/>
        <v>3589.173859432799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0" t="s">
        <v>75</v>
      </c>
      <c r="M31" s="160"/>
      <c r="N31" s="160"/>
      <c r="O31" s="41">
        <v>6488</v>
      </c>
    </row>
    <row r="32" spans="1:119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  <row r="33" spans="1:15" ht="15.75" customHeight="1" thickBot="1">
      <c r="A33" s="162" t="s">
        <v>50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95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5"/>
      <c r="O3" s="36"/>
      <c r="P3" s="173" t="s">
        <v>90</v>
      </c>
      <c r="Q3" s="11"/>
      <c r="R3"/>
    </row>
    <row r="4" spans="1:134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91</v>
      </c>
      <c r="N4" s="34" t="s">
        <v>5</v>
      </c>
      <c r="O4" s="34" t="s">
        <v>92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2673010</v>
      </c>
      <c r="E5" s="26">
        <f t="shared" si="0"/>
        <v>0</v>
      </c>
      <c r="F5" s="26">
        <f t="shared" si="0"/>
        <v>0</v>
      </c>
      <c r="G5" s="26">
        <f t="shared" si="0"/>
        <v>240797</v>
      </c>
      <c r="H5" s="26">
        <f t="shared" si="0"/>
        <v>0</v>
      </c>
      <c r="I5" s="26">
        <f t="shared" si="0"/>
        <v>0</v>
      </c>
      <c r="J5" s="26">
        <f t="shared" si="0"/>
        <v>471494</v>
      </c>
      <c r="K5" s="26">
        <f t="shared" si="0"/>
        <v>91293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3476594</v>
      </c>
      <c r="P5" s="32">
        <f t="shared" ref="P5:P29" si="1">(O5/P$31)</f>
        <v>339.71018174711747</v>
      </c>
      <c r="Q5" s="6"/>
    </row>
    <row r="6" spans="1:134">
      <c r="A6" s="12"/>
      <c r="B6" s="44">
        <v>511</v>
      </c>
      <c r="C6" s="20" t="s">
        <v>19</v>
      </c>
      <c r="D6" s="46">
        <v>80799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80799</v>
      </c>
      <c r="P6" s="47">
        <f t="shared" si="1"/>
        <v>7.8951534102012895</v>
      </c>
      <c r="Q6" s="9"/>
    </row>
    <row r="7" spans="1:134">
      <c r="A7" s="12"/>
      <c r="B7" s="44">
        <v>512</v>
      </c>
      <c r="C7" s="20" t="s">
        <v>20</v>
      </c>
      <c r="D7" s="46">
        <v>531308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531308</v>
      </c>
      <c r="P7" s="47">
        <f t="shared" si="1"/>
        <v>51.915966386554622</v>
      </c>
      <c r="Q7" s="9"/>
    </row>
    <row r="8" spans="1:134">
      <c r="A8" s="12"/>
      <c r="B8" s="44">
        <v>513</v>
      </c>
      <c r="C8" s="20" t="s">
        <v>21</v>
      </c>
      <c r="D8" s="46">
        <v>877155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471494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1348649</v>
      </c>
      <c r="P8" s="47">
        <f t="shared" si="1"/>
        <v>131.78121946453001</v>
      </c>
      <c r="Q8" s="9"/>
    </row>
    <row r="9" spans="1:134">
      <c r="A9" s="12"/>
      <c r="B9" s="44">
        <v>514</v>
      </c>
      <c r="C9" s="20" t="s">
        <v>22</v>
      </c>
      <c r="D9" s="46">
        <v>227134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227134</v>
      </c>
      <c r="P9" s="47">
        <f t="shared" si="1"/>
        <v>22.19405901895642</v>
      </c>
      <c r="Q9" s="9"/>
    </row>
    <row r="10" spans="1:134">
      <c r="A10" s="12"/>
      <c r="B10" s="44">
        <v>515</v>
      </c>
      <c r="C10" s="20" t="s">
        <v>52</v>
      </c>
      <c r="D10" s="46">
        <v>314055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314055</v>
      </c>
      <c r="P10" s="47">
        <f t="shared" si="1"/>
        <v>30.687414500683996</v>
      </c>
      <c r="Q10" s="9"/>
    </row>
    <row r="11" spans="1:134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0</v>
      </c>
      <c r="G11" s="46">
        <v>240797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240797</v>
      </c>
      <c r="P11" s="47">
        <f t="shared" si="1"/>
        <v>23.529118624193863</v>
      </c>
      <c r="Q11" s="9"/>
    </row>
    <row r="12" spans="1:134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91293</v>
      </c>
      <c r="L12" s="46">
        <v>0</v>
      </c>
      <c r="M12" s="46">
        <v>0</v>
      </c>
      <c r="N12" s="46">
        <v>0</v>
      </c>
      <c r="O12" s="46">
        <f t="shared" si="2"/>
        <v>91293</v>
      </c>
      <c r="P12" s="47">
        <f t="shared" si="1"/>
        <v>8.9205589212429164</v>
      </c>
      <c r="Q12" s="9"/>
    </row>
    <row r="13" spans="1:134">
      <c r="A13" s="12"/>
      <c r="B13" s="44">
        <v>519</v>
      </c>
      <c r="C13" s="20" t="s">
        <v>25</v>
      </c>
      <c r="D13" s="46">
        <v>642559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642559</v>
      </c>
      <c r="P13" s="47">
        <f t="shared" si="1"/>
        <v>62.786691420754352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SUM(D15:D16)</f>
        <v>3612195</v>
      </c>
      <c r="E14" s="31">
        <f t="shared" si="3"/>
        <v>356878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3969073</v>
      </c>
      <c r="P14" s="43">
        <f t="shared" si="1"/>
        <v>387.83203048661323</v>
      </c>
      <c r="Q14" s="10"/>
    </row>
    <row r="15" spans="1:134">
      <c r="A15" s="12"/>
      <c r="B15" s="44">
        <v>521</v>
      </c>
      <c r="C15" s="20" t="s">
        <v>27</v>
      </c>
      <c r="D15" s="46">
        <v>3612195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3612195</v>
      </c>
      <c r="P15" s="47">
        <f t="shared" si="1"/>
        <v>352.96023060386943</v>
      </c>
      <c r="Q15" s="9"/>
    </row>
    <row r="16" spans="1:134">
      <c r="A16" s="12"/>
      <c r="B16" s="44">
        <v>524</v>
      </c>
      <c r="C16" s="20" t="s">
        <v>53</v>
      </c>
      <c r="D16" s="46">
        <v>0</v>
      </c>
      <c r="E16" s="46">
        <v>356878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" si="4">SUM(D16:N16)</f>
        <v>356878</v>
      </c>
      <c r="P16" s="47">
        <f t="shared" si="1"/>
        <v>34.871799882743794</v>
      </c>
      <c r="Q16" s="9"/>
    </row>
    <row r="17" spans="1:120" ht="15.75">
      <c r="A17" s="28" t="s">
        <v>28</v>
      </c>
      <c r="B17" s="29"/>
      <c r="C17" s="30"/>
      <c r="D17" s="31">
        <f t="shared" ref="D17:N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22046005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>SUM(D17:N17)</f>
        <v>22046005</v>
      </c>
      <c r="P17" s="43">
        <f t="shared" si="1"/>
        <v>2154.1923978893883</v>
      </c>
      <c r="Q17" s="10"/>
    </row>
    <row r="18" spans="1:120">
      <c r="A18" s="12"/>
      <c r="B18" s="44">
        <v>531</v>
      </c>
      <c r="C18" s="20" t="s">
        <v>29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15950031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15950031</v>
      </c>
      <c r="P18" s="47">
        <f t="shared" si="1"/>
        <v>1558.5334180183702</v>
      </c>
      <c r="Q18" s="9"/>
    </row>
    <row r="19" spans="1:120">
      <c r="A19" s="12"/>
      <c r="B19" s="44">
        <v>533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2207691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6" si="6">SUM(D19:N19)</f>
        <v>2207691</v>
      </c>
      <c r="P19" s="47">
        <f t="shared" si="1"/>
        <v>215.72122337307016</v>
      </c>
      <c r="Q19" s="9"/>
    </row>
    <row r="20" spans="1:120">
      <c r="A20" s="12"/>
      <c r="B20" s="44">
        <v>534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884084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884084</v>
      </c>
      <c r="P20" s="47">
        <f t="shared" si="1"/>
        <v>86.386945475864763</v>
      </c>
      <c r="Q20" s="9"/>
    </row>
    <row r="21" spans="1:120">
      <c r="A21" s="12"/>
      <c r="B21" s="44">
        <v>535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2685076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2685076</v>
      </c>
      <c r="P21" s="47">
        <f t="shared" si="1"/>
        <v>262.36818448309555</v>
      </c>
      <c r="Q21" s="9"/>
    </row>
    <row r="22" spans="1:120">
      <c r="A22" s="12"/>
      <c r="B22" s="44">
        <v>538</v>
      </c>
      <c r="C22" s="20" t="s">
        <v>60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319123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319123</v>
      </c>
      <c r="P22" s="47">
        <f t="shared" si="1"/>
        <v>31.182626538987687</v>
      </c>
      <c r="Q22" s="9"/>
    </row>
    <row r="23" spans="1:120" ht="15.75">
      <c r="A23" s="28" t="s">
        <v>34</v>
      </c>
      <c r="B23" s="29"/>
      <c r="C23" s="30"/>
      <c r="D23" s="31">
        <f t="shared" ref="D23:N23" si="7">SUM(D24:D24)</f>
        <v>1661125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7"/>
        <v>0</v>
      </c>
      <c r="O23" s="31">
        <f t="shared" si="6"/>
        <v>1661125</v>
      </c>
      <c r="P23" s="43">
        <f t="shared" si="1"/>
        <v>162.31434434238813</v>
      </c>
      <c r="Q23" s="10"/>
    </row>
    <row r="24" spans="1:120">
      <c r="A24" s="12"/>
      <c r="B24" s="44">
        <v>541</v>
      </c>
      <c r="C24" s="20" t="s">
        <v>35</v>
      </c>
      <c r="D24" s="46">
        <v>1661125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1661125</v>
      </c>
      <c r="P24" s="47">
        <f t="shared" si="1"/>
        <v>162.31434434238813</v>
      </c>
      <c r="Q24" s="9"/>
    </row>
    <row r="25" spans="1:120" ht="15.75">
      <c r="A25" s="28" t="s">
        <v>38</v>
      </c>
      <c r="B25" s="29"/>
      <c r="C25" s="30"/>
      <c r="D25" s="31">
        <f t="shared" ref="D25:N25" si="8">SUM(D26:D26)</f>
        <v>1071752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8"/>
        <v>0</v>
      </c>
      <c r="O25" s="31">
        <f>SUM(D25:N25)</f>
        <v>1071752</v>
      </c>
      <c r="P25" s="43">
        <f t="shared" si="1"/>
        <v>104.72464334571038</v>
      </c>
      <c r="Q25" s="9"/>
    </row>
    <row r="26" spans="1:120">
      <c r="A26" s="12"/>
      <c r="B26" s="44">
        <v>572</v>
      </c>
      <c r="C26" s="20" t="s">
        <v>39</v>
      </c>
      <c r="D26" s="46">
        <v>1071752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1071752</v>
      </c>
      <c r="P26" s="47">
        <f t="shared" si="1"/>
        <v>104.72464334571038</v>
      </c>
      <c r="Q26" s="9"/>
    </row>
    <row r="27" spans="1:120" ht="15.75">
      <c r="A27" s="28" t="s">
        <v>42</v>
      </c>
      <c r="B27" s="29"/>
      <c r="C27" s="30"/>
      <c r="D27" s="31">
        <f t="shared" ref="D27:N27" si="9">SUM(D28:D28)</f>
        <v>240797</v>
      </c>
      <c r="E27" s="31">
        <f t="shared" si="9"/>
        <v>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1105000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9"/>
        <v>0</v>
      </c>
      <c r="O27" s="31">
        <f>SUM(D27:N27)</f>
        <v>1345797</v>
      </c>
      <c r="P27" s="43">
        <f t="shared" si="1"/>
        <v>131.50254055110418</v>
      </c>
      <c r="Q27" s="9"/>
    </row>
    <row r="28" spans="1:120" ht="15.75" thickBot="1">
      <c r="A28" s="12"/>
      <c r="B28" s="44">
        <v>581</v>
      </c>
      <c r="C28" s="20" t="s">
        <v>93</v>
      </c>
      <c r="D28" s="46">
        <v>240797</v>
      </c>
      <c r="E28" s="46">
        <v>0</v>
      </c>
      <c r="F28" s="46">
        <v>0</v>
      </c>
      <c r="G28" s="46">
        <v>0</v>
      </c>
      <c r="H28" s="46">
        <v>0</v>
      </c>
      <c r="I28" s="46">
        <v>1105000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1345797</v>
      </c>
      <c r="P28" s="47">
        <f t="shared" si="1"/>
        <v>131.50254055110418</v>
      </c>
      <c r="Q28" s="9"/>
    </row>
    <row r="29" spans="1:120" ht="16.5" thickBot="1">
      <c r="A29" s="14" t="s">
        <v>10</v>
      </c>
      <c r="B29" s="23"/>
      <c r="C29" s="22"/>
      <c r="D29" s="15">
        <f>SUM(D5,D14,D17,D23,D25,D27)</f>
        <v>9258879</v>
      </c>
      <c r="E29" s="15">
        <f t="shared" ref="E29:N29" si="10">SUM(E5,E14,E17,E23,E25,E27)</f>
        <v>356878</v>
      </c>
      <c r="F29" s="15">
        <f t="shared" si="10"/>
        <v>0</v>
      </c>
      <c r="G29" s="15">
        <f t="shared" si="10"/>
        <v>240797</v>
      </c>
      <c r="H29" s="15">
        <f t="shared" si="10"/>
        <v>0</v>
      </c>
      <c r="I29" s="15">
        <f t="shared" si="10"/>
        <v>23151005</v>
      </c>
      <c r="J29" s="15">
        <f t="shared" si="10"/>
        <v>471494</v>
      </c>
      <c r="K29" s="15">
        <f t="shared" si="10"/>
        <v>91293</v>
      </c>
      <c r="L29" s="15">
        <f t="shared" si="10"/>
        <v>0</v>
      </c>
      <c r="M29" s="15">
        <f t="shared" si="10"/>
        <v>0</v>
      </c>
      <c r="N29" s="15">
        <f t="shared" si="10"/>
        <v>0</v>
      </c>
      <c r="O29" s="15">
        <f>SUM(D29:N29)</f>
        <v>33570346</v>
      </c>
      <c r="P29" s="37">
        <f t="shared" si="1"/>
        <v>3280.2761383623215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9"/>
    </row>
    <row r="31" spans="1:120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160" t="s">
        <v>96</v>
      </c>
      <c r="N31" s="160"/>
      <c r="O31" s="160"/>
      <c r="P31" s="41">
        <v>10234</v>
      </c>
    </row>
    <row r="32" spans="1:120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9"/>
    </row>
    <row r="33" spans="1:16" ht="15.75" customHeight="1" thickBot="1">
      <c r="A33" s="162" t="s">
        <v>50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89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5"/>
      <c r="O3" s="36"/>
      <c r="P3" s="173" t="s">
        <v>90</v>
      </c>
      <c r="Q3" s="11"/>
      <c r="R3"/>
    </row>
    <row r="4" spans="1:134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91</v>
      </c>
      <c r="N4" s="34" t="s">
        <v>5</v>
      </c>
      <c r="O4" s="34" t="s">
        <v>92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2151983</v>
      </c>
      <c r="E5" s="26">
        <f t="shared" si="0"/>
        <v>0</v>
      </c>
      <c r="F5" s="26">
        <f t="shared" si="0"/>
        <v>0</v>
      </c>
      <c r="G5" s="26">
        <f t="shared" si="0"/>
        <v>241635</v>
      </c>
      <c r="H5" s="26">
        <f t="shared" si="0"/>
        <v>0</v>
      </c>
      <c r="I5" s="26">
        <f t="shared" si="0"/>
        <v>0</v>
      </c>
      <c r="J5" s="26">
        <f t="shared" si="0"/>
        <v>424965</v>
      </c>
      <c r="K5" s="26">
        <f t="shared" si="0"/>
        <v>76890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2895473</v>
      </c>
      <c r="P5" s="32">
        <f t="shared" ref="P5:P29" si="1">(O5/P$31)</f>
        <v>290.73933125815847</v>
      </c>
      <c r="Q5" s="6"/>
    </row>
    <row r="6" spans="1:134">
      <c r="A6" s="12"/>
      <c r="B6" s="44">
        <v>511</v>
      </c>
      <c r="C6" s="20" t="s">
        <v>19</v>
      </c>
      <c r="D6" s="46">
        <v>60670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60670</v>
      </c>
      <c r="P6" s="47">
        <f t="shared" si="1"/>
        <v>6.091977106135154</v>
      </c>
      <c r="Q6" s="9"/>
    </row>
    <row r="7" spans="1:134">
      <c r="A7" s="12"/>
      <c r="B7" s="44">
        <v>512</v>
      </c>
      <c r="C7" s="20" t="s">
        <v>20</v>
      </c>
      <c r="D7" s="46">
        <v>494555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494555</v>
      </c>
      <c r="P7" s="47">
        <f t="shared" si="1"/>
        <v>49.659102319509991</v>
      </c>
      <c r="Q7" s="9"/>
    </row>
    <row r="8" spans="1:134">
      <c r="A8" s="12"/>
      <c r="B8" s="44">
        <v>513</v>
      </c>
      <c r="C8" s="20" t="s">
        <v>21</v>
      </c>
      <c r="D8" s="46">
        <v>783639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424965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1208604</v>
      </c>
      <c r="P8" s="47">
        <f t="shared" si="1"/>
        <v>121.35796766743648</v>
      </c>
      <c r="Q8" s="9"/>
    </row>
    <row r="9" spans="1:134">
      <c r="A9" s="12"/>
      <c r="B9" s="44">
        <v>514</v>
      </c>
      <c r="C9" s="20" t="s">
        <v>22</v>
      </c>
      <c r="D9" s="46">
        <v>108117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108117</v>
      </c>
      <c r="P9" s="47">
        <f t="shared" si="1"/>
        <v>10.856210462897881</v>
      </c>
      <c r="Q9" s="9"/>
    </row>
    <row r="10" spans="1:134">
      <c r="A10" s="12"/>
      <c r="B10" s="44">
        <v>515</v>
      </c>
      <c r="C10" s="20" t="s">
        <v>52</v>
      </c>
      <c r="D10" s="46">
        <v>246155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246155</v>
      </c>
      <c r="P10" s="47">
        <f t="shared" si="1"/>
        <v>24.716839040064265</v>
      </c>
      <c r="Q10" s="9"/>
    </row>
    <row r="11" spans="1:134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0</v>
      </c>
      <c r="G11" s="46">
        <v>241635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241635</v>
      </c>
      <c r="P11" s="47">
        <f t="shared" si="1"/>
        <v>24.262978210663722</v>
      </c>
      <c r="Q11" s="9"/>
    </row>
    <row r="12" spans="1:134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76890</v>
      </c>
      <c r="L12" s="46">
        <v>0</v>
      </c>
      <c r="M12" s="46">
        <v>0</v>
      </c>
      <c r="N12" s="46">
        <v>0</v>
      </c>
      <c r="O12" s="46">
        <f t="shared" si="2"/>
        <v>76890</v>
      </c>
      <c r="P12" s="47">
        <f t="shared" si="1"/>
        <v>7.7206546842052415</v>
      </c>
      <c r="Q12" s="9"/>
    </row>
    <row r="13" spans="1:134">
      <c r="A13" s="12"/>
      <c r="B13" s="44">
        <v>519</v>
      </c>
      <c r="C13" s="20" t="s">
        <v>25</v>
      </c>
      <c r="D13" s="46">
        <v>458847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458847</v>
      </c>
      <c r="P13" s="47">
        <f t="shared" si="1"/>
        <v>46.073601767245705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SUM(D15:D16)</f>
        <v>3451802</v>
      </c>
      <c r="E14" s="31">
        <f t="shared" si="3"/>
        <v>387852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29" si="4">SUM(D14:N14)</f>
        <v>3839654</v>
      </c>
      <c r="P14" s="43">
        <f t="shared" si="1"/>
        <v>385.54613917059947</v>
      </c>
      <c r="Q14" s="10"/>
    </row>
    <row r="15" spans="1:134">
      <c r="A15" s="12"/>
      <c r="B15" s="44">
        <v>521</v>
      </c>
      <c r="C15" s="20" t="s">
        <v>27</v>
      </c>
      <c r="D15" s="46">
        <v>3451802</v>
      </c>
      <c r="E15" s="46">
        <v>12648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3464450</v>
      </c>
      <c r="P15" s="47">
        <f t="shared" si="1"/>
        <v>347.87127221608597</v>
      </c>
      <c r="Q15" s="9"/>
    </row>
    <row r="16" spans="1:134">
      <c r="A16" s="12"/>
      <c r="B16" s="44">
        <v>524</v>
      </c>
      <c r="C16" s="20" t="s">
        <v>53</v>
      </c>
      <c r="D16" s="46">
        <v>0</v>
      </c>
      <c r="E16" s="46">
        <v>375204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375204</v>
      </c>
      <c r="P16" s="47">
        <f t="shared" si="1"/>
        <v>37.674866954513504</v>
      </c>
      <c r="Q16" s="9"/>
    </row>
    <row r="17" spans="1:120" ht="15.75">
      <c r="A17" s="28" t="s">
        <v>28</v>
      </c>
      <c r="B17" s="29"/>
      <c r="C17" s="30"/>
      <c r="D17" s="31">
        <f t="shared" ref="D17:N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17485514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 t="shared" si="4"/>
        <v>17485514</v>
      </c>
      <c r="P17" s="43">
        <f t="shared" si="1"/>
        <v>1755.7499748970781</v>
      </c>
      <c r="Q17" s="10"/>
    </row>
    <row r="18" spans="1:120">
      <c r="A18" s="12"/>
      <c r="B18" s="44">
        <v>531</v>
      </c>
      <c r="C18" s="20" t="s">
        <v>29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12023042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12023042</v>
      </c>
      <c r="P18" s="47">
        <f t="shared" si="1"/>
        <v>1207.2539411587509</v>
      </c>
      <c r="Q18" s="9"/>
    </row>
    <row r="19" spans="1:120">
      <c r="A19" s="12"/>
      <c r="B19" s="44">
        <v>533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2001672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2001672</v>
      </c>
      <c r="P19" s="47">
        <f t="shared" si="1"/>
        <v>200.99126418315092</v>
      </c>
      <c r="Q19" s="9"/>
    </row>
    <row r="20" spans="1:120">
      <c r="A20" s="12"/>
      <c r="B20" s="44">
        <v>534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814207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814207</v>
      </c>
      <c r="P20" s="47">
        <f t="shared" si="1"/>
        <v>81.755899186665332</v>
      </c>
      <c r="Q20" s="9"/>
    </row>
    <row r="21" spans="1:120">
      <c r="A21" s="12"/>
      <c r="B21" s="44">
        <v>535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2350351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2350351</v>
      </c>
      <c r="P21" s="47">
        <f t="shared" si="1"/>
        <v>236.00271111557385</v>
      </c>
      <c r="Q21" s="9"/>
    </row>
    <row r="22" spans="1:120">
      <c r="A22" s="12"/>
      <c r="B22" s="44">
        <v>538</v>
      </c>
      <c r="C22" s="20" t="s">
        <v>60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296242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296242</v>
      </c>
      <c r="P22" s="47">
        <f t="shared" si="1"/>
        <v>29.746159252937041</v>
      </c>
      <c r="Q22" s="9"/>
    </row>
    <row r="23" spans="1:120" ht="15.75">
      <c r="A23" s="28" t="s">
        <v>34</v>
      </c>
      <c r="B23" s="29"/>
      <c r="C23" s="30"/>
      <c r="D23" s="31">
        <f t="shared" ref="D23:N23" si="6">SUM(D24:D24)</f>
        <v>1143006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6"/>
        <v>0</v>
      </c>
      <c r="O23" s="31">
        <f t="shared" si="4"/>
        <v>1143006</v>
      </c>
      <c r="P23" s="43">
        <f t="shared" si="1"/>
        <v>114.77116176322924</v>
      </c>
      <c r="Q23" s="10"/>
    </row>
    <row r="24" spans="1:120">
      <c r="A24" s="12"/>
      <c r="B24" s="44">
        <v>541</v>
      </c>
      <c r="C24" s="20" t="s">
        <v>35</v>
      </c>
      <c r="D24" s="46">
        <v>1143006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1143006</v>
      </c>
      <c r="P24" s="47">
        <f t="shared" si="1"/>
        <v>114.77116176322924</v>
      </c>
      <c r="Q24" s="9"/>
    </row>
    <row r="25" spans="1:120" ht="15.75">
      <c r="A25" s="28" t="s">
        <v>38</v>
      </c>
      <c r="B25" s="29"/>
      <c r="C25" s="30"/>
      <c r="D25" s="31">
        <f t="shared" ref="D25:N25" si="7">SUM(D26:D26)</f>
        <v>2041935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4"/>
        <v>2041935</v>
      </c>
      <c r="P25" s="43">
        <f t="shared" si="1"/>
        <v>205.03413997389296</v>
      </c>
      <c r="Q25" s="9"/>
    </row>
    <row r="26" spans="1:120">
      <c r="A26" s="12"/>
      <c r="B26" s="44">
        <v>572</v>
      </c>
      <c r="C26" s="20" t="s">
        <v>39</v>
      </c>
      <c r="D26" s="46">
        <v>2041935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2041935</v>
      </c>
      <c r="P26" s="47">
        <f t="shared" si="1"/>
        <v>205.03413997389296</v>
      </c>
      <c r="Q26" s="9"/>
    </row>
    <row r="27" spans="1:120" ht="15.75">
      <c r="A27" s="28" t="s">
        <v>42</v>
      </c>
      <c r="B27" s="29"/>
      <c r="C27" s="30"/>
      <c r="D27" s="31">
        <f t="shared" ref="D27:N27" si="8">SUM(D28:D28)</f>
        <v>241635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1034866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4"/>
        <v>1276501</v>
      </c>
      <c r="P27" s="43">
        <f t="shared" si="1"/>
        <v>128.17562004217291</v>
      </c>
      <c r="Q27" s="9"/>
    </row>
    <row r="28" spans="1:120" ht="15.75" thickBot="1">
      <c r="A28" s="12"/>
      <c r="B28" s="44">
        <v>581</v>
      </c>
      <c r="C28" s="20" t="s">
        <v>93</v>
      </c>
      <c r="D28" s="46">
        <v>241635</v>
      </c>
      <c r="E28" s="46">
        <v>0</v>
      </c>
      <c r="F28" s="46">
        <v>0</v>
      </c>
      <c r="G28" s="46">
        <v>0</v>
      </c>
      <c r="H28" s="46">
        <v>0</v>
      </c>
      <c r="I28" s="46">
        <v>1034866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1276501</v>
      </c>
      <c r="P28" s="47">
        <f t="shared" si="1"/>
        <v>128.17562004217291</v>
      </c>
      <c r="Q28" s="9"/>
    </row>
    <row r="29" spans="1:120" ht="16.5" thickBot="1">
      <c r="A29" s="14" t="s">
        <v>10</v>
      </c>
      <c r="B29" s="23"/>
      <c r="C29" s="22"/>
      <c r="D29" s="15">
        <f>SUM(D5,D14,D17,D23,D25,D27)</f>
        <v>9030361</v>
      </c>
      <c r="E29" s="15">
        <f t="shared" ref="E29:N29" si="9">SUM(E5,E14,E17,E23,E25,E27)</f>
        <v>387852</v>
      </c>
      <c r="F29" s="15">
        <f t="shared" si="9"/>
        <v>0</v>
      </c>
      <c r="G29" s="15">
        <f t="shared" si="9"/>
        <v>241635</v>
      </c>
      <c r="H29" s="15">
        <f t="shared" si="9"/>
        <v>0</v>
      </c>
      <c r="I29" s="15">
        <f t="shared" si="9"/>
        <v>18520380</v>
      </c>
      <c r="J29" s="15">
        <f t="shared" si="9"/>
        <v>424965</v>
      </c>
      <c r="K29" s="15">
        <f t="shared" si="9"/>
        <v>76890</v>
      </c>
      <c r="L29" s="15">
        <f t="shared" si="9"/>
        <v>0</v>
      </c>
      <c r="M29" s="15">
        <f t="shared" si="9"/>
        <v>0</v>
      </c>
      <c r="N29" s="15">
        <f t="shared" si="9"/>
        <v>0</v>
      </c>
      <c r="O29" s="15">
        <f t="shared" si="4"/>
        <v>28682083</v>
      </c>
      <c r="P29" s="37">
        <f t="shared" si="1"/>
        <v>2880.0163671051309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9"/>
    </row>
    <row r="31" spans="1:120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160" t="s">
        <v>94</v>
      </c>
      <c r="N31" s="160"/>
      <c r="O31" s="160"/>
      <c r="P31" s="41">
        <v>9959</v>
      </c>
    </row>
    <row r="32" spans="1:120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9"/>
    </row>
    <row r="33" spans="1:16" ht="15.75" customHeight="1" thickBot="1">
      <c r="A33" s="162" t="s">
        <v>50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1841382</v>
      </c>
      <c r="E5" s="26">
        <f t="shared" si="0"/>
        <v>0</v>
      </c>
      <c r="F5" s="26">
        <f t="shared" si="0"/>
        <v>0</v>
      </c>
      <c r="G5" s="26">
        <f t="shared" si="0"/>
        <v>241390</v>
      </c>
      <c r="H5" s="26">
        <f t="shared" si="0"/>
        <v>0</v>
      </c>
      <c r="I5" s="26">
        <f t="shared" si="0"/>
        <v>0</v>
      </c>
      <c r="J5" s="26">
        <f t="shared" si="0"/>
        <v>380040</v>
      </c>
      <c r="K5" s="26">
        <f t="shared" si="0"/>
        <v>69061</v>
      </c>
      <c r="L5" s="26">
        <f t="shared" si="0"/>
        <v>0</v>
      </c>
      <c r="M5" s="26">
        <f t="shared" si="0"/>
        <v>0</v>
      </c>
      <c r="N5" s="27">
        <f>SUM(D5:M5)</f>
        <v>2531873</v>
      </c>
      <c r="O5" s="32">
        <f t="shared" ref="O5:O30" si="1">(N5/O$32)</f>
        <v>314.36218028308917</v>
      </c>
      <c r="P5" s="6"/>
    </row>
    <row r="6" spans="1:133">
      <c r="A6" s="12"/>
      <c r="B6" s="44">
        <v>511</v>
      </c>
      <c r="C6" s="20" t="s">
        <v>19</v>
      </c>
      <c r="D6" s="46">
        <v>55065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55065</v>
      </c>
      <c r="O6" s="47">
        <f t="shared" si="1"/>
        <v>6.8369754159423888</v>
      </c>
      <c r="P6" s="9"/>
    </row>
    <row r="7" spans="1:133">
      <c r="A7" s="12"/>
      <c r="B7" s="44">
        <v>512</v>
      </c>
      <c r="C7" s="20" t="s">
        <v>20</v>
      </c>
      <c r="D7" s="46">
        <v>467039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467039</v>
      </c>
      <c r="O7" s="47">
        <f t="shared" si="1"/>
        <v>57.988452942637196</v>
      </c>
      <c r="P7" s="9"/>
    </row>
    <row r="8" spans="1:133">
      <c r="A8" s="12"/>
      <c r="B8" s="44">
        <v>513</v>
      </c>
      <c r="C8" s="20" t="s">
        <v>21</v>
      </c>
      <c r="D8" s="46">
        <v>735816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380040</v>
      </c>
      <c r="K8" s="46">
        <v>0</v>
      </c>
      <c r="L8" s="46">
        <v>0</v>
      </c>
      <c r="M8" s="46">
        <v>0</v>
      </c>
      <c r="N8" s="46">
        <f t="shared" si="2"/>
        <v>1115856</v>
      </c>
      <c r="O8" s="47">
        <f t="shared" si="1"/>
        <v>138.54680903898685</v>
      </c>
      <c r="P8" s="9"/>
    </row>
    <row r="9" spans="1:133">
      <c r="A9" s="12"/>
      <c r="B9" s="44">
        <v>514</v>
      </c>
      <c r="C9" s="20" t="s">
        <v>22</v>
      </c>
      <c r="D9" s="46">
        <v>109165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109165</v>
      </c>
      <c r="O9" s="47">
        <f t="shared" si="1"/>
        <v>13.554134591507326</v>
      </c>
      <c r="P9" s="9"/>
    </row>
    <row r="10" spans="1:133">
      <c r="A10" s="12"/>
      <c r="B10" s="44">
        <v>515</v>
      </c>
      <c r="C10" s="20" t="s">
        <v>52</v>
      </c>
      <c r="D10" s="46">
        <v>118969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118969</v>
      </c>
      <c r="O10" s="47">
        <f t="shared" si="1"/>
        <v>14.771417928979389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0</v>
      </c>
      <c r="G11" s="46">
        <v>241390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241390</v>
      </c>
      <c r="O11" s="47">
        <f t="shared" si="1"/>
        <v>29.971442761360816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69061</v>
      </c>
      <c r="L12" s="46">
        <v>0</v>
      </c>
      <c r="M12" s="46">
        <v>0</v>
      </c>
      <c r="N12" s="46">
        <f t="shared" si="2"/>
        <v>69061</v>
      </c>
      <c r="O12" s="47">
        <f t="shared" si="1"/>
        <v>8.5747454680903896</v>
      </c>
      <c r="P12" s="9"/>
    </row>
    <row r="13" spans="1:133">
      <c r="A13" s="12"/>
      <c r="B13" s="44">
        <v>519</v>
      </c>
      <c r="C13" s="20" t="s">
        <v>65</v>
      </c>
      <c r="D13" s="46">
        <v>355328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355328</v>
      </c>
      <c r="O13" s="47">
        <f t="shared" si="1"/>
        <v>44.118202135584802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3538779</v>
      </c>
      <c r="E14" s="31">
        <f t="shared" si="3"/>
        <v>465709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0" si="4">SUM(D14:M14)</f>
        <v>4004488</v>
      </c>
      <c r="O14" s="43">
        <f t="shared" si="1"/>
        <v>497.2048671467594</v>
      </c>
      <c r="P14" s="10"/>
    </row>
    <row r="15" spans="1:133">
      <c r="A15" s="12"/>
      <c r="B15" s="44">
        <v>521</v>
      </c>
      <c r="C15" s="20" t="s">
        <v>27</v>
      </c>
      <c r="D15" s="46">
        <v>3538779</v>
      </c>
      <c r="E15" s="46">
        <v>16501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3555280</v>
      </c>
      <c r="O15" s="47">
        <f t="shared" si="1"/>
        <v>441.43034517010182</v>
      </c>
      <c r="P15" s="9"/>
    </row>
    <row r="16" spans="1:133">
      <c r="A16" s="12"/>
      <c r="B16" s="44">
        <v>524</v>
      </c>
      <c r="C16" s="20" t="s">
        <v>53</v>
      </c>
      <c r="D16" s="46">
        <v>0</v>
      </c>
      <c r="E16" s="46">
        <v>338889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338889</v>
      </c>
      <c r="O16" s="47">
        <f t="shared" si="1"/>
        <v>42.077104544325799</v>
      </c>
      <c r="P16" s="9"/>
    </row>
    <row r="17" spans="1:119">
      <c r="A17" s="12"/>
      <c r="B17" s="44">
        <v>525</v>
      </c>
      <c r="C17" s="20" t="s">
        <v>81</v>
      </c>
      <c r="D17" s="46">
        <v>0</v>
      </c>
      <c r="E17" s="46">
        <v>110319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110319</v>
      </c>
      <c r="O17" s="47">
        <f t="shared" si="1"/>
        <v>13.697417432331761</v>
      </c>
      <c r="P17" s="9"/>
    </row>
    <row r="18" spans="1:119" ht="15.75">
      <c r="A18" s="28" t="s">
        <v>28</v>
      </c>
      <c r="B18" s="29"/>
      <c r="C18" s="30"/>
      <c r="D18" s="31">
        <f t="shared" ref="D18:M18" si="5">SUM(D19:D23)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16731775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16731775</v>
      </c>
      <c r="O18" s="43">
        <f t="shared" si="1"/>
        <v>2077.4490936180778</v>
      </c>
      <c r="P18" s="10"/>
    </row>
    <row r="19" spans="1:119">
      <c r="A19" s="12"/>
      <c r="B19" s="44">
        <v>531</v>
      </c>
      <c r="C19" s="20" t="s">
        <v>29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11916008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11916008</v>
      </c>
      <c r="O19" s="47">
        <f t="shared" si="1"/>
        <v>1479.5142786193196</v>
      </c>
      <c r="P19" s="9"/>
    </row>
    <row r="20" spans="1:119">
      <c r="A20" s="12"/>
      <c r="B20" s="44">
        <v>533</v>
      </c>
      <c r="C20" s="20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1885214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1885214</v>
      </c>
      <c r="O20" s="47">
        <f t="shared" si="1"/>
        <v>234.07176558231936</v>
      </c>
      <c r="P20" s="9"/>
    </row>
    <row r="21" spans="1:119">
      <c r="A21" s="12"/>
      <c r="B21" s="44">
        <v>534</v>
      </c>
      <c r="C21" s="20" t="s">
        <v>66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572593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572593</v>
      </c>
      <c r="O21" s="47">
        <f t="shared" si="1"/>
        <v>71.094238887509306</v>
      </c>
      <c r="P21" s="9"/>
    </row>
    <row r="22" spans="1:119">
      <c r="A22" s="12"/>
      <c r="B22" s="44">
        <v>535</v>
      </c>
      <c r="C22" s="20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2099579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2099579</v>
      </c>
      <c r="O22" s="47">
        <f t="shared" si="1"/>
        <v>260.68773280357584</v>
      </c>
      <c r="P22" s="9"/>
    </row>
    <row r="23" spans="1:119">
      <c r="A23" s="12"/>
      <c r="B23" s="44">
        <v>538</v>
      </c>
      <c r="C23" s="20" t="s">
        <v>67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258381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258381</v>
      </c>
      <c r="O23" s="47">
        <f t="shared" si="1"/>
        <v>32.081077725353865</v>
      </c>
      <c r="P23" s="9"/>
    </row>
    <row r="24" spans="1:119" ht="15.75">
      <c r="A24" s="28" t="s">
        <v>34</v>
      </c>
      <c r="B24" s="29"/>
      <c r="C24" s="30"/>
      <c r="D24" s="31">
        <f t="shared" ref="D24:M24" si="6">SUM(D25:D25)</f>
        <v>2083839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2083839</v>
      </c>
      <c r="O24" s="43">
        <f t="shared" si="1"/>
        <v>258.73342438539856</v>
      </c>
      <c r="P24" s="10"/>
    </row>
    <row r="25" spans="1:119">
      <c r="A25" s="12"/>
      <c r="B25" s="44">
        <v>541</v>
      </c>
      <c r="C25" s="20" t="s">
        <v>68</v>
      </c>
      <c r="D25" s="46">
        <v>2083839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2083839</v>
      </c>
      <c r="O25" s="47">
        <f t="shared" si="1"/>
        <v>258.73342438539856</v>
      </c>
      <c r="P25" s="9"/>
    </row>
    <row r="26" spans="1:119" ht="15.75">
      <c r="A26" s="28" t="s">
        <v>38</v>
      </c>
      <c r="B26" s="29"/>
      <c r="C26" s="30"/>
      <c r="D26" s="31">
        <f t="shared" ref="D26:M26" si="7">SUM(D27:D27)</f>
        <v>1415807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1415807</v>
      </c>
      <c r="O26" s="43">
        <f t="shared" si="1"/>
        <v>175.78929724360566</v>
      </c>
      <c r="P26" s="9"/>
    </row>
    <row r="27" spans="1:119">
      <c r="A27" s="12"/>
      <c r="B27" s="44">
        <v>572</v>
      </c>
      <c r="C27" s="20" t="s">
        <v>69</v>
      </c>
      <c r="D27" s="46">
        <v>1415807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1415807</v>
      </c>
      <c r="O27" s="47">
        <f t="shared" si="1"/>
        <v>175.78929724360566</v>
      </c>
      <c r="P27" s="9"/>
    </row>
    <row r="28" spans="1:119" ht="15.75">
      <c r="A28" s="28" t="s">
        <v>70</v>
      </c>
      <c r="B28" s="29"/>
      <c r="C28" s="30"/>
      <c r="D28" s="31">
        <f t="shared" ref="D28:M28" si="8">SUM(D29:D29)</f>
        <v>241390</v>
      </c>
      <c r="E28" s="31">
        <f t="shared" si="8"/>
        <v>1161476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1184866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2587732</v>
      </c>
      <c r="O28" s="43">
        <f t="shared" si="1"/>
        <v>321.29774025329027</v>
      </c>
      <c r="P28" s="9"/>
    </row>
    <row r="29" spans="1:119" ht="15.75" thickBot="1">
      <c r="A29" s="12"/>
      <c r="B29" s="44">
        <v>581</v>
      </c>
      <c r="C29" s="20" t="s">
        <v>71</v>
      </c>
      <c r="D29" s="46">
        <v>241390</v>
      </c>
      <c r="E29" s="46">
        <v>1161476</v>
      </c>
      <c r="F29" s="46">
        <v>0</v>
      </c>
      <c r="G29" s="46">
        <v>0</v>
      </c>
      <c r="H29" s="46">
        <v>0</v>
      </c>
      <c r="I29" s="46">
        <v>1184866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2587732</v>
      </c>
      <c r="O29" s="47">
        <f t="shared" si="1"/>
        <v>321.29774025329027</v>
      </c>
      <c r="P29" s="9"/>
    </row>
    <row r="30" spans="1:119" ht="16.5" thickBot="1">
      <c r="A30" s="14" t="s">
        <v>10</v>
      </c>
      <c r="B30" s="23"/>
      <c r="C30" s="22"/>
      <c r="D30" s="15">
        <f>SUM(D5,D14,D18,D24,D26,D28)</f>
        <v>9121197</v>
      </c>
      <c r="E30" s="15">
        <f t="shared" ref="E30:M30" si="9">SUM(E5,E14,E18,E24,E26,E28)</f>
        <v>1627185</v>
      </c>
      <c r="F30" s="15">
        <f t="shared" si="9"/>
        <v>0</v>
      </c>
      <c r="G30" s="15">
        <f t="shared" si="9"/>
        <v>241390</v>
      </c>
      <c r="H30" s="15">
        <f t="shared" si="9"/>
        <v>0</v>
      </c>
      <c r="I30" s="15">
        <f t="shared" si="9"/>
        <v>17916641</v>
      </c>
      <c r="J30" s="15">
        <f t="shared" si="9"/>
        <v>380040</v>
      </c>
      <c r="K30" s="15">
        <f t="shared" si="9"/>
        <v>69061</v>
      </c>
      <c r="L30" s="15">
        <f t="shared" si="9"/>
        <v>0</v>
      </c>
      <c r="M30" s="15">
        <f t="shared" si="9"/>
        <v>0</v>
      </c>
      <c r="N30" s="15">
        <f t="shared" si="4"/>
        <v>29355514</v>
      </c>
      <c r="O30" s="37">
        <f t="shared" si="1"/>
        <v>3644.836602930221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0" t="s">
        <v>88</v>
      </c>
      <c r="M32" s="160"/>
      <c r="N32" s="160"/>
      <c r="O32" s="41">
        <v>8054</v>
      </c>
    </row>
    <row r="33" spans="1:15">
      <c r="A33" s="161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  <row r="34" spans="1:15" ht="15.75" customHeight="1" thickBot="1">
      <c r="A34" s="162" t="s">
        <v>50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1843423</v>
      </c>
      <c r="E5" s="26">
        <f t="shared" si="0"/>
        <v>0</v>
      </c>
      <c r="F5" s="26">
        <f t="shared" si="0"/>
        <v>0</v>
      </c>
      <c r="G5" s="26">
        <f t="shared" si="0"/>
        <v>241091</v>
      </c>
      <c r="H5" s="26">
        <f t="shared" si="0"/>
        <v>0</v>
      </c>
      <c r="I5" s="26">
        <f t="shared" si="0"/>
        <v>0</v>
      </c>
      <c r="J5" s="26">
        <f t="shared" si="0"/>
        <v>431840</v>
      </c>
      <c r="K5" s="26">
        <f t="shared" si="0"/>
        <v>46303</v>
      </c>
      <c r="L5" s="26">
        <f t="shared" si="0"/>
        <v>0</v>
      </c>
      <c r="M5" s="26">
        <f t="shared" si="0"/>
        <v>0</v>
      </c>
      <c r="N5" s="27">
        <f>SUM(D5:M5)</f>
        <v>2562657</v>
      </c>
      <c r="O5" s="32">
        <f t="shared" ref="O5:O29" si="1">(N5/O$31)</f>
        <v>326.82782808315267</v>
      </c>
      <c r="P5" s="6"/>
    </row>
    <row r="6" spans="1:133">
      <c r="A6" s="12"/>
      <c r="B6" s="44">
        <v>511</v>
      </c>
      <c r="C6" s="20" t="s">
        <v>19</v>
      </c>
      <c r="D6" s="46">
        <v>132720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132720</v>
      </c>
      <c r="O6" s="47">
        <f t="shared" si="1"/>
        <v>16.926412447391915</v>
      </c>
      <c r="P6" s="9"/>
    </row>
    <row r="7" spans="1:133">
      <c r="A7" s="12"/>
      <c r="B7" s="44">
        <v>512</v>
      </c>
      <c r="C7" s="20" t="s">
        <v>20</v>
      </c>
      <c r="D7" s="46">
        <v>392427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392427</v>
      </c>
      <c r="O7" s="47">
        <f t="shared" si="1"/>
        <v>50.048080601964038</v>
      </c>
      <c r="P7" s="9"/>
    </row>
    <row r="8" spans="1:133">
      <c r="A8" s="12"/>
      <c r="B8" s="44">
        <v>513</v>
      </c>
      <c r="C8" s="20" t="s">
        <v>21</v>
      </c>
      <c r="D8" s="46">
        <v>737973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431840</v>
      </c>
      <c r="K8" s="46">
        <v>0</v>
      </c>
      <c r="L8" s="46">
        <v>0</v>
      </c>
      <c r="M8" s="46">
        <v>0</v>
      </c>
      <c r="N8" s="46">
        <f t="shared" si="2"/>
        <v>1169813</v>
      </c>
      <c r="O8" s="47">
        <f t="shared" si="1"/>
        <v>149.19181226884325</v>
      </c>
      <c r="P8" s="9"/>
    </row>
    <row r="9" spans="1:133">
      <c r="A9" s="12"/>
      <c r="B9" s="44">
        <v>514</v>
      </c>
      <c r="C9" s="20" t="s">
        <v>22</v>
      </c>
      <c r="D9" s="46">
        <v>116531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116531</v>
      </c>
      <c r="O9" s="47">
        <f t="shared" si="1"/>
        <v>14.861752327509246</v>
      </c>
      <c r="P9" s="9"/>
    </row>
    <row r="10" spans="1:133">
      <c r="A10" s="12"/>
      <c r="B10" s="44">
        <v>515</v>
      </c>
      <c r="C10" s="20" t="s">
        <v>52</v>
      </c>
      <c r="D10" s="46">
        <v>123399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123399</v>
      </c>
      <c r="O10" s="47">
        <f t="shared" si="1"/>
        <v>15.73766101262594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0</v>
      </c>
      <c r="G11" s="46">
        <v>241091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241091</v>
      </c>
      <c r="O11" s="47">
        <f t="shared" si="1"/>
        <v>30.747481188623901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46303</v>
      </c>
      <c r="L12" s="46">
        <v>0</v>
      </c>
      <c r="M12" s="46">
        <v>0</v>
      </c>
      <c r="N12" s="46">
        <f t="shared" si="2"/>
        <v>46303</v>
      </c>
      <c r="O12" s="47">
        <f t="shared" si="1"/>
        <v>5.9052416783573527</v>
      </c>
      <c r="P12" s="9"/>
    </row>
    <row r="13" spans="1:133">
      <c r="A13" s="12"/>
      <c r="B13" s="44">
        <v>519</v>
      </c>
      <c r="C13" s="20" t="s">
        <v>65</v>
      </c>
      <c r="D13" s="46">
        <v>340373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340373</v>
      </c>
      <c r="O13" s="47">
        <f t="shared" si="1"/>
        <v>43.40938655783701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SUM(D15:D16)</f>
        <v>3303303</v>
      </c>
      <c r="E14" s="31">
        <f t="shared" si="3"/>
        <v>289495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9" si="4">SUM(D14:M14)</f>
        <v>3592798</v>
      </c>
      <c r="O14" s="43">
        <f t="shared" si="1"/>
        <v>458.20660630021683</v>
      </c>
      <c r="P14" s="10"/>
    </row>
    <row r="15" spans="1:133">
      <c r="A15" s="12"/>
      <c r="B15" s="44">
        <v>521</v>
      </c>
      <c r="C15" s="20" t="s">
        <v>27</v>
      </c>
      <c r="D15" s="46">
        <v>3303303</v>
      </c>
      <c r="E15" s="46">
        <v>5479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3308782</v>
      </c>
      <c r="O15" s="47">
        <f t="shared" si="1"/>
        <v>421.98469582961354</v>
      </c>
      <c r="P15" s="9"/>
    </row>
    <row r="16" spans="1:133">
      <c r="A16" s="12"/>
      <c r="B16" s="44">
        <v>524</v>
      </c>
      <c r="C16" s="20" t="s">
        <v>53</v>
      </c>
      <c r="D16" s="46">
        <v>0</v>
      </c>
      <c r="E16" s="46">
        <v>284016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284016</v>
      </c>
      <c r="O16" s="47">
        <f t="shared" si="1"/>
        <v>36.221910470603241</v>
      </c>
      <c r="P16" s="9"/>
    </row>
    <row r="17" spans="1:119" ht="15.75">
      <c r="A17" s="28" t="s">
        <v>28</v>
      </c>
      <c r="B17" s="29"/>
      <c r="C17" s="30"/>
      <c r="D17" s="31">
        <f t="shared" ref="D17:M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17085806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17085806</v>
      </c>
      <c r="O17" s="43">
        <f t="shared" si="1"/>
        <v>2179.0340517791096</v>
      </c>
      <c r="P17" s="10"/>
    </row>
    <row r="18" spans="1:119">
      <c r="A18" s="12"/>
      <c r="B18" s="44">
        <v>531</v>
      </c>
      <c r="C18" s="20" t="s">
        <v>29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11935994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11935994</v>
      </c>
      <c r="O18" s="47">
        <f t="shared" si="1"/>
        <v>1522.2540492284147</v>
      </c>
      <c r="P18" s="9"/>
    </row>
    <row r="19" spans="1:119">
      <c r="A19" s="12"/>
      <c r="B19" s="44">
        <v>533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1924707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1924707</v>
      </c>
      <c r="O19" s="47">
        <f t="shared" si="1"/>
        <v>245.46703226629256</v>
      </c>
      <c r="P19" s="9"/>
    </row>
    <row r="20" spans="1:119">
      <c r="A20" s="12"/>
      <c r="B20" s="44">
        <v>534</v>
      </c>
      <c r="C20" s="20" t="s">
        <v>66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778280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778280</v>
      </c>
      <c r="O20" s="47">
        <f t="shared" si="1"/>
        <v>99.257747736258125</v>
      </c>
      <c r="P20" s="9"/>
    </row>
    <row r="21" spans="1:119">
      <c r="A21" s="12"/>
      <c r="B21" s="44">
        <v>535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2131682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2131682</v>
      </c>
      <c r="O21" s="47">
        <f t="shared" si="1"/>
        <v>271.86353781405433</v>
      </c>
      <c r="P21" s="9"/>
    </row>
    <row r="22" spans="1:119">
      <c r="A22" s="12"/>
      <c r="B22" s="44">
        <v>538</v>
      </c>
      <c r="C22" s="20" t="s">
        <v>67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315143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315143</v>
      </c>
      <c r="O22" s="47">
        <f t="shared" si="1"/>
        <v>40.191684734090039</v>
      </c>
      <c r="P22" s="9"/>
    </row>
    <row r="23" spans="1:119" ht="15.75">
      <c r="A23" s="28" t="s">
        <v>34</v>
      </c>
      <c r="B23" s="29"/>
      <c r="C23" s="30"/>
      <c r="D23" s="31">
        <f t="shared" ref="D23:M23" si="6">SUM(D24:D24)</f>
        <v>1746103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1746103</v>
      </c>
      <c r="O23" s="43">
        <f t="shared" si="1"/>
        <v>222.68881520214259</v>
      </c>
      <c r="P23" s="10"/>
    </row>
    <row r="24" spans="1:119">
      <c r="A24" s="12"/>
      <c r="B24" s="44">
        <v>541</v>
      </c>
      <c r="C24" s="20" t="s">
        <v>68</v>
      </c>
      <c r="D24" s="46">
        <v>1746103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1746103</v>
      </c>
      <c r="O24" s="47">
        <f t="shared" si="1"/>
        <v>222.68881520214259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795060</v>
      </c>
      <c r="E25" s="31">
        <f t="shared" si="7"/>
        <v>0</v>
      </c>
      <c r="F25" s="31">
        <f t="shared" si="7"/>
        <v>0</v>
      </c>
      <c r="G25" s="31">
        <f t="shared" si="7"/>
        <v>31933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826993</v>
      </c>
      <c r="O25" s="43">
        <f t="shared" si="1"/>
        <v>105.47034816987629</v>
      </c>
      <c r="P25" s="9"/>
    </row>
    <row r="26" spans="1:119">
      <c r="A26" s="12"/>
      <c r="B26" s="44">
        <v>572</v>
      </c>
      <c r="C26" s="20" t="s">
        <v>69</v>
      </c>
      <c r="D26" s="46">
        <v>795060</v>
      </c>
      <c r="E26" s="46">
        <v>0</v>
      </c>
      <c r="F26" s="46">
        <v>0</v>
      </c>
      <c r="G26" s="46">
        <v>31933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826993</v>
      </c>
      <c r="O26" s="47">
        <f t="shared" si="1"/>
        <v>105.47034816987629</v>
      </c>
      <c r="P26" s="9"/>
    </row>
    <row r="27" spans="1:119" ht="15.75">
      <c r="A27" s="28" t="s">
        <v>70</v>
      </c>
      <c r="B27" s="29"/>
      <c r="C27" s="30"/>
      <c r="D27" s="31">
        <f t="shared" ref="D27:M27" si="8">SUM(D28:D28)</f>
        <v>300719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997277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1297996</v>
      </c>
      <c r="O27" s="43">
        <f t="shared" si="1"/>
        <v>165.53959954087489</v>
      </c>
      <c r="P27" s="9"/>
    </row>
    <row r="28" spans="1:119" ht="15.75" thickBot="1">
      <c r="A28" s="12"/>
      <c r="B28" s="44">
        <v>581</v>
      </c>
      <c r="C28" s="20" t="s">
        <v>71</v>
      </c>
      <c r="D28" s="46">
        <v>300719</v>
      </c>
      <c r="E28" s="46">
        <v>0</v>
      </c>
      <c r="F28" s="46">
        <v>0</v>
      </c>
      <c r="G28" s="46">
        <v>0</v>
      </c>
      <c r="H28" s="46">
        <v>0</v>
      </c>
      <c r="I28" s="46">
        <v>997277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1297996</v>
      </c>
      <c r="O28" s="47">
        <f t="shared" si="1"/>
        <v>165.53959954087489</v>
      </c>
      <c r="P28" s="9"/>
    </row>
    <row r="29" spans="1:119" ht="16.5" thickBot="1">
      <c r="A29" s="14" t="s">
        <v>10</v>
      </c>
      <c r="B29" s="23"/>
      <c r="C29" s="22"/>
      <c r="D29" s="15">
        <f>SUM(D5,D14,D17,D23,D25,D27)</f>
        <v>7988608</v>
      </c>
      <c r="E29" s="15">
        <f t="shared" ref="E29:M29" si="9">SUM(E5,E14,E17,E23,E25,E27)</f>
        <v>289495</v>
      </c>
      <c r="F29" s="15">
        <f t="shared" si="9"/>
        <v>0</v>
      </c>
      <c r="G29" s="15">
        <f t="shared" si="9"/>
        <v>273024</v>
      </c>
      <c r="H29" s="15">
        <f t="shared" si="9"/>
        <v>0</v>
      </c>
      <c r="I29" s="15">
        <f t="shared" si="9"/>
        <v>18083083</v>
      </c>
      <c r="J29" s="15">
        <f t="shared" si="9"/>
        <v>431840</v>
      </c>
      <c r="K29" s="15">
        <f t="shared" si="9"/>
        <v>46303</v>
      </c>
      <c r="L29" s="15">
        <f t="shared" si="9"/>
        <v>0</v>
      </c>
      <c r="M29" s="15">
        <f t="shared" si="9"/>
        <v>0</v>
      </c>
      <c r="N29" s="15">
        <f t="shared" si="4"/>
        <v>27112353</v>
      </c>
      <c r="O29" s="37">
        <f t="shared" si="1"/>
        <v>3457.767249075373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0" t="s">
        <v>86</v>
      </c>
      <c r="M31" s="160"/>
      <c r="N31" s="160"/>
      <c r="O31" s="41">
        <v>7841</v>
      </c>
    </row>
    <row r="32" spans="1:119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  <row r="33" spans="1:15" ht="15.75" customHeight="1" thickBot="1">
      <c r="A33" s="162" t="s">
        <v>50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1764157</v>
      </c>
      <c r="E5" s="26">
        <f t="shared" si="0"/>
        <v>0</v>
      </c>
      <c r="F5" s="26">
        <f t="shared" si="0"/>
        <v>0</v>
      </c>
      <c r="G5" s="26">
        <f t="shared" si="0"/>
        <v>241707</v>
      </c>
      <c r="H5" s="26">
        <f t="shared" si="0"/>
        <v>0</v>
      </c>
      <c r="I5" s="26">
        <f t="shared" si="0"/>
        <v>0</v>
      </c>
      <c r="J5" s="26">
        <f t="shared" si="0"/>
        <v>392807</v>
      </c>
      <c r="K5" s="26">
        <f t="shared" si="0"/>
        <v>50538</v>
      </c>
      <c r="L5" s="26">
        <f t="shared" si="0"/>
        <v>0</v>
      </c>
      <c r="M5" s="26">
        <f t="shared" si="0"/>
        <v>0</v>
      </c>
      <c r="N5" s="27">
        <f>SUM(D5:M5)</f>
        <v>2449209</v>
      </c>
      <c r="O5" s="32">
        <f t="shared" ref="O5:O30" si="1">(N5/O$32)</f>
        <v>313.47868936388073</v>
      </c>
      <c r="P5" s="6"/>
    </row>
    <row r="6" spans="1:133">
      <c r="A6" s="12"/>
      <c r="B6" s="44">
        <v>511</v>
      </c>
      <c r="C6" s="20" t="s">
        <v>19</v>
      </c>
      <c r="D6" s="46">
        <v>106053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106053</v>
      </c>
      <c r="O6" s="47">
        <f t="shared" si="1"/>
        <v>13.573915269422757</v>
      </c>
      <c r="P6" s="9"/>
    </row>
    <row r="7" spans="1:133">
      <c r="A7" s="12"/>
      <c r="B7" s="44">
        <v>512</v>
      </c>
      <c r="C7" s="20" t="s">
        <v>20</v>
      </c>
      <c r="D7" s="46">
        <v>378432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378432</v>
      </c>
      <c r="O7" s="47">
        <f t="shared" si="1"/>
        <v>48.43619608345066</v>
      </c>
      <c r="P7" s="9"/>
    </row>
    <row r="8" spans="1:133">
      <c r="A8" s="12"/>
      <c r="B8" s="44">
        <v>513</v>
      </c>
      <c r="C8" s="20" t="s">
        <v>21</v>
      </c>
      <c r="D8" s="46">
        <v>619889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392807</v>
      </c>
      <c r="K8" s="46">
        <v>0</v>
      </c>
      <c r="L8" s="46">
        <v>0</v>
      </c>
      <c r="M8" s="46">
        <v>0</v>
      </c>
      <c r="N8" s="46">
        <f t="shared" si="2"/>
        <v>1012696</v>
      </c>
      <c r="O8" s="47">
        <f t="shared" si="1"/>
        <v>129.61679252527838</v>
      </c>
      <c r="P8" s="9"/>
    </row>
    <row r="9" spans="1:133">
      <c r="A9" s="12"/>
      <c r="B9" s="44">
        <v>514</v>
      </c>
      <c r="C9" s="20" t="s">
        <v>22</v>
      </c>
      <c r="D9" s="46">
        <v>127047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127047</v>
      </c>
      <c r="O9" s="47">
        <f t="shared" si="1"/>
        <v>16.260975297580956</v>
      </c>
      <c r="P9" s="9"/>
    </row>
    <row r="10" spans="1:133">
      <c r="A10" s="12"/>
      <c r="B10" s="44">
        <v>515</v>
      </c>
      <c r="C10" s="20" t="s">
        <v>52</v>
      </c>
      <c r="D10" s="46">
        <v>170089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170089</v>
      </c>
      <c r="O10" s="47">
        <f t="shared" si="1"/>
        <v>21.769998720081915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0</v>
      </c>
      <c r="G11" s="46">
        <v>241707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241707</v>
      </c>
      <c r="O11" s="47">
        <f t="shared" si="1"/>
        <v>30.936516062971968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50538</v>
      </c>
      <c r="L12" s="46">
        <v>0</v>
      </c>
      <c r="M12" s="46">
        <v>0</v>
      </c>
      <c r="N12" s="46">
        <f t="shared" si="2"/>
        <v>50538</v>
      </c>
      <c r="O12" s="47">
        <f t="shared" si="1"/>
        <v>6.4684500191987713</v>
      </c>
      <c r="P12" s="9"/>
    </row>
    <row r="13" spans="1:133">
      <c r="A13" s="12"/>
      <c r="B13" s="44">
        <v>519</v>
      </c>
      <c r="C13" s="20" t="s">
        <v>65</v>
      </c>
      <c r="D13" s="46">
        <v>362647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362647</v>
      </c>
      <c r="O13" s="47">
        <f t="shared" si="1"/>
        <v>46.415845385895302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2762551</v>
      </c>
      <c r="E14" s="31">
        <f t="shared" si="3"/>
        <v>490632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0" si="4">SUM(D14:M14)</f>
        <v>3253183</v>
      </c>
      <c r="O14" s="43">
        <f t="shared" si="1"/>
        <v>416.38077563035966</v>
      </c>
      <c r="P14" s="10"/>
    </row>
    <row r="15" spans="1:133">
      <c r="A15" s="12"/>
      <c r="B15" s="44">
        <v>521</v>
      </c>
      <c r="C15" s="20" t="s">
        <v>27</v>
      </c>
      <c r="D15" s="46">
        <v>2762551</v>
      </c>
      <c r="E15" s="46">
        <v>9403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2771954</v>
      </c>
      <c r="O15" s="47">
        <f t="shared" si="1"/>
        <v>354.7874056060412</v>
      </c>
      <c r="P15" s="9"/>
    </row>
    <row r="16" spans="1:133">
      <c r="A16" s="12"/>
      <c r="B16" s="44">
        <v>524</v>
      </c>
      <c r="C16" s="20" t="s">
        <v>53</v>
      </c>
      <c r="D16" s="46">
        <v>0</v>
      </c>
      <c r="E16" s="46">
        <v>290207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290207</v>
      </c>
      <c r="O16" s="47">
        <f t="shared" si="1"/>
        <v>37.144118776398308</v>
      </c>
      <c r="P16" s="9"/>
    </row>
    <row r="17" spans="1:119">
      <c r="A17" s="12"/>
      <c r="B17" s="44">
        <v>525</v>
      </c>
      <c r="C17" s="20" t="s">
        <v>81</v>
      </c>
      <c r="D17" s="46">
        <v>0</v>
      </c>
      <c r="E17" s="46">
        <v>191022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191022</v>
      </c>
      <c r="O17" s="47">
        <f t="shared" si="1"/>
        <v>24.449251247920134</v>
      </c>
      <c r="P17" s="9"/>
    </row>
    <row r="18" spans="1:119" ht="15.75">
      <c r="A18" s="28" t="s">
        <v>28</v>
      </c>
      <c r="B18" s="29"/>
      <c r="C18" s="30"/>
      <c r="D18" s="31">
        <f t="shared" ref="D18:M18" si="5">SUM(D19:D23)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16468580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16468580</v>
      </c>
      <c r="O18" s="43">
        <f t="shared" si="1"/>
        <v>2107.8433380263664</v>
      </c>
      <c r="P18" s="10"/>
    </row>
    <row r="19" spans="1:119">
      <c r="A19" s="12"/>
      <c r="B19" s="44">
        <v>531</v>
      </c>
      <c r="C19" s="20" t="s">
        <v>29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11794537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11794537</v>
      </c>
      <c r="O19" s="47">
        <f t="shared" si="1"/>
        <v>1509.6041213362346</v>
      </c>
      <c r="P19" s="9"/>
    </row>
    <row r="20" spans="1:119">
      <c r="A20" s="12"/>
      <c r="B20" s="44">
        <v>533</v>
      </c>
      <c r="C20" s="20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1700159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1700159</v>
      </c>
      <c r="O20" s="47">
        <f t="shared" si="1"/>
        <v>217.60642518878791</v>
      </c>
      <c r="P20" s="9"/>
    </row>
    <row r="21" spans="1:119">
      <c r="A21" s="12"/>
      <c r="B21" s="44">
        <v>534</v>
      </c>
      <c r="C21" s="20" t="s">
        <v>66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712422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712422</v>
      </c>
      <c r="O21" s="47">
        <f t="shared" si="1"/>
        <v>91.184180212466401</v>
      </c>
      <c r="P21" s="9"/>
    </row>
    <row r="22" spans="1:119">
      <c r="A22" s="12"/>
      <c r="B22" s="44">
        <v>535</v>
      </c>
      <c r="C22" s="20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2055198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2055198</v>
      </c>
      <c r="O22" s="47">
        <f t="shared" si="1"/>
        <v>263.0485088954307</v>
      </c>
      <c r="P22" s="9"/>
    </row>
    <row r="23" spans="1:119">
      <c r="A23" s="12"/>
      <c r="B23" s="44">
        <v>538</v>
      </c>
      <c r="C23" s="20" t="s">
        <v>67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206264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206264</v>
      </c>
      <c r="O23" s="47">
        <f t="shared" si="1"/>
        <v>26.400102393446819</v>
      </c>
      <c r="P23" s="9"/>
    </row>
    <row r="24" spans="1:119" ht="15.75">
      <c r="A24" s="28" t="s">
        <v>34</v>
      </c>
      <c r="B24" s="29"/>
      <c r="C24" s="30"/>
      <c r="D24" s="31">
        <f t="shared" ref="D24:M24" si="6">SUM(D25:D25)</f>
        <v>1588885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1588885</v>
      </c>
      <c r="O24" s="43">
        <f t="shared" si="1"/>
        <v>203.36426468706003</v>
      </c>
      <c r="P24" s="10"/>
    </row>
    <row r="25" spans="1:119">
      <c r="A25" s="12"/>
      <c r="B25" s="44">
        <v>541</v>
      </c>
      <c r="C25" s="20" t="s">
        <v>68</v>
      </c>
      <c r="D25" s="46">
        <v>1588885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1588885</v>
      </c>
      <c r="O25" s="47">
        <f t="shared" si="1"/>
        <v>203.36426468706003</v>
      </c>
      <c r="P25" s="9"/>
    </row>
    <row r="26" spans="1:119" ht="15.75">
      <c r="A26" s="28" t="s">
        <v>38</v>
      </c>
      <c r="B26" s="29"/>
      <c r="C26" s="30"/>
      <c r="D26" s="31">
        <f t="shared" ref="D26:M26" si="7">SUM(D27:D27)</f>
        <v>550263</v>
      </c>
      <c r="E26" s="31">
        <f t="shared" si="7"/>
        <v>0</v>
      </c>
      <c r="F26" s="31">
        <f t="shared" si="7"/>
        <v>0</v>
      </c>
      <c r="G26" s="31">
        <f t="shared" si="7"/>
        <v>93047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643310</v>
      </c>
      <c r="O26" s="43">
        <f t="shared" si="1"/>
        <v>82.338410341738125</v>
      </c>
      <c r="P26" s="9"/>
    </row>
    <row r="27" spans="1:119">
      <c r="A27" s="12"/>
      <c r="B27" s="44">
        <v>572</v>
      </c>
      <c r="C27" s="20" t="s">
        <v>69</v>
      </c>
      <c r="D27" s="46">
        <v>550263</v>
      </c>
      <c r="E27" s="46">
        <v>0</v>
      </c>
      <c r="F27" s="46">
        <v>0</v>
      </c>
      <c r="G27" s="46">
        <v>93047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643310</v>
      </c>
      <c r="O27" s="47">
        <f t="shared" si="1"/>
        <v>82.338410341738125</v>
      </c>
      <c r="P27" s="9"/>
    </row>
    <row r="28" spans="1:119" ht="15.75">
      <c r="A28" s="28" t="s">
        <v>70</v>
      </c>
      <c r="B28" s="29"/>
      <c r="C28" s="30"/>
      <c r="D28" s="31">
        <f t="shared" ref="D28:M28" si="8">SUM(D29:D29)</f>
        <v>359072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1075277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1434349</v>
      </c>
      <c r="O28" s="43">
        <f t="shared" si="1"/>
        <v>183.58492256495583</v>
      </c>
      <c r="P28" s="9"/>
    </row>
    <row r="29" spans="1:119" ht="15.75" thickBot="1">
      <c r="A29" s="12"/>
      <c r="B29" s="44">
        <v>581</v>
      </c>
      <c r="C29" s="20" t="s">
        <v>71</v>
      </c>
      <c r="D29" s="46">
        <v>359072</v>
      </c>
      <c r="E29" s="46">
        <v>0</v>
      </c>
      <c r="F29" s="46">
        <v>0</v>
      </c>
      <c r="G29" s="46">
        <v>0</v>
      </c>
      <c r="H29" s="46">
        <v>0</v>
      </c>
      <c r="I29" s="46">
        <v>1075277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1434349</v>
      </c>
      <c r="O29" s="47">
        <f t="shared" si="1"/>
        <v>183.58492256495583</v>
      </c>
      <c r="P29" s="9"/>
    </row>
    <row r="30" spans="1:119" ht="16.5" thickBot="1">
      <c r="A30" s="14" t="s">
        <v>10</v>
      </c>
      <c r="B30" s="23"/>
      <c r="C30" s="22"/>
      <c r="D30" s="15">
        <f>SUM(D5,D14,D18,D24,D26,D28)</f>
        <v>7024928</v>
      </c>
      <c r="E30" s="15">
        <f t="shared" ref="E30:M30" si="9">SUM(E5,E14,E18,E24,E26,E28)</f>
        <v>490632</v>
      </c>
      <c r="F30" s="15">
        <f t="shared" si="9"/>
        <v>0</v>
      </c>
      <c r="G30" s="15">
        <f t="shared" si="9"/>
        <v>334754</v>
      </c>
      <c r="H30" s="15">
        <f t="shared" si="9"/>
        <v>0</v>
      </c>
      <c r="I30" s="15">
        <f t="shared" si="9"/>
        <v>17543857</v>
      </c>
      <c r="J30" s="15">
        <f t="shared" si="9"/>
        <v>392807</v>
      </c>
      <c r="K30" s="15">
        <f t="shared" si="9"/>
        <v>50538</v>
      </c>
      <c r="L30" s="15">
        <f t="shared" si="9"/>
        <v>0</v>
      </c>
      <c r="M30" s="15">
        <f t="shared" si="9"/>
        <v>0</v>
      </c>
      <c r="N30" s="15">
        <f t="shared" si="4"/>
        <v>25837516</v>
      </c>
      <c r="O30" s="37">
        <f t="shared" si="1"/>
        <v>3306.9904006143606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0" t="s">
        <v>84</v>
      </c>
      <c r="M32" s="160"/>
      <c r="N32" s="160"/>
      <c r="O32" s="41">
        <v>7813</v>
      </c>
    </row>
    <row r="33" spans="1:15">
      <c r="A33" s="161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  <row r="34" spans="1:15" ht="15.75" customHeight="1" thickBot="1">
      <c r="A34" s="162" t="s">
        <v>50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1468608</v>
      </c>
      <c r="E5" s="26">
        <f t="shared" si="0"/>
        <v>0</v>
      </c>
      <c r="F5" s="26">
        <f t="shared" si="0"/>
        <v>0</v>
      </c>
      <c r="G5" s="26">
        <f t="shared" si="0"/>
        <v>241315</v>
      </c>
      <c r="H5" s="26">
        <f t="shared" si="0"/>
        <v>0</v>
      </c>
      <c r="I5" s="26">
        <f t="shared" si="0"/>
        <v>0</v>
      </c>
      <c r="J5" s="26">
        <f t="shared" si="0"/>
        <v>346389</v>
      </c>
      <c r="K5" s="26">
        <f t="shared" si="0"/>
        <v>34894</v>
      </c>
      <c r="L5" s="26">
        <f t="shared" si="0"/>
        <v>0</v>
      </c>
      <c r="M5" s="26">
        <f t="shared" si="0"/>
        <v>0</v>
      </c>
      <c r="N5" s="27">
        <f>SUM(D5:M5)</f>
        <v>2091206</v>
      </c>
      <c r="O5" s="32">
        <f t="shared" ref="O5:O30" si="1">(N5/O$32)</f>
        <v>274.61667760998029</v>
      </c>
      <c r="P5" s="6"/>
    </row>
    <row r="6" spans="1:133">
      <c r="A6" s="12"/>
      <c r="B6" s="44">
        <v>511</v>
      </c>
      <c r="C6" s="20" t="s">
        <v>19</v>
      </c>
      <c r="D6" s="46">
        <v>70969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70969</v>
      </c>
      <c r="O6" s="47">
        <f t="shared" si="1"/>
        <v>9.3196323046618517</v>
      </c>
      <c r="P6" s="9"/>
    </row>
    <row r="7" spans="1:133">
      <c r="A7" s="12"/>
      <c r="B7" s="44">
        <v>512</v>
      </c>
      <c r="C7" s="20" t="s">
        <v>20</v>
      </c>
      <c r="D7" s="46">
        <v>349074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349074</v>
      </c>
      <c r="O7" s="47">
        <f t="shared" si="1"/>
        <v>45.840315167432699</v>
      </c>
      <c r="P7" s="9"/>
    </row>
    <row r="8" spans="1:133">
      <c r="A8" s="12"/>
      <c r="B8" s="44">
        <v>513</v>
      </c>
      <c r="C8" s="20" t="s">
        <v>21</v>
      </c>
      <c r="D8" s="46">
        <v>540641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346389</v>
      </c>
      <c r="K8" s="46">
        <v>0</v>
      </c>
      <c r="L8" s="46">
        <v>0</v>
      </c>
      <c r="M8" s="46">
        <v>0</v>
      </c>
      <c r="N8" s="46">
        <f t="shared" si="2"/>
        <v>887030</v>
      </c>
      <c r="O8" s="47">
        <f t="shared" si="1"/>
        <v>116.48456992777413</v>
      </c>
      <c r="P8" s="9"/>
    </row>
    <row r="9" spans="1:133">
      <c r="A9" s="12"/>
      <c r="B9" s="44">
        <v>514</v>
      </c>
      <c r="C9" s="20" t="s">
        <v>22</v>
      </c>
      <c r="D9" s="46">
        <v>116452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116452</v>
      </c>
      <c r="O9" s="47">
        <f t="shared" si="1"/>
        <v>15.292449113591596</v>
      </c>
      <c r="P9" s="9"/>
    </row>
    <row r="10" spans="1:133">
      <c r="A10" s="12"/>
      <c r="B10" s="44">
        <v>515</v>
      </c>
      <c r="C10" s="20" t="s">
        <v>52</v>
      </c>
      <c r="D10" s="46">
        <v>140443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140443</v>
      </c>
      <c r="O10" s="47">
        <f t="shared" si="1"/>
        <v>18.442941562705187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0</v>
      </c>
      <c r="G11" s="46">
        <v>241315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241315</v>
      </c>
      <c r="O11" s="47">
        <f t="shared" si="1"/>
        <v>31.689428759028235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34894</v>
      </c>
      <c r="L12" s="46">
        <v>0</v>
      </c>
      <c r="M12" s="46">
        <v>0</v>
      </c>
      <c r="N12" s="46">
        <f t="shared" si="2"/>
        <v>34894</v>
      </c>
      <c r="O12" s="47">
        <f t="shared" si="1"/>
        <v>4.5822718319107025</v>
      </c>
      <c r="P12" s="9"/>
    </row>
    <row r="13" spans="1:133">
      <c r="A13" s="12"/>
      <c r="B13" s="44">
        <v>519</v>
      </c>
      <c r="C13" s="20" t="s">
        <v>65</v>
      </c>
      <c r="D13" s="46">
        <v>251029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251029</v>
      </c>
      <c r="O13" s="47">
        <f t="shared" si="1"/>
        <v>32.965068942875902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2467575</v>
      </c>
      <c r="E14" s="31">
        <f t="shared" si="3"/>
        <v>1009787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0" si="4">SUM(D14:M14)</f>
        <v>3477362</v>
      </c>
      <c r="O14" s="43">
        <f t="shared" si="1"/>
        <v>456.64635587655943</v>
      </c>
      <c r="P14" s="10"/>
    </row>
    <row r="15" spans="1:133">
      <c r="A15" s="12"/>
      <c r="B15" s="44">
        <v>521</v>
      </c>
      <c r="C15" s="20" t="s">
        <v>27</v>
      </c>
      <c r="D15" s="46">
        <v>2467575</v>
      </c>
      <c r="E15" s="46">
        <v>422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2467997</v>
      </c>
      <c r="O15" s="47">
        <f t="shared" si="1"/>
        <v>324.09678266579118</v>
      </c>
      <c r="P15" s="9"/>
    </row>
    <row r="16" spans="1:133">
      <c r="A16" s="12"/>
      <c r="B16" s="44">
        <v>524</v>
      </c>
      <c r="C16" s="20" t="s">
        <v>53</v>
      </c>
      <c r="D16" s="46">
        <v>0</v>
      </c>
      <c r="E16" s="46">
        <v>271426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271426</v>
      </c>
      <c r="O16" s="47">
        <f t="shared" si="1"/>
        <v>35.643598161523308</v>
      </c>
      <c r="P16" s="9"/>
    </row>
    <row r="17" spans="1:119">
      <c r="A17" s="12"/>
      <c r="B17" s="44">
        <v>525</v>
      </c>
      <c r="C17" s="20" t="s">
        <v>81</v>
      </c>
      <c r="D17" s="46">
        <v>0</v>
      </c>
      <c r="E17" s="46">
        <v>737939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737939</v>
      </c>
      <c r="O17" s="47">
        <f t="shared" si="1"/>
        <v>96.905975049244915</v>
      </c>
      <c r="P17" s="9"/>
    </row>
    <row r="18" spans="1:119" ht="15.75">
      <c r="A18" s="28" t="s">
        <v>28</v>
      </c>
      <c r="B18" s="29"/>
      <c r="C18" s="30"/>
      <c r="D18" s="31">
        <f t="shared" ref="D18:M18" si="5">SUM(D19:D23)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15496733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15496733</v>
      </c>
      <c r="O18" s="43">
        <f t="shared" si="1"/>
        <v>2035.0273145108338</v>
      </c>
      <c r="P18" s="10"/>
    </row>
    <row r="19" spans="1:119">
      <c r="A19" s="12"/>
      <c r="B19" s="44">
        <v>531</v>
      </c>
      <c r="C19" s="20" t="s">
        <v>29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11287800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11287800</v>
      </c>
      <c r="O19" s="47">
        <f t="shared" si="1"/>
        <v>1482.3112278397898</v>
      </c>
      <c r="P19" s="9"/>
    </row>
    <row r="20" spans="1:119">
      <c r="A20" s="12"/>
      <c r="B20" s="44">
        <v>533</v>
      </c>
      <c r="C20" s="20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1557536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1557536</v>
      </c>
      <c r="O20" s="47">
        <f t="shared" si="1"/>
        <v>204.53525935653315</v>
      </c>
      <c r="P20" s="9"/>
    </row>
    <row r="21" spans="1:119">
      <c r="A21" s="12"/>
      <c r="B21" s="44">
        <v>534</v>
      </c>
      <c r="C21" s="20" t="s">
        <v>66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683520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683520</v>
      </c>
      <c r="O21" s="47">
        <f t="shared" si="1"/>
        <v>89.759684832567302</v>
      </c>
      <c r="P21" s="9"/>
    </row>
    <row r="22" spans="1:119">
      <c r="A22" s="12"/>
      <c r="B22" s="44">
        <v>535</v>
      </c>
      <c r="C22" s="20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1828511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1828511</v>
      </c>
      <c r="O22" s="47">
        <f t="shared" si="1"/>
        <v>240.11963230466185</v>
      </c>
      <c r="P22" s="9"/>
    </row>
    <row r="23" spans="1:119">
      <c r="A23" s="12"/>
      <c r="B23" s="44">
        <v>538</v>
      </c>
      <c r="C23" s="20" t="s">
        <v>67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139366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139366</v>
      </c>
      <c r="O23" s="47">
        <f t="shared" si="1"/>
        <v>18.301510177281681</v>
      </c>
      <c r="P23" s="9"/>
    </row>
    <row r="24" spans="1:119" ht="15.75">
      <c r="A24" s="28" t="s">
        <v>34</v>
      </c>
      <c r="B24" s="29"/>
      <c r="C24" s="30"/>
      <c r="D24" s="31">
        <f t="shared" ref="D24:M24" si="6">SUM(D25:D25)</f>
        <v>1198647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1198647</v>
      </c>
      <c r="O24" s="43">
        <f t="shared" si="1"/>
        <v>157.40604070912673</v>
      </c>
      <c r="P24" s="10"/>
    </row>
    <row r="25" spans="1:119">
      <c r="A25" s="12"/>
      <c r="B25" s="44">
        <v>541</v>
      </c>
      <c r="C25" s="20" t="s">
        <v>68</v>
      </c>
      <c r="D25" s="46">
        <v>1198647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1198647</v>
      </c>
      <c r="O25" s="47">
        <f t="shared" si="1"/>
        <v>157.40604070912673</v>
      </c>
      <c r="P25" s="9"/>
    </row>
    <row r="26" spans="1:119" ht="15.75">
      <c r="A26" s="28" t="s">
        <v>38</v>
      </c>
      <c r="B26" s="29"/>
      <c r="C26" s="30"/>
      <c r="D26" s="31">
        <f t="shared" ref="D26:M26" si="7">SUM(D27:D27)</f>
        <v>339011</v>
      </c>
      <c r="E26" s="31">
        <f t="shared" si="7"/>
        <v>0</v>
      </c>
      <c r="F26" s="31">
        <f t="shared" si="7"/>
        <v>0</v>
      </c>
      <c r="G26" s="31">
        <f t="shared" si="7"/>
        <v>2127971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2466982</v>
      </c>
      <c r="O26" s="43">
        <f t="shared" si="1"/>
        <v>323.96349310571242</v>
      </c>
      <c r="P26" s="9"/>
    </row>
    <row r="27" spans="1:119">
      <c r="A27" s="12"/>
      <c r="B27" s="44">
        <v>572</v>
      </c>
      <c r="C27" s="20" t="s">
        <v>69</v>
      </c>
      <c r="D27" s="46">
        <v>339011</v>
      </c>
      <c r="E27" s="46">
        <v>0</v>
      </c>
      <c r="F27" s="46">
        <v>0</v>
      </c>
      <c r="G27" s="46">
        <v>2127971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2466982</v>
      </c>
      <c r="O27" s="47">
        <f t="shared" si="1"/>
        <v>323.96349310571242</v>
      </c>
      <c r="P27" s="9"/>
    </row>
    <row r="28" spans="1:119" ht="15.75">
      <c r="A28" s="28" t="s">
        <v>70</v>
      </c>
      <c r="B28" s="29"/>
      <c r="C28" s="30"/>
      <c r="D28" s="31">
        <f t="shared" ref="D28:M28" si="8">SUM(D29:D29)</f>
        <v>2544772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1077577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3622349</v>
      </c>
      <c r="O28" s="43">
        <f t="shared" si="1"/>
        <v>475.68601444517401</v>
      </c>
      <c r="P28" s="9"/>
    </row>
    <row r="29" spans="1:119" ht="15.75" thickBot="1">
      <c r="A29" s="12"/>
      <c r="B29" s="44">
        <v>581</v>
      </c>
      <c r="C29" s="20" t="s">
        <v>71</v>
      </c>
      <c r="D29" s="46">
        <v>2544772</v>
      </c>
      <c r="E29" s="46">
        <v>0</v>
      </c>
      <c r="F29" s="46">
        <v>0</v>
      </c>
      <c r="G29" s="46">
        <v>0</v>
      </c>
      <c r="H29" s="46">
        <v>0</v>
      </c>
      <c r="I29" s="46">
        <v>1077577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3622349</v>
      </c>
      <c r="O29" s="47">
        <f t="shared" si="1"/>
        <v>475.68601444517401</v>
      </c>
      <c r="P29" s="9"/>
    </row>
    <row r="30" spans="1:119" ht="16.5" thickBot="1">
      <c r="A30" s="14" t="s">
        <v>10</v>
      </c>
      <c r="B30" s="23"/>
      <c r="C30" s="22"/>
      <c r="D30" s="15">
        <f>SUM(D5,D14,D18,D24,D26,D28)</f>
        <v>8018613</v>
      </c>
      <c r="E30" s="15">
        <f t="shared" ref="E30:M30" si="9">SUM(E5,E14,E18,E24,E26,E28)</f>
        <v>1009787</v>
      </c>
      <c r="F30" s="15">
        <f t="shared" si="9"/>
        <v>0</v>
      </c>
      <c r="G30" s="15">
        <f t="shared" si="9"/>
        <v>2369286</v>
      </c>
      <c r="H30" s="15">
        <f t="shared" si="9"/>
        <v>0</v>
      </c>
      <c r="I30" s="15">
        <f t="shared" si="9"/>
        <v>16574310</v>
      </c>
      <c r="J30" s="15">
        <f t="shared" si="9"/>
        <v>346389</v>
      </c>
      <c r="K30" s="15">
        <f t="shared" si="9"/>
        <v>34894</v>
      </c>
      <c r="L30" s="15">
        <f t="shared" si="9"/>
        <v>0</v>
      </c>
      <c r="M30" s="15">
        <f t="shared" si="9"/>
        <v>0</v>
      </c>
      <c r="N30" s="15">
        <f t="shared" si="4"/>
        <v>28353279</v>
      </c>
      <c r="O30" s="37">
        <f t="shared" si="1"/>
        <v>3723.3458962573868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0" t="s">
        <v>82</v>
      </c>
      <c r="M32" s="160"/>
      <c r="N32" s="160"/>
      <c r="O32" s="41">
        <v>7615</v>
      </c>
    </row>
    <row r="33" spans="1:15">
      <c r="A33" s="161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  <row r="34" spans="1:15" ht="15.75" customHeight="1" thickBot="1">
      <c r="A34" s="162" t="s">
        <v>50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1633622</v>
      </c>
      <c r="E5" s="26">
        <f t="shared" ref="E5:M5" si="0">SUM(E6:E14)</f>
        <v>0</v>
      </c>
      <c r="F5" s="26">
        <f t="shared" si="0"/>
        <v>0</v>
      </c>
      <c r="G5" s="26">
        <f t="shared" si="0"/>
        <v>1697642</v>
      </c>
      <c r="H5" s="26">
        <f t="shared" si="0"/>
        <v>0</v>
      </c>
      <c r="I5" s="26">
        <f t="shared" si="0"/>
        <v>0</v>
      </c>
      <c r="J5" s="26">
        <f t="shared" si="0"/>
        <v>390218</v>
      </c>
      <c r="K5" s="26">
        <f t="shared" si="0"/>
        <v>20062</v>
      </c>
      <c r="L5" s="26">
        <f t="shared" si="0"/>
        <v>0</v>
      </c>
      <c r="M5" s="26">
        <f t="shared" si="0"/>
        <v>0</v>
      </c>
      <c r="N5" s="27">
        <f>SUM(D5:M5)</f>
        <v>3741544</v>
      </c>
      <c r="O5" s="32">
        <f t="shared" ref="O5:O30" si="1">(N5/O$32)</f>
        <v>500.94309813897445</v>
      </c>
      <c r="P5" s="6"/>
    </row>
    <row r="6" spans="1:133">
      <c r="A6" s="12"/>
      <c r="B6" s="44">
        <v>511</v>
      </c>
      <c r="C6" s="20" t="s">
        <v>19</v>
      </c>
      <c r="D6" s="46">
        <v>79177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79177</v>
      </c>
      <c r="O6" s="47">
        <f t="shared" si="1"/>
        <v>10.60074976569822</v>
      </c>
      <c r="P6" s="9"/>
    </row>
    <row r="7" spans="1:133">
      <c r="A7" s="12"/>
      <c r="B7" s="44">
        <v>512</v>
      </c>
      <c r="C7" s="20" t="s">
        <v>20</v>
      </c>
      <c r="D7" s="46">
        <v>317584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317584</v>
      </c>
      <c r="O7" s="47">
        <f t="shared" si="1"/>
        <v>42.520283839871468</v>
      </c>
      <c r="P7" s="9"/>
    </row>
    <row r="8" spans="1:133">
      <c r="A8" s="12"/>
      <c r="B8" s="44">
        <v>513</v>
      </c>
      <c r="C8" s="20" t="s">
        <v>21</v>
      </c>
      <c r="D8" s="46">
        <v>552833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390218</v>
      </c>
      <c r="K8" s="46">
        <v>0</v>
      </c>
      <c r="L8" s="46">
        <v>0</v>
      </c>
      <c r="M8" s="46">
        <v>0</v>
      </c>
      <c r="N8" s="46">
        <f t="shared" si="2"/>
        <v>943051</v>
      </c>
      <c r="O8" s="47">
        <f t="shared" si="1"/>
        <v>126.26201633418128</v>
      </c>
      <c r="P8" s="9"/>
    </row>
    <row r="9" spans="1:133">
      <c r="A9" s="12"/>
      <c r="B9" s="44">
        <v>514</v>
      </c>
      <c r="C9" s="20" t="s">
        <v>22</v>
      </c>
      <c r="D9" s="46">
        <v>111106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111106</v>
      </c>
      <c r="O9" s="47">
        <f t="shared" si="1"/>
        <v>14.87561922613469</v>
      </c>
      <c r="P9" s="9"/>
    </row>
    <row r="10" spans="1:133">
      <c r="A10" s="12"/>
      <c r="B10" s="44">
        <v>515</v>
      </c>
      <c r="C10" s="20" t="s">
        <v>52</v>
      </c>
      <c r="D10" s="46">
        <v>211488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211488</v>
      </c>
      <c r="O10" s="47">
        <f t="shared" si="1"/>
        <v>28.315437140179409</v>
      </c>
      <c r="P10" s="9"/>
    </row>
    <row r="11" spans="1:133">
      <c r="A11" s="12"/>
      <c r="B11" s="44">
        <v>516</v>
      </c>
      <c r="C11" s="20" t="s">
        <v>59</v>
      </c>
      <c r="D11" s="46">
        <v>113077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113077</v>
      </c>
      <c r="O11" s="47">
        <f t="shared" si="1"/>
        <v>15.139509974561522</v>
      </c>
      <c r="P11" s="9"/>
    </row>
    <row r="12" spans="1:133">
      <c r="A12" s="12"/>
      <c r="B12" s="44">
        <v>517</v>
      </c>
      <c r="C12" s="20" t="s">
        <v>23</v>
      </c>
      <c r="D12" s="46">
        <v>0</v>
      </c>
      <c r="E12" s="46">
        <v>0</v>
      </c>
      <c r="F12" s="46">
        <v>0</v>
      </c>
      <c r="G12" s="46">
        <v>1697642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1697642</v>
      </c>
      <c r="O12" s="47">
        <f t="shared" si="1"/>
        <v>227.2917391886464</v>
      </c>
      <c r="P12" s="9"/>
    </row>
    <row r="13" spans="1:133">
      <c r="A13" s="12"/>
      <c r="B13" s="44">
        <v>518</v>
      </c>
      <c r="C13" s="20" t="s">
        <v>24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20062</v>
      </c>
      <c r="L13" s="46">
        <v>0</v>
      </c>
      <c r="M13" s="46">
        <v>0</v>
      </c>
      <c r="N13" s="46">
        <f t="shared" si="2"/>
        <v>20062</v>
      </c>
      <c r="O13" s="47">
        <f t="shared" si="1"/>
        <v>2.6860356138706654</v>
      </c>
      <c r="P13" s="9"/>
    </row>
    <row r="14" spans="1:133">
      <c r="A14" s="12"/>
      <c r="B14" s="44">
        <v>519</v>
      </c>
      <c r="C14" s="20" t="s">
        <v>65</v>
      </c>
      <c r="D14" s="46">
        <v>248357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248357</v>
      </c>
      <c r="O14" s="47">
        <f t="shared" si="1"/>
        <v>33.251707055830764</v>
      </c>
      <c r="P14" s="9"/>
    </row>
    <row r="15" spans="1:133" ht="15.75">
      <c r="A15" s="28" t="s">
        <v>26</v>
      </c>
      <c r="B15" s="29"/>
      <c r="C15" s="30"/>
      <c r="D15" s="31">
        <f t="shared" ref="D15:M15" si="3">SUM(D16:D17)</f>
        <v>2320230</v>
      </c>
      <c r="E15" s="31">
        <f t="shared" si="3"/>
        <v>283124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30" si="4">SUM(D15:M15)</f>
        <v>2603354</v>
      </c>
      <c r="O15" s="43">
        <f t="shared" si="1"/>
        <v>348.55455884321862</v>
      </c>
      <c r="P15" s="10"/>
    </row>
    <row r="16" spans="1:133">
      <c r="A16" s="12"/>
      <c r="B16" s="44">
        <v>521</v>
      </c>
      <c r="C16" s="20" t="s">
        <v>27</v>
      </c>
      <c r="D16" s="46">
        <v>2320230</v>
      </c>
      <c r="E16" s="46">
        <v>433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2320663</v>
      </c>
      <c r="O16" s="47">
        <f t="shared" si="1"/>
        <v>310.70598473691257</v>
      </c>
      <c r="P16" s="9"/>
    </row>
    <row r="17" spans="1:119">
      <c r="A17" s="12"/>
      <c r="B17" s="44">
        <v>524</v>
      </c>
      <c r="C17" s="20" t="s">
        <v>53</v>
      </c>
      <c r="D17" s="46">
        <v>0</v>
      </c>
      <c r="E17" s="46">
        <v>282691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282691</v>
      </c>
      <c r="O17" s="47">
        <f t="shared" si="1"/>
        <v>37.848574106306067</v>
      </c>
      <c r="P17" s="9"/>
    </row>
    <row r="18" spans="1:119" ht="15.75">
      <c r="A18" s="28" t="s">
        <v>28</v>
      </c>
      <c r="B18" s="29"/>
      <c r="C18" s="30"/>
      <c r="D18" s="31">
        <f t="shared" ref="D18:M18" si="5">SUM(D19:D23)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14582322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14582322</v>
      </c>
      <c r="O18" s="43">
        <f t="shared" si="1"/>
        <v>1952.3794349979917</v>
      </c>
      <c r="P18" s="10"/>
    </row>
    <row r="19" spans="1:119">
      <c r="A19" s="12"/>
      <c r="B19" s="44">
        <v>531</v>
      </c>
      <c r="C19" s="20" t="s">
        <v>29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10761573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10761573</v>
      </c>
      <c r="O19" s="47">
        <f t="shared" si="1"/>
        <v>1440.8318382648279</v>
      </c>
      <c r="P19" s="9"/>
    </row>
    <row r="20" spans="1:119">
      <c r="A20" s="12"/>
      <c r="B20" s="44">
        <v>533</v>
      </c>
      <c r="C20" s="20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1371008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1371008</v>
      </c>
      <c r="O20" s="47">
        <f t="shared" si="1"/>
        <v>183.55978042575981</v>
      </c>
      <c r="P20" s="9"/>
    </row>
    <row r="21" spans="1:119">
      <c r="A21" s="12"/>
      <c r="B21" s="44">
        <v>534</v>
      </c>
      <c r="C21" s="20" t="s">
        <v>66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634178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634178</v>
      </c>
      <c r="O21" s="47">
        <f t="shared" si="1"/>
        <v>84.908019815236315</v>
      </c>
      <c r="P21" s="9"/>
    </row>
    <row r="22" spans="1:119">
      <c r="A22" s="12"/>
      <c r="B22" s="44">
        <v>535</v>
      </c>
      <c r="C22" s="20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1687318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1687318</v>
      </c>
      <c r="O22" s="47">
        <f t="shared" si="1"/>
        <v>225.90949256928639</v>
      </c>
      <c r="P22" s="9"/>
    </row>
    <row r="23" spans="1:119">
      <c r="A23" s="12"/>
      <c r="B23" s="44">
        <v>538</v>
      </c>
      <c r="C23" s="20" t="s">
        <v>67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128245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128245</v>
      </c>
      <c r="O23" s="47">
        <f t="shared" si="1"/>
        <v>17.170303922881242</v>
      </c>
      <c r="P23" s="9"/>
    </row>
    <row r="24" spans="1:119" ht="15.75">
      <c r="A24" s="28" t="s">
        <v>34</v>
      </c>
      <c r="B24" s="29"/>
      <c r="C24" s="30"/>
      <c r="D24" s="31">
        <f t="shared" ref="D24:M24" si="6">SUM(D25:D25)</f>
        <v>963905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963905</v>
      </c>
      <c r="O24" s="43">
        <f t="shared" si="1"/>
        <v>129.05409023965726</v>
      </c>
      <c r="P24" s="10"/>
    </row>
    <row r="25" spans="1:119">
      <c r="A25" s="12"/>
      <c r="B25" s="44">
        <v>541</v>
      </c>
      <c r="C25" s="20" t="s">
        <v>68</v>
      </c>
      <c r="D25" s="46">
        <v>963905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963905</v>
      </c>
      <c r="O25" s="47">
        <f t="shared" si="1"/>
        <v>129.05409023965726</v>
      </c>
      <c r="P25" s="9"/>
    </row>
    <row r="26" spans="1:119" ht="15.75">
      <c r="A26" s="28" t="s">
        <v>38</v>
      </c>
      <c r="B26" s="29"/>
      <c r="C26" s="30"/>
      <c r="D26" s="31">
        <f t="shared" ref="D26:M26" si="7">SUM(D27:D27)</f>
        <v>350532</v>
      </c>
      <c r="E26" s="31">
        <f t="shared" si="7"/>
        <v>0</v>
      </c>
      <c r="F26" s="31">
        <f t="shared" si="7"/>
        <v>0</v>
      </c>
      <c r="G26" s="31">
        <f t="shared" si="7"/>
        <v>904320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1254852</v>
      </c>
      <c r="O26" s="43">
        <f t="shared" si="1"/>
        <v>168.00803320390949</v>
      </c>
      <c r="P26" s="9"/>
    </row>
    <row r="27" spans="1:119">
      <c r="A27" s="12"/>
      <c r="B27" s="44">
        <v>572</v>
      </c>
      <c r="C27" s="20" t="s">
        <v>69</v>
      </c>
      <c r="D27" s="46">
        <v>350532</v>
      </c>
      <c r="E27" s="46">
        <v>0</v>
      </c>
      <c r="F27" s="46">
        <v>0</v>
      </c>
      <c r="G27" s="46">
        <v>904320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1254852</v>
      </c>
      <c r="O27" s="47">
        <f t="shared" si="1"/>
        <v>168.00803320390949</v>
      </c>
      <c r="P27" s="9"/>
    </row>
    <row r="28" spans="1:119" ht="15.75">
      <c r="A28" s="28" t="s">
        <v>70</v>
      </c>
      <c r="B28" s="29"/>
      <c r="C28" s="30"/>
      <c r="D28" s="31">
        <f t="shared" ref="D28:M28" si="8">SUM(D29:D29)</f>
        <v>947458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1393354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2340812</v>
      </c>
      <c r="O28" s="43">
        <f t="shared" si="1"/>
        <v>313.40366849645198</v>
      </c>
      <c r="P28" s="9"/>
    </row>
    <row r="29" spans="1:119" ht="15.75" thickBot="1">
      <c r="A29" s="12"/>
      <c r="B29" s="44">
        <v>581</v>
      </c>
      <c r="C29" s="20" t="s">
        <v>71</v>
      </c>
      <c r="D29" s="46">
        <v>947458</v>
      </c>
      <c r="E29" s="46">
        <v>0</v>
      </c>
      <c r="F29" s="46">
        <v>0</v>
      </c>
      <c r="G29" s="46">
        <v>0</v>
      </c>
      <c r="H29" s="46">
        <v>0</v>
      </c>
      <c r="I29" s="46">
        <v>1393354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2340812</v>
      </c>
      <c r="O29" s="47">
        <f t="shared" si="1"/>
        <v>313.40366849645198</v>
      </c>
      <c r="P29" s="9"/>
    </row>
    <row r="30" spans="1:119" ht="16.5" thickBot="1">
      <c r="A30" s="14" t="s">
        <v>10</v>
      </c>
      <c r="B30" s="23"/>
      <c r="C30" s="22"/>
      <c r="D30" s="15">
        <f>SUM(D5,D15,D18,D24,D26,D28)</f>
        <v>6215747</v>
      </c>
      <c r="E30" s="15">
        <f t="shared" ref="E30:M30" si="9">SUM(E5,E15,E18,E24,E26,E28)</f>
        <v>283124</v>
      </c>
      <c r="F30" s="15">
        <f t="shared" si="9"/>
        <v>0</v>
      </c>
      <c r="G30" s="15">
        <f t="shared" si="9"/>
        <v>2601962</v>
      </c>
      <c r="H30" s="15">
        <f t="shared" si="9"/>
        <v>0</v>
      </c>
      <c r="I30" s="15">
        <f t="shared" si="9"/>
        <v>15975676</v>
      </c>
      <c r="J30" s="15">
        <f t="shared" si="9"/>
        <v>390218</v>
      </c>
      <c r="K30" s="15">
        <f t="shared" si="9"/>
        <v>20062</v>
      </c>
      <c r="L30" s="15">
        <f t="shared" si="9"/>
        <v>0</v>
      </c>
      <c r="M30" s="15">
        <f t="shared" si="9"/>
        <v>0</v>
      </c>
      <c r="N30" s="15">
        <f t="shared" si="4"/>
        <v>25486789</v>
      </c>
      <c r="O30" s="37">
        <f t="shared" si="1"/>
        <v>3412.3428839202033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0" t="s">
        <v>79</v>
      </c>
      <c r="M32" s="160"/>
      <c r="N32" s="160"/>
      <c r="O32" s="41">
        <v>7469</v>
      </c>
    </row>
    <row r="33" spans="1:15">
      <c r="A33" s="161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  <row r="34" spans="1:15" ht="15.75" customHeight="1" thickBot="1">
      <c r="A34" s="162" t="s">
        <v>50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1771388</v>
      </c>
      <c r="E5" s="26">
        <f t="shared" ref="E5:M5" si="0">SUM(E6:E14)</f>
        <v>0</v>
      </c>
      <c r="F5" s="26">
        <f t="shared" si="0"/>
        <v>0</v>
      </c>
      <c r="G5" s="26">
        <f t="shared" si="0"/>
        <v>420377</v>
      </c>
      <c r="H5" s="26">
        <f t="shared" si="0"/>
        <v>0</v>
      </c>
      <c r="I5" s="26">
        <f t="shared" si="0"/>
        <v>0</v>
      </c>
      <c r="J5" s="26">
        <f t="shared" si="0"/>
        <v>391592</v>
      </c>
      <c r="K5" s="26">
        <f t="shared" si="0"/>
        <v>19780</v>
      </c>
      <c r="L5" s="26">
        <f t="shared" si="0"/>
        <v>0</v>
      </c>
      <c r="M5" s="26">
        <f t="shared" si="0"/>
        <v>0</v>
      </c>
      <c r="N5" s="27">
        <f>SUM(D5:M5)</f>
        <v>2603137</v>
      </c>
      <c r="O5" s="32">
        <f t="shared" ref="O5:O31" si="1">(N5/O$33)</f>
        <v>369.60627573477211</v>
      </c>
      <c r="P5" s="6"/>
    </row>
    <row r="6" spans="1:133">
      <c r="A6" s="12"/>
      <c r="B6" s="44">
        <v>511</v>
      </c>
      <c r="C6" s="20" t="s">
        <v>19</v>
      </c>
      <c r="D6" s="46">
        <v>67059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67059</v>
      </c>
      <c r="O6" s="47">
        <f t="shared" si="1"/>
        <v>9.5213687349140983</v>
      </c>
      <c r="P6" s="9"/>
    </row>
    <row r="7" spans="1:133">
      <c r="A7" s="12"/>
      <c r="B7" s="44">
        <v>512</v>
      </c>
      <c r="C7" s="20" t="s">
        <v>20</v>
      </c>
      <c r="D7" s="46">
        <v>335278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335278</v>
      </c>
      <c r="O7" s="47">
        <f t="shared" si="1"/>
        <v>47.604429930427372</v>
      </c>
      <c r="P7" s="9"/>
    </row>
    <row r="8" spans="1:133">
      <c r="A8" s="12"/>
      <c r="B8" s="44">
        <v>513</v>
      </c>
      <c r="C8" s="20" t="s">
        <v>21</v>
      </c>
      <c r="D8" s="46">
        <v>408876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391592</v>
      </c>
      <c r="K8" s="46">
        <v>0</v>
      </c>
      <c r="L8" s="46">
        <v>0</v>
      </c>
      <c r="M8" s="46">
        <v>0</v>
      </c>
      <c r="N8" s="46">
        <f t="shared" si="2"/>
        <v>800468</v>
      </c>
      <c r="O8" s="47">
        <f t="shared" si="1"/>
        <v>113.65440863268493</v>
      </c>
      <c r="P8" s="9"/>
    </row>
    <row r="9" spans="1:133">
      <c r="A9" s="12"/>
      <c r="B9" s="44">
        <v>514</v>
      </c>
      <c r="C9" s="20" t="s">
        <v>22</v>
      </c>
      <c r="D9" s="46">
        <v>102782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102782</v>
      </c>
      <c r="O9" s="47">
        <f t="shared" si="1"/>
        <v>14.593497089308533</v>
      </c>
      <c r="P9" s="9"/>
    </row>
    <row r="10" spans="1:133">
      <c r="A10" s="12"/>
      <c r="B10" s="44">
        <v>515</v>
      </c>
      <c r="C10" s="20" t="s">
        <v>52</v>
      </c>
      <c r="D10" s="46">
        <v>134887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134887</v>
      </c>
      <c r="O10" s="47">
        <f t="shared" si="1"/>
        <v>19.151923896067018</v>
      </c>
      <c r="P10" s="9"/>
    </row>
    <row r="11" spans="1:133">
      <c r="A11" s="12"/>
      <c r="B11" s="44">
        <v>516</v>
      </c>
      <c r="C11" s="20" t="s">
        <v>59</v>
      </c>
      <c r="D11" s="46">
        <v>83270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83270</v>
      </c>
      <c r="O11" s="47">
        <f t="shared" si="1"/>
        <v>11.823086752804203</v>
      </c>
      <c r="P11" s="9"/>
    </row>
    <row r="12" spans="1:133">
      <c r="A12" s="12"/>
      <c r="B12" s="44">
        <v>517</v>
      </c>
      <c r="C12" s="20" t="s">
        <v>23</v>
      </c>
      <c r="D12" s="46">
        <v>0</v>
      </c>
      <c r="E12" s="46">
        <v>0</v>
      </c>
      <c r="F12" s="46">
        <v>0</v>
      </c>
      <c r="G12" s="46">
        <v>420377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420377</v>
      </c>
      <c r="O12" s="47">
        <f t="shared" si="1"/>
        <v>59.68720715604146</v>
      </c>
      <c r="P12" s="9"/>
    </row>
    <row r="13" spans="1:133">
      <c r="A13" s="12"/>
      <c r="B13" s="44">
        <v>518</v>
      </c>
      <c r="C13" s="20" t="s">
        <v>24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19780</v>
      </c>
      <c r="L13" s="46">
        <v>0</v>
      </c>
      <c r="M13" s="46">
        <v>0</v>
      </c>
      <c r="N13" s="46">
        <f t="shared" si="2"/>
        <v>19780</v>
      </c>
      <c r="O13" s="47">
        <f t="shared" si="1"/>
        <v>2.8084623029958826</v>
      </c>
      <c r="P13" s="9"/>
    </row>
    <row r="14" spans="1:133">
      <c r="A14" s="12"/>
      <c r="B14" s="44">
        <v>519</v>
      </c>
      <c r="C14" s="20" t="s">
        <v>65</v>
      </c>
      <c r="D14" s="46">
        <v>639236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639236</v>
      </c>
      <c r="O14" s="47">
        <f t="shared" si="1"/>
        <v>90.761891239528609</v>
      </c>
      <c r="P14" s="9"/>
    </row>
    <row r="15" spans="1:133" ht="15.75">
      <c r="A15" s="28" t="s">
        <v>26</v>
      </c>
      <c r="B15" s="29"/>
      <c r="C15" s="30"/>
      <c r="D15" s="31">
        <f t="shared" ref="D15:M15" si="3">SUM(D16:D17)</f>
        <v>2260467</v>
      </c>
      <c r="E15" s="31">
        <f t="shared" si="3"/>
        <v>204658</v>
      </c>
      <c r="F15" s="31">
        <f t="shared" si="3"/>
        <v>0</v>
      </c>
      <c r="G15" s="31">
        <f t="shared" si="3"/>
        <v>334954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31" si="4">SUM(D15:M15)</f>
        <v>2800079</v>
      </c>
      <c r="O15" s="43">
        <f t="shared" si="1"/>
        <v>397.56907567797816</v>
      </c>
      <c r="P15" s="10"/>
    </row>
    <row r="16" spans="1:133">
      <c r="A16" s="12"/>
      <c r="B16" s="44">
        <v>521</v>
      </c>
      <c r="C16" s="20" t="s">
        <v>27</v>
      </c>
      <c r="D16" s="46">
        <v>2260467</v>
      </c>
      <c r="E16" s="46">
        <v>21219</v>
      </c>
      <c r="F16" s="46">
        <v>0</v>
      </c>
      <c r="G16" s="46">
        <v>334954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2616640</v>
      </c>
      <c r="O16" s="47">
        <f t="shared" si="1"/>
        <v>371.523498509158</v>
      </c>
      <c r="P16" s="9"/>
    </row>
    <row r="17" spans="1:119">
      <c r="A17" s="12"/>
      <c r="B17" s="44">
        <v>524</v>
      </c>
      <c r="C17" s="20" t="s">
        <v>53</v>
      </c>
      <c r="D17" s="46">
        <v>0</v>
      </c>
      <c r="E17" s="46">
        <v>183439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183439</v>
      </c>
      <c r="O17" s="47">
        <f t="shared" si="1"/>
        <v>26.045577168820106</v>
      </c>
      <c r="P17" s="9"/>
    </row>
    <row r="18" spans="1:119" ht="15.75">
      <c r="A18" s="28" t="s">
        <v>28</v>
      </c>
      <c r="B18" s="29"/>
      <c r="C18" s="30"/>
      <c r="D18" s="31">
        <f t="shared" ref="D18:M18" si="5">SUM(D19:D23)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14259831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14259831</v>
      </c>
      <c r="O18" s="43">
        <f t="shared" si="1"/>
        <v>2024.6813857731081</v>
      </c>
      <c r="P18" s="10"/>
    </row>
    <row r="19" spans="1:119">
      <c r="A19" s="12"/>
      <c r="B19" s="44">
        <v>531</v>
      </c>
      <c r="C19" s="20" t="s">
        <v>29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10711417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10711417</v>
      </c>
      <c r="O19" s="47">
        <f t="shared" si="1"/>
        <v>1520.8600028396991</v>
      </c>
      <c r="P19" s="9"/>
    </row>
    <row r="20" spans="1:119">
      <c r="A20" s="12"/>
      <c r="B20" s="44">
        <v>533</v>
      </c>
      <c r="C20" s="20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1296234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1296234</v>
      </c>
      <c r="O20" s="47">
        <f t="shared" si="1"/>
        <v>184.04571915376971</v>
      </c>
      <c r="P20" s="9"/>
    </row>
    <row r="21" spans="1:119">
      <c r="A21" s="12"/>
      <c r="B21" s="44">
        <v>534</v>
      </c>
      <c r="C21" s="20" t="s">
        <v>66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526917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526917</v>
      </c>
      <c r="O21" s="47">
        <f t="shared" si="1"/>
        <v>74.814283685929297</v>
      </c>
      <c r="P21" s="9"/>
    </row>
    <row r="22" spans="1:119">
      <c r="A22" s="12"/>
      <c r="B22" s="44">
        <v>535</v>
      </c>
      <c r="C22" s="20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1566473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1566473</v>
      </c>
      <c r="O22" s="47">
        <f t="shared" si="1"/>
        <v>222.41558994746558</v>
      </c>
      <c r="P22" s="9"/>
    </row>
    <row r="23" spans="1:119">
      <c r="A23" s="12"/>
      <c r="B23" s="44">
        <v>538</v>
      </c>
      <c r="C23" s="20" t="s">
        <v>67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158790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158790</v>
      </c>
      <c r="O23" s="47">
        <f t="shared" si="1"/>
        <v>22.545790146244499</v>
      </c>
      <c r="P23" s="9"/>
    </row>
    <row r="24" spans="1:119" ht="15.75">
      <c r="A24" s="28" t="s">
        <v>34</v>
      </c>
      <c r="B24" s="29"/>
      <c r="C24" s="30"/>
      <c r="D24" s="31">
        <f t="shared" ref="D24:M24" si="6">SUM(D25:D25)</f>
        <v>846678</v>
      </c>
      <c r="E24" s="31">
        <f t="shared" si="6"/>
        <v>0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846678</v>
      </c>
      <c r="O24" s="43">
        <f t="shared" si="1"/>
        <v>120.21553315348574</v>
      </c>
      <c r="P24" s="10"/>
    </row>
    <row r="25" spans="1:119">
      <c r="A25" s="12"/>
      <c r="B25" s="44">
        <v>541</v>
      </c>
      <c r="C25" s="20" t="s">
        <v>68</v>
      </c>
      <c r="D25" s="46">
        <v>846678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846678</v>
      </c>
      <c r="O25" s="47">
        <f t="shared" si="1"/>
        <v>120.21553315348574</v>
      </c>
      <c r="P25" s="9"/>
    </row>
    <row r="26" spans="1:119" ht="15.75">
      <c r="A26" s="28" t="s">
        <v>38</v>
      </c>
      <c r="B26" s="29"/>
      <c r="C26" s="30"/>
      <c r="D26" s="31">
        <f t="shared" ref="D26:M26" si="7">SUM(D27:D27)</f>
        <v>273511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273511</v>
      </c>
      <c r="O26" s="43">
        <f t="shared" si="1"/>
        <v>38.834445548771832</v>
      </c>
      <c r="P26" s="9"/>
    </row>
    <row r="27" spans="1:119">
      <c r="A27" s="12"/>
      <c r="B27" s="44">
        <v>572</v>
      </c>
      <c r="C27" s="20" t="s">
        <v>69</v>
      </c>
      <c r="D27" s="46">
        <v>273511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273511</v>
      </c>
      <c r="O27" s="47">
        <f t="shared" si="1"/>
        <v>38.834445548771832</v>
      </c>
      <c r="P27" s="9"/>
    </row>
    <row r="28" spans="1:119" ht="15.75">
      <c r="A28" s="28" t="s">
        <v>70</v>
      </c>
      <c r="B28" s="29"/>
      <c r="C28" s="30"/>
      <c r="D28" s="31">
        <f t="shared" ref="D28:M28" si="8">SUM(D29:D30)</f>
        <v>770377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3006515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3776892</v>
      </c>
      <c r="O28" s="43">
        <f t="shared" si="1"/>
        <v>536.26182024705383</v>
      </c>
      <c r="P28" s="9"/>
    </row>
    <row r="29" spans="1:119">
      <c r="A29" s="12"/>
      <c r="B29" s="44">
        <v>581</v>
      </c>
      <c r="C29" s="20" t="s">
        <v>71</v>
      </c>
      <c r="D29" s="46">
        <v>770377</v>
      </c>
      <c r="E29" s="46">
        <v>0</v>
      </c>
      <c r="F29" s="46">
        <v>0</v>
      </c>
      <c r="G29" s="46">
        <v>0</v>
      </c>
      <c r="H29" s="46">
        <v>0</v>
      </c>
      <c r="I29" s="46">
        <v>2935756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3706133</v>
      </c>
      <c r="O29" s="47">
        <f t="shared" si="1"/>
        <v>526.21510719863693</v>
      </c>
      <c r="P29" s="9"/>
    </row>
    <row r="30" spans="1:119" ht="15.75" thickBot="1">
      <c r="A30" s="12"/>
      <c r="B30" s="44">
        <v>591</v>
      </c>
      <c r="C30" s="20" t="s">
        <v>72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70759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70759</v>
      </c>
      <c r="O30" s="47">
        <f t="shared" si="1"/>
        <v>10.046713048416867</v>
      </c>
      <c r="P30" s="9"/>
    </row>
    <row r="31" spans="1:119" ht="16.5" thickBot="1">
      <c r="A31" s="14" t="s">
        <v>10</v>
      </c>
      <c r="B31" s="23"/>
      <c r="C31" s="22"/>
      <c r="D31" s="15">
        <f>SUM(D5,D15,D18,D24,D26,D28)</f>
        <v>5922421</v>
      </c>
      <c r="E31" s="15">
        <f t="shared" ref="E31:M31" si="9">SUM(E5,E15,E18,E24,E26,E28)</f>
        <v>204658</v>
      </c>
      <c r="F31" s="15">
        <f t="shared" si="9"/>
        <v>0</v>
      </c>
      <c r="G31" s="15">
        <f t="shared" si="9"/>
        <v>755331</v>
      </c>
      <c r="H31" s="15">
        <f t="shared" si="9"/>
        <v>0</v>
      </c>
      <c r="I31" s="15">
        <f t="shared" si="9"/>
        <v>17266346</v>
      </c>
      <c r="J31" s="15">
        <f t="shared" si="9"/>
        <v>391592</v>
      </c>
      <c r="K31" s="15">
        <f t="shared" si="9"/>
        <v>19780</v>
      </c>
      <c r="L31" s="15">
        <f t="shared" si="9"/>
        <v>0</v>
      </c>
      <c r="M31" s="15">
        <f t="shared" si="9"/>
        <v>0</v>
      </c>
      <c r="N31" s="15">
        <f t="shared" si="4"/>
        <v>24560128</v>
      </c>
      <c r="O31" s="37">
        <f t="shared" si="1"/>
        <v>3487.1685361351697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0" t="s">
        <v>77</v>
      </c>
      <c r="M33" s="160"/>
      <c r="N33" s="160"/>
      <c r="O33" s="41">
        <v>7043</v>
      </c>
    </row>
    <row r="34" spans="1:15">
      <c r="A34" s="161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  <row r="35" spans="1:15" ht="15.75" customHeight="1" thickBot="1">
      <c r="A35" s="162" t="s">
        <v>50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2024-10-22T18:40:37Z</cp:lastPrinted>
  <dcterms:created xsi:type="dcterms:W3CDTF">2000-08-31T21:26:31Z</dcterms:created>
  <dcterms:modified xsi:type="dcterms:W3CDTF">2024-10-22T18:40:44Z</dcterms:modified>
</cp:coreProperties>
</file>