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3" documentId="11_E9485FA4639C0E55010897A20019F6857D05DD3C" xr6:coauthVersionLast="47" xr6:coauthVersionMax="47" xr10:uidLastSave="{F3B2EF0D-342B-479C-B460-E94109D2C671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3" r:id="rId7"/>
    <sheet name="2016" sheetId="44" r:id="rId8"/>
    <sheet name="2015" sheetId="42" r:id="rId9"/>
    <sheet name="2014" sheetId="40" r:id="rId10"/>
    <sheet name="2013" sheetId="39" r:id="rId11"/>
    <sheet name="2012" sheetId="37" r:id="rId12"/>
    <sheet name="2011" sheetId="36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'2007'!$A$1:$O$21</definedName>
    <definedName name="_xlnm.Print_Area" localSheetId="15">'2008'!$A$1:$O$23</definedName>
    <definedName name="_xlnm.Print_Area" localSheetId="14">'2009'!$A$1:$O$25</definedName>
    <definedName name="_xlnm.Print_Area" localSheetId="13">'2010'!$A$1:$O$25</definedName>
    <definedName name="_xlnm.Print_Area" localSheetId="12">'2011'!$A$1:$O$26</definedName>
    <definedName name="_xlnm.Print_Area" localSheetId="11">'2012'!$A$1:$O$25</definedName>
    <definedName name="_xlnm.Print_Area" localSheetId="10">'2013'!$A$1:$O$25</definedName>
    <definedName name="_xlnm.Print_Area" localSheetId="9">'2014'!$A$1:$O$25</definedName>
    <definedName name="_xlnm.Print_Area" localSheetId="8">'2015'!$A$1:$O$25</definedName>
    <definedName name="_xlnm.Print_Area" localSheetId="7">'2016'!$A$1:$O$27</definedName>
    <definedName name="_xlnm.Print_Area" localSheetId="6">'2017'!$A$1:$O$27</definedName>
    <definedName name="_xlnm.Print_Area" localSheetId="5">'2018'!$A$1:$O$27</definedName>
    <definedName name="_xlnm.Print_Area" localSheetId="4">'2019'!$A$1:$O$27</definedName>
    <definedName name="_xlnm.Print_Area" localSheetId="3">'2020'!$A$1:$O$27</definedName>
    <definedName name="_xlnm.Print_Area" localSheetId="2">'2021'!$A$1:$P$28</definedName>
    <definedName name="_xlnm.Print_Area" localSheetId="1">'2022'!$A$1:$P$26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0" l="1"/>
  <c r="F21" i="50"/>
  <c r="G21" i="50"/>
  <c r="H21" i="50"/>
  <c r="I21" i="50"/>
  <c r="J21" i="50"/>
  <c r="K21" i="50"/>
  <c r="L21" i="50"/>
  <c r="M21" i="50"/>
  <c r="N21" i="50"/>
  <c r="D21" i="50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7" i="50" l="1"/>
  <c r="P17" i="50" s="1"/>
  <c r="O19" i="50"/>
  <c r="P19" i="50" s="1"/>
  <c r="O14" i="50"/>
  <c r="P14" i="50" s="1"/>
  <c r="O11" i="50"/>
  <c r="P11" i="50" s="1"/>
  <c r="O5" i="50"/>
  <c r="P5" i="50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N22" i="49" s="1"/>
  <c r="M5" i="49"/>
  <c r="M22" i="49" s="1"/>
  <c r="L5" i="49"/>
  <c r="L22" i="49" s="1"/>
  <c r="K5" i="49"/>
  <c r="K22" i="49" s="1"/>
  <c r="J5" i="49"/>
  <c r="I5" i="49"/>
  <c r="H5" i="49"/>
  <c r="G5" i="49"/>
  <c r="F5" i="49"/>
  <c r="E5" i="49"/>
  <c r="D5" i="49"/>
  <c r="O21" i="50" l="1"/>
  <c r="P21" i="50" s="1"/>
  <c r="E22" i="49"/>
  <c r="D22" i="49"/>
  <c r="F22" i="49"/>
  <c r="G22" i="49"/>
  <c r="H22" i="49"/>
  <c r="I22" i="49"/>
  <c r="J22" i="49"/>
  <c r="O19" i="49"/>
  <c r="P19" i="49" s="1"/>
  <c r="O17" i="49"/>
  <c r="P17" i="49" s="1"/>
  <c r="O14" i="49"/>
  <c r="P14" i="49" s="1"/>
  <c r="O11" i="49"/>
  <c r="P11" i="49" s="1"/>
  <c r="O5" i="49"/>
  <c r="P5" i="49" s="1"/>
  <c r="D5" i="48"/>
  <c r="O23" i="48"/>
  <c r="P23" i="48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/>
  <c r="N17" i="48"/>
  <c r="M17" i="48"/>
  <c r="L17" i="48"/>
  <c r="K17" i="48"/>
  <c r="J17" i="48"/>
  <c r="I17" i="48"/>
  <c r="H17" i="48"/>
  <c r="O17" i="48" s="1"/>
  <c r="P17" i="48" s="1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/>
  <c r="O7" i="48"/>
  <c r="P7" i="48" s="1"/>
  <c r="O6" i="48"/>
  <c r="P6" i="48" s="1"/>
  <c r="N5" i="48"/>
  <c r="M5" i="48"/>
  <c r="M24" i="48" s="1"/>
  <c r="L5" i="48"/>
  <c r="L24" i="48" s="1"/>
  <c r="K5" i="48"/>
  <c r="J5" i="48"/>
  <c r="I5" i="48"/>
  <c r="H5" i="48"/>
  <c r="G5" i="48"/>
  <c r="G24" i="48" s="1"/>
  <c r="F5" i="48"/>
  <c r="F24" i="48" s="1"/>
  <c r="E5" i="48"/>
  <c r="E24" i="48" s="1"/>
  <c r="N22" i="47"/>
  <c r="O22" i="47" s="1"/>
  <c r="M21" i="47"/>
  <c r="L21" i="47"/>
  <c r="K21" i="47"/>
  <c r="J21" i="47"/>
  <c r="I21" i="47"/>
  <c r="H21" i="47"/>
  <c r="G21" i="47"/>
  <c r="F21" i="47"/>
  <c r="E21" i="47"/>
  <c r="D21" i="47"/>
  <c r="N20" i="47"/>
  <c r="O20" i="47" s="1"/>
  <c r="N19" i="47"/>
  <c r="O19" i="47" s="1"/>
  <c r="M18" i="47"/>
  <c r="L18" i="47"/>
  <c r="K18" i="47"/>
  <c r="J18" i="47"/>
  <c r="I18" i="47"/>
  <c r="H18" i="47"/>
  <c r="G18" i="47"/>
  <c r="F18" i="47"/>
  <c r="E18" i="47"/>
  <c r="D18" i="47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M11" i="47"/>
  <c r="L11" i="47"/>
  <c r="N11" i="47" s="1"/>
  <c r="O11" i="47" s="1"/>
  <c r="K11" i="47"/>
  <c r="K23" i="47" s="1"/>
  <c r="J11" i="47"/>
  <c r="I11" i="47"/>
  <c r="H11" i="47"/>
  <c r="G11" i="47"/>
  <c r="F11" i="47"/>
  <c r="E11" i="47"/>
  <c r="D11" i="47"/>
  <c r="N10" i="47"/>
  <c r="O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J23" i="47" s="1"/>
  <c r="I5" i="47"/>
  <c r="H5" i="47"/>
  <c r="H23" i="47" s="1"/>
  <c r="G5" i="47"/>
  <c r="F5" i="47"/>
  <c r="E5" i="47"/>
  <c r="D5" i="47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M18" i="46"/>
  <c r="L18" i="46"/>
  <c r="K18" i="46"/>
  <c r="J18" i="46"/>
  <c r="J23" i="46" s="1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L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N13" i="45" s="1"/>
  <c r="O13" i="45" s="1"/>
  <c r="G13" i="45"/>
  <c r="F13" i="45"/>
  <c r="E13" i="45"/>
  <c r="D13" i="45"/>
  <c r="N12" i="45"/>
  <c r="O12" i="45" s="1"/>
  <c r="M11" i="45"/>
  <c r="M23" i="45" s="1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J23" i="45" s="1"/>
  <c r="I5" i="45"/>
  <c r="H5" i="45"/>
  <c r="G5" i="45"/>
  <c r="F5" i="45"/>
  <c r="E5" i="45"/>
  <c r="D5" i="45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/>
  <c r="M5" i="43"/>
  <c r="M23" i="43" s="1"/>
  <c r="L5" i="43"/>
  <c r="K5" i="43"/>
  <c r="K23" i="43" s="1"/>
  <c r="J5" i="43"/>
  <c r="I5" i="43"/>
  <c r="H5" i="43"/>
  <c r="G5" i="43"/>
  <c r="F5" i="43"/>
  <c r="E5" i="43"/>
  <c r="D5" i="43"/>
  <c r="N5" i="43" s="1"/>
  <c r="O5" i="43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N16" i="44" s="1"/>
  <c r="O16" i="44" s="1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N13" i="44" s="1"/>
  <c r="O13" i="44" s="1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L23" i="44" s="1"/>
  <c r="K5" i="44"/>
  <c r="J5" i="44"/>
  <c r="I5" i="44"/>
  <c r="H5" i="44"/>
  <c r="H23" i="44" s="1"/>
  <c r="G5" i="44"/>
  <c r="F5" i="44"/>
  <c r="F23" i="44" s="1"/>
  <c r="E5" i="44"/>
  <c r="D5" i="44"/>
  <c r="N20" i="42"/>
  <c r="O20" i="42" s="1"/>
  <c r="N19" i="42"/>
  <c r="O19" i="42"/>
  <c r="M18" i="42"/>
  <c r="L18" i="42"/>
  <c r="K18" i="42"/>
  <c r="J18" i="42"/>
  <c r="I18" i="42"/>
  <c r="H18" i="42"/>
  <c r="G18" i="42"/>
  <c r="N18" i="42" s="1"/>
  <c r="O18" i="42" s="1"/>
  <c r="F18" i="42"/>
  <c r="E18" i="42"/>
  <c r="D18" i="42"/>
  <c r="N17" i="42"/>
  <c r="O17" i="42"/>
  <c r="M16" i="42"/>
  <c r="N16" i="42" s="1"/>
  <c r="O16" i="42" s="1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21" i="42" s="1"/>
  <c r="K5" i="42"/>
  <c r="K21" i="42" s="1"/>
  <c r="J5" i="42"/>
  <c r="I5" i="42"/>
  <c r="H5" i="42"/>
  <c r="G5" i="42"/>
  <c r="G21" i="42" s="1"/>
  <c r="F5" i="42"/>
  <c r="F21" i="42" s="1"/>
  <c r="E5" i="42"/>
  <c r="D5" i="42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D17" i="41" s="1"/>
  <c r="N14" i="41"/>
  <c r="O14" i="41" s="1"/>
  <c r="N13" i="41"/>
  <c r="O13" i="41" s="1"/>
  <c r="M12" i="41"/>
  <c r="L12" i="41"/>
  <c r="K12" i="41"/>
  <c r="J12" i="41"/>
  <c r="I12" i="41"/>
  <c r="I17" i="41" s="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17" i="41" s="1"/>
  <c r="L5" i="41"/>
  <c r="K5" i="41"/>
  <c r="J5" i="41"/>
  <c r="I5" i="41"/>
  <c r="H5" i="41"/>
  <c r="H17" i="41" s="1"/>
  <c r="G5" i="41"/>
  <c r="G17" i="41" s="1"/>
  <c r="F5" i="41"/>
  <c r="F17" i="41" s="1"/>
  <c r="E5" i="41"/>
  <c r="D5" i="41"/>
  <c r="N20" i="40"/>
  <c r="O20" i="40" s="1"/>
  <c r="N19" i="40"/>
  <c r="O19" i="40"/>
  <c r="M18" i="40"/>
  <c r="L18" i="40"/>
  <c r="K18" i="40"/>
  <c r="J18" i="40"/>
  <c r="I18" i="40"/>
  <c r="N18" i="40" s="1"/>
  <c r="O18" i="40" s="1"/>
  <c r="H18" i="40"/>
  <c r="G18" i="40"/>
  <c r="F18" i="40"/>
  <c r="E18" i="40"/>
  <c r="D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/>
  <c r="M11" i="40"/>
  <c r="M21" i="40" s="1"/>
  <c r="L11" i="40"/>
  <c r="K11" i="40"/>
  <c r="J11" i="40"/>
  <c r="I11" i="40"/>
  <c r="H11" i="40"/>
  <c r="G11" i="40"/>
  <c r="F11" i="40"/>
  <c r="E11" i="40"/>
  <c r="D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21" i="40" s="1"/>
  <c r="H5" i="40"/>
  <c r="G5" i="40"/>
  <c r="F5" i="40"/>
  <c r="E5" i="40"/>
  <c r="E21" i="40" s="1"/>
  <c r="D5" i="40"/>
  <c r="D21" i="40" s="1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M11" i="39"/>
  <c r="M21" i="39" s="1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K21" i="39" s="1"/>
  <c r="J5" i="39"/>
  <c r="I5" i="39"/>
  <c r="H5" i="39"/>
  <c r="G5" i="39"/>
  <c r="F5" i="39"/>
  <c r="E5" i="39"/>
  <c r="D5" i="39"/>
  <c r="D5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D19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M12" i="38"/>
  <c r="L12" i="38"/>
  <c r="L19" i="38" s="1"/>
  <c r="K12" i="38"/>
  <c r="J12" i="38"/>
  <c r="I12" i="38"/>
  <c r="H12" i="38"/>
  <c r="G12" i="38"/>
  <c r="F12" i="38"/>
  <c r="F19" i="38" s="1"/>
  <c r="E12" i="38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K19" i="38" s="1"/>
  <c r="J5" i="38"/>
  <c r="J19" i="38" s="1"/>
  <c r="I5" i="38"/>
  <c r="H5" i="38"/>
  <c r="G5" i="38"/>
  <c r="F5" i="38"/>
  <c r="N5" i="38" s="1"/>
  <c r="O5" i="38" s="1"/>
  <c r="E5" i="38"/>
  <c r="E19" i="38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N14" i="37" s="1"/>
  <c r="O14" i="37" s="1"/>
  <c r="E14" i="37"/>
  <c r="D14" i="37"/>
  <c r="N13" i="37"/>
  <c r="O13" i="37"/>
  <c r="M12" i="37"/>
  <c r="L12" i="37"/>
  <c r="K12" i="37"/>
  <c r="J12" i="37"/>
  <c r="I12" i="37"/>
  <c r="H12" i="37"/>
  <c r="H21" i="37" s="1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J21" i="37" s="1"/>
  <c r="I5" i="37"/>
  <c r="H5" i="37"/>
  <c r="G5" i="37"/>
  <c r="F5" i="37"/>
  <c r="E5" i="37"/>
  <c r="D5" i="37"/>
  <c r="N21" i="36"/>
  <c r="O21" i="36"/>
  <c r="M20" i="36"/>
  <c r="L20" i="36"/>
  <c r="K20" i="36"/>
  <c r="J20" i="36"/>
  <c r="I20" i="36"/>
  <c r="H20" i="36"/>
  <c r="G20" i="36"/>
  <c r="F20" i="36"/>
  <c r="E20" i="36"/>
  <c r="D20" i="36"/>
  <c r="D22" i="36" s="1"/>
  <c r="N19" i="36"/>
  <c r="O19" i="36" s="1"/>
  <c r="M18" i="36"/>
  <c r="M22" i="36" s="1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G22" i="36" s="1"/>
  <c r="F14" i="36"/>
  <c r="E14" i="36"/>
  <c r="D14" i="36"/>
  <c r="N13" i="36"/>
  <c r="O13" i="36" s="1"/>
  <c r="M12" i="36"/>
  <c r="L12" i="36"/>
  <c r="K12" i="36"/>
  <c r="K22" i="36" s="1"/>
  <c r="J12" i="36"/>
  <c r="I12" i="36"/>
  <c r="H12" i="36"/>
  <c r="G12" i="36"/>
  <c r="F12" i="36"/>
  <c r="E12" i="36"/>
  <c r="E22" i="36" s="1"/>
  <c r="D12" i="36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N5" i="36" s="1"/>
  <c r="O5" i="36" s="1"/>
  <c r="D5" i="36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/>
  <c r="M17" i="34"/>
  <c r="L17" i="34"/>
  <c r="K17" i="34"/>
  <c r="J17" i="34"/>
  <c r="J21" i="34" s="1"/>
  <c r="I17" i="34"/>
  <c r="H17" i="34"/>
  <c r="G17" i="34"/>
  <c r="F17" i="34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F21" i="34" s="1"/>
  <c r="E5" i="34"/>
  <c r="D5" i="34"/>
  <c r="E19" i="33"/>
  <c r="F19" i="33"/>
  <c r="G19" i="33"/>
  <c r="H19" i="33"/>
  <c r="I19" i="33"/>
  <c r="J19" i="33"/>
  <c r="K19" i="33"/>
  <c r="L19" i="33"/>
  <c r="M19" i="33"/>
  <c r="E16" i="33"/>
  <c r="F16" i="33"/>
  <c r="G16" i="33"/>
  <c r="H16" i="33"/>
  <c r="I16" i="33"/>
  <c r="J16" i="33"/>
  <c r="J21" i="33" s="1"/>
  <c r="K16" i="33"/>
  <c r="K21" i="33" s="1"/>
  <c r="L16" i="33"/>
  <c r="M16" i="33"/>
  <c r="E14" i="33"/>
  <c r="F14" i="33"/>
  <c r="G14" i="33"/>
  <c r="H14" i="33"/>
  <c r="I14" i="33"/>
  <c r="J14" i="33"/>
  <c r="K14" i="33"/>
  <c r="L14" i="33"/>
  <c r="M14" i="33"/>
  <c r="E12" i="33"/>
  <c r="F12" i="33"/>
  <c r="G12" i="33"/>
  <c r="G21" i="33" s="1"/>
  <c r="H12" i="33"/>
  <c r="I12" i="33"/>
  <c r="J12" i="33"/>
  <c r="K12" i="33"/>
  <c r="L12" i="33"/>
  <c r="M12" i="33"/>
  <c r="M21" i="33" s="1"/>
  <c r="E5" i="33"/>
  <c r="E21" i="33" s="1"/>
  <c r="F5" i="33"/>
  <c r="F21" i="33" s="1"/>
  <c r="G5" i="33"/>
  <c r="H5" i="33"/>
  <c r="I5" i="33"/>
  <c r="J5" i="33"/>
  <c r="K5" i="33"/>
  <c r="L5" i="33"/>
  <c r="M5" i="33"/>
  <c r="D19" i="33"/>
  <c r="N19" i="33" s="1"/>
  <c r="O19" i="33" s="1"/>
  <c r="D16" i="33"/>
  <c r="D14" i="33"/>
  <c r="N14" i="33" s="1"/>
  <c r="O14" i="33" s="1"/>
  <c r="D12" i="33"/>
  <c r="D5" i="33"/>
  <c r="N20" i="33"/>
  <c r="O20" i="33" s="1"/>
  <c r="N18" i="33"/>
  <c r="O18" i="33" s="1"/>
  <c r="N17" i="33"/>
  <c r="O17" i="33" s="1"/>
  <c r="N13" i="33"/>
  <c r="O13" i="33" s="1"/>
  <c r="N7" i="33"/>
  <c r="O7" i="33" s="1"/>
  <c r="N8" i="33"/>
  <c r="O8" i="33"/>
  <c r="N9" i="33"/>
  <c r="O9" i="33" s="1"/>
  <c r="N10" i="33"/>
  <c r="O10" i="33" s="1"/>
  <c r="N11" i="33"/>
  <c r="O11" i="33" s="1"/>
  <c r="N6" i="33"/>
  <c r="O6" i="33" s="1"/>
  <c r="N15" i="33"/>
  <c r="O15" i="33" s="1"/>
  <c r="N5" i="45" l="1"/>
  <c r="O5" i="45" s="1"/>
  <c r="N11" i="45"/>
  <c r="O11" i="45" s="1"/>
  <c r="N12" i="36"/>
  <c r="O12" i="36" s="1"/>
  <c r="H22" i="36"/>
  <c r="N18" i="36"/>
  <c r="O18" i="36" s="1"/>
  <c r="F21" i="37"/>
  <c r="N15" i="38"/>
  <c r="O15" i="38" s="1"/>
  <c r="N21" i="44"/>
  <c r="O21" i="44" s="1"/>
  <c r="E23" i="43"/>
  <c r="F23" i="45"/>
  <c r="N16" i="45"/>
  <c r="O16" i="45" s="1"/>
  <c r="E17" i="41"/>
  <c r="N15" i="41"/>
  <c r="O15" i="41" s="1"/>
  <c r="N21" i="45"/>
  <c r="O21" i="45" s="1"/>
  <c r="L23" i="46"/>
  <c r="O14" i="48"/>
  <c r="P14" i="48" s="1"/>
  <c r="F22" i="36"/>
  <c r="N22" i="36" s="1"/>
  <c r="O22" i="36" s="1"/>
  <c r="D21" i="42"/>
  <c r="N16" i="43"/>
  <c r="O16" i="43" s="1"/>
  <c r="H23" i="45"/>
  <c r="M23" i="46"/>
  <c r="K21" i="40"/>
  <c r="M19" i="38"/>
  <c r="K21" i="37"/>
  <c r="I23" i="45"/>
  <c r="E23" i="47"/>
  <c r="N13" i="47"/>
  <c r="O13" i="47" s="1"/>
  <c r="O19" i="48"/>
  <c r="P19" i="48" s="1"/>
  <c r="N14" i="34"/>
  <c r="O14" i="34" s="1"/>
  <c r="N16" i="33"/>
  <c r="O16" i="33" s="1"/>
  <c r="L21" i="40"/>
  <c r="L21" i="33"/>
  <c r="N21" i="33" s="1"/>
  <c r="O21" i="33" s="1"/>
  <c r="J22" i="36"/>
  <c r="J21" i="39"/>
  <c r="G19" i="38"/>
  <c r="N19" i="38" s="1"/>
  <c r="O19" i="38" s="1"/>
  <c r="F23" i="43"/>
  <c r="K23" i="45"/>
  <c r="N18" i="47"/>
  <c r="O18" i="47" s="1"/>
  <c r="H24" i="48"/>
  <c r="M21" i="34"/>
  <c r="I22" i="36"/>
  <c r="I21" i="39"/>
  <c r="D21" i="37"/>
  <c r="N19" i="34"/>
  <c r="O19" i="34" s="1"/>
  <c r="H19" i="38"/>
  <c r="E21" i="34"/>
  <c r="L22" i="36"/>
  <c r="N16" i="39"/>
  <c r="O16" i="39" s="1"/>
  <c r="G21" i="37"/>
  <c r="J17" i="41"/>
  <c r="N17" i="41" s="1"/>
  <c r="O17" i="41" s="1"/>
  <c r="H21" i="42"/>
  <c r="M21" i="42"/>
  <c r="N21" i="42" s="1"/>
  <c r="O21" i="42" s="1"/>
  <c r="G23" i="43"/>
  <c r="D23" i="47"/>
  <c r="N23" i="47" s="1"/>
  <c r="O23" i="47" s="1"/>
  <c r="I24" i="48"/>
  <c r="D24" i="48"/>
  <c r="O24" i="48" s="1"/>
  <c r="P24" i="48" s="1"/>
  <c r="N19" i="37"/>
  <c r="O19" i="37" s="1"/>
  <c r="N12" i="37"/>
  <c r="O12" i="37" s="1"/>
  <c r="G21" i="39"/>
  <c r="N11" i="40"/>
  <c r="O11" i="40" s="1"/>
  <c r="K17" i="41"/>
  <c r="I21" i="42"/>
  <c r="H23" i="43"/>
  <c r="I23" i="43"/>
  <c r="N13" i="46"/>
  <c r="O13" i="46" s="1"/>
  <c r="J24" i="48"/>
  <c r="N11" i="39"/>
  <c r="O11" i="39" s="1"/>
  <c r="F21" i="39"/>
  <c r="E21" i="42"/>
  <c r="H21" i="33"/>
  <c r="I21" i="33"/>
  <c r="E21" i="39"/>
  <c r="J21" i="40"/>
  <c r="N11" i="44"/>
  <c r="O11" i="44" s="1"/>
  <c r="K21" i="34"/>
  <c r="D21" i="34"/>
  <c r="L21" i="34"/>
  <c r="N14" i="36"/>
  <c r="O14" i="36" s="1"/>
  <c r="N12" i="38"/>
  <c r="O12" i="38" s="1"/>
  <c r="H21" i="39"/>
  <c r="L17" i="41"/>
  <c r="J21" i="42"/>
  <c r="N13" i="42"/>
  <c r="O13" i="42" s="1"/>
  <c r="D23" i="44"/>
  <c r="N23" i="44" s="1"/>
  <c r="O23" i="44" s="1"/>
  <c r="F23" i="47"/>
  <c r="K24" i="48"/>
  <c r="I21" i="37"/>
  <c r="N17" i="37"/>
  <c r="O17" i="37" s="1"/>
  <c r="J23" i="43"/>
  <c r="G23" i="47"/>
  <c r="G23" i="44"/>
  <c r="L23" i="43"/>
  <c r="N13" i="43"/>
  <c r="O13" i="43" s="1"/>
  <c r="N18" i="45"/>
  <c r="O18" i="45" s="1"/>
  <c r="I23" i="47"/>
  <c r="N24" i="48"/>
  <c r="N18" i="43"/>
  <c r="O18" i="43" s="1"/>
  <c r="D23" i="46"/>
  <c r="O22" i="48"/>
  <c r="P22" i="48" s="1"/>
  <c r="H21" i="34"/>
  <c r="N17" i="34"/>
  <c r="O17" i="34" s="1"/>
  <c r="N20" i="36"/>
  <c r="O20" i="36" s="1"/>
  <c r="L21" i="37"/>
  <c r="N21" i="37" s="1"/>
  <c r="O21" i="37" s="1"/>
  <c r="N17" i="38"/>
  <c r="O17" i="38" s="1"/>
  <c r="L21" i="39"/>
  <c r="N13" i="39"/>
  <c r="O13" i="39" s="1"/>
  <c r="N18" i="46"/>
  <c r="O18" i="46" s="1"/>
  <c r="I21" i="34"/>
  <c r="M21" i="37"/>
  <c r="N16" i="40"/>
  <c r="O16" i="40" s="1"/>
  <c r="I23" i="44"/>
  <c r="D21" i="33"/>
  <c r="I19" i="38"/>
  <c r="H21" i="40"/>
  <c r="G21" i="40"/>
  <c r="J23" i="44"/>
  <c r="E23" i="46"/>
  <c r="L23" i="47"/>
  <c r="N16" i="47"/>
  <c r="O16" i="47" s="1"/>
  <c r="N12" i="33"/>
  <c r="O12" i="33" s="1"/>
  <c r="G21" i="34"/>
  <c r="K23" i="44"/>
  <c r="N21" i="43"/>
  <c r="O21" i="43" s="1"/>
  <c r="F23" i="46"/>
  <c r="M23" i="47"/>
  <c r="N21" i="47"/>
  <c r="O21" i="47" s="1"/>
  <c r="N5" i="46"/>
  <c r="O5" i="46" s="1"/>
  <c r="K23" i="46"/>
  <c r="N5" i="41"/>
  <c r="O5" i="41" s="1"/>
  <c r="N11" i="42"/>
  <c r="O11" i="42" s="1"/>
  <c r="M23" i="44"/>
  <c r="G23" i="45"/>
  <c r="H23" i="46"/>
  <c r="N16" i="46"/>
  <c r="O16" i="46" s="1"/>
  <c r="N18" i="44"/>
  <c r="O18" i="44" s="1"/>
  <c r="D23" i="45"/>
  <c r="I23" i="46"/>
  <c r="N21" i="46"/>
  <c r="O21" i="46" s="1"/>
  <c r="O11" i="48"/>
  <c r="P11" i="48" s="1"/>
  <c r="O22" i="49"/>
  <c r="P22" i="49" s="1"/>
  <c r="D23" i="43"/>
  <c r="N5" i="44"/>
  <c r="O5" i="44" s="1"/>
  <c r="N12" i="41"/>
  <c r="O12" i="41" s="1"/>
  <c r="N5" i="34"/>
  <c r="O5" i="34" s="1"/>
  <c r="N5" i="40"/>
  <c r="O5" i="40" s="1"/>
  <c r="F21" i="40"/>
  <c r="N5" i="39"/>
  <c r="O5" i="39" s="1"/>
  <c r="G23" i="46"/>
  <c r="N23" i="46" s="1"/>
  <c r="O23" i="46" s="1"/>
  <c r="N5" i="33"/>
  <c r="O5" i="33" s="1"/>
  <c r="E23" i="44"/>
  <c r="N5" i="47"/>
  <c r="O5" i="47" s="1"/>
  <c r="N11" i="46"/>
  <c r="O11" i="46" s="1"/>
  <c r="N5" i="42"/>
  <c r="O5" i="42" s="1"/>
  <c r="N5" i="37"/>
  <c r="O5" i="37" s="1"/>
  <c r="N13" i="40"/>
  <c r="O13" i="40" s="1"/>
  <c r="N11" i="43"/>
  <c r="O11" i="43" s="1"/>
  <c r="E21" i="37"/>
  <c r="E23" i="45"/>
  <c r="O5" i="48"/>
  <c r="P5" i="48" s="1"/>
  <c r="D21" i="39"/>
  <c r="N21" i="34" l="1"/>
  <c r="O21" i="34" s="1"/>
  <c r="N23" i="43"/>
  <c r="O23" i="43" s="1"/>
  <c r="N21" i="39"/>
  <c r="O21" i="39" s="1"/>
  <c r="N23" i="45"/>
  <c r="O23" i="45" s="1"/>
  <c r="N21" i="40"/>
  <c r="O21" i="40" s="1"/>
</calcChain>
</file>

<file path=xl/sharedStrings.xml><?xml version="1.0" encoding="utf-8"?>
<sst xmlns="http://schemas.openxmlformats.org/spreadsheetml/2006/main" count="641" uniqueCount="86">
  <si>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</si>
  <si>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</si>
  <si>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</si>
  <si>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</si>
  <si>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</si>
  <si>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</si>
  <si>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</si>
  <si>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</si>
  <si>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</si>
  <si>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</si>
  <si>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</si>
  <si>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</si>
  <si>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</si>
  <si>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</si>
  <si>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</si>
  <si>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</si>
  <si>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</si>
  <si>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</si>
  <si>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</si>
  <si>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</si>
  <si>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</si>
  <si>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</si>
  <si>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</si>
  <si>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</si>
  <si>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</si>
  <si>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</si>
  <si>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Protective Inspections</t>
  </si>
  <si>
    <t>Physical Environment</t>
  </si>
  <si>
    <t>Flood Control / Stormwater Management</t>
  </si>
  <si>
    <t>Transportation</t>
  </si>
  <si>
    <t>Road and Street Facilities</t>
  </si>
  <si>
    <t>Mass Transit Systems</t>
  </si>
  <si>
    <t>Culture / Recreation</t>
  </si>
  <si>
    <t>Special Events</t>
  </si>
  <si>
    <t>2009 Municipal Population:</t>
  </si>
  <si>
    <t>Grant-Valkaria Expenditures Reported by Account Code and Fund Type</t>
  </si>
  <si>
    <t>Local Fiscal Year Ended September 30, 2010</t>
  </si>
  <si>
    <t>Garbage / Solid Waste Control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</si>
  <si>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</si>
  <si>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</si>
  <si>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</si>
  <si>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Physical Environment</t>
  </si>
  <si>
    <t>2011 Municipal Population:</t>
  </si>
  <si>
    <t>Local Fiscal Year Ended September 30, 2012</t>
  </si>
  <si>
    <t>Emergency and Disaster Relief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</si>
  <si>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</si>
  <si>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</si>
  <si>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</si>
  <si>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</si>
  <si>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Parks and Recreation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</si>
  <si>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</si>
  <si>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</si>
  <si>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</si>
  <si>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</si>
  <si>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</si>
  <si>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</si>
  <si>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</si>
  <si>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2014 Municipal Population:</t>
  </si>
  <si>
    <t>Local Fiscal Year Ended September 30, 2007</t>
  </si>
  <si>
    <t>Other Public Safety</t>
  </si>
  <si>
    <t>2007 Municipal Population:</t>
  </si>
  <si>
    <t>Local Fiscal Year Ended September 30, 2015</t>
  </si>
  <si>
    <t>2015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</si>
  <si>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</si>
  <si>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</si>
  <si>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</si>
  <si>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</si>
  <si>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</si>
  <si>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</si>
  <si>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</si>
  <si>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</si>
  <si>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</si>
  <si>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</si>
  <si>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</si>
  <si>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</si>
  <si>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</si>
  <si>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</si>
  <si>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</si>
  <si>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</si>
  <si>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Uses and Non-Operating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</si>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</sst>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C589-991F-479F-B7B7-9540BBCED0D6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76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77</v>
      </c>
      <c r="N4" s="95" t="s">
        <v>5</v>
      </c>
      <c r="O4" s="95" t="s">
        <v>78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473488</v>
      </c>
      <c r="E5" s="100">
        <f>SUM(E6:E10)</f>
        <v>0</v>
      </c>
      <c r="F5" s="100">
        <f>SUM(F6:F10)</f>
        <v>0</v>
      </c>
      <c r="G5" s="100">
        <f>SUM(G6:G10)</f>
        <v>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473488</v>
      </c>
      <c r="P5" s="102">
        <f>(O5/P$23)</f>
        <v>94.773418734987985</v>
      </c>
      <c r="Q5" s="103"/>
    </row>
    <row r="6" spans="1:134">
      <c r="A6" s="105"/>
      <c r="B6" s="106">
        <v>511</v>
      </c>
      <c r="C6" s="107" t="s">
        <v>19</v>
      </c>
      <c r="D6" s="108">
        <v>1422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1422</v>
      </c>
      <c r="P6" s="109">
        <f>(O6/P$23)</f>
        <v>0.28462770216172939</v>
      </c>
      <c r="Q6" s="110"/>
    </row>
    <row r="7" spans="1:134">
      <c r="A7" s="105"/>
      <c r="B7" s="106">
        <v>512</v>
      </c>
      <c r="C7" s="107" t="s">
        <v>20</v>
      </c>
      <c r="D7" s="108">
        <v>320744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320744</v>
      </c>
      <c r="P7" s="109">
        <f>(O7/P$23)</f>
        <v>64.200160128102482</v>
      </c>
      <c r="Q7" s="110"/>
    </row>
    <row r="8" spans="1:134">
      <c r="A8" s="105"/>
      <c r="B8" s="106">
        <v>513</v>
      </c>
      <c r="C8" s="107" t="s">
        <v>21</v>
      </c>
      <c r="D8" s="108">
        <v>27656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27656</v>
      </c>
      <c r="P8" s="109">
        <f>(O8/P$23)</f>
        <v>5.5356285028022416</v>
      </c>
      <c r="Q8" s="110"/>
    </row>
    <row r="9" spans="1:134">
      <c r="A9" s="105"/>
      <c r="B9" s="106">
        <v>514</v>
      </c>
      <c r="C9" s="107" t="s">
        <v>22</v>
      </c>
      <c r="D9" s="108">
        <v>46699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46699</v>
      </c>
      <c r="P9" s="109">
        <f>(O9/P$23)</f>
        <v>9.3472778222578068</v>
      </c>
      <c r="Q9" s="110"/>
    </row>
    <row r="10" spans="1:134">
      <c r="A10" s="105"/>
      <c r="B10" s="106">
        <v>519</v>
      </c>
      <c r="C10" s="107" t="s">
        <v>24</v>
      </c>
      <c r="D10" s="108">
        <v>76967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76967</v>
      </c>
      <c r="P10" s="109">
        <f>(O10/P$23)</f>
        <v>15.405724579663731</v>
      </c>
      <c r="Q10" s="110"/>
    </row>
    <row r="11" spans="1:134" ht="15.75">
      <c r="A11" s="111" t="s">
        <v>25</v>
      </c>
      <c r="B11" s="112"/>
      <c r="C11" s="113"/>
      <c r="D11" s="114">
        <f>SUM(D12:D13)</f>
        <v>13649</v>
      </c>
      <c r="E11" s="114">
        <f>SUM(E12:E13)</f>
        <v>366277</v>
      </c>
      <c r="F11" s="114">
        <f>SUM(F12:F13)</f>
        <v>0</v>
      </c>
      <c r="G11" s="114">
        <f>SUM(G12:G13)</f>
        <v>0</v>
      </c>
      <c r="H11" s="114">
        <f>SUM(H12:H13)</f>
        <v>0</v>
      </c>
      <c r="I11" s="114">
        <f>SUM(I12:I13)</f>
        <v>0</v>
      </c>
      <c r="J11" s="114">
        <f>SUM(J12:J13)</f>
        <v>0</v>
      </c>
      <c r="K11" s="114">
        <f>SUM(K12:K13)</f>
        <v>0</v>
      </c>
      <c r="L11" s="114">
        <f>SUM(L12:L13)</f>
        <v>0</v>
      </c>
      <c r="M11" s="114">
        <f>SUM(M12:M13)</f>
        <v>0</v>
      </c>
      <c r="N11" s="114">
        <f>SUM(N12:N13)</f>
        <v>0</v>
      </c>
      <c r="O11" s="115">
        <f>SUM(D11:N11)</f>
        <v>379926</v>
      </c>
      <c r="P11" s="116">
        <f>(O11/P$23)</f>
        <v>76.046036829463574</v>
      </c>
      <c r="Q11" s="117"/>
    </row>
    <row r="12" spans="1:134">
      <c r="A12" s="105"/>
      <c r="B12" s="106">
        <v>524</v>
      </c>
      <c r="C12" s="107" t="s">
        <v>26</v>
      </c>
      <c r="D12" s="108">
        <v>13649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3" si="1">SUM(D12:N12)</f>
        <v>13649</v>
      </c>
      <c r="P12" s="109">
        <f>(O12/P$23)</f>
        <v>2.7319855884707764</v>
      </c>
      <c r="Q12" s="110"/>
    </row>
    <row r="13" spans="1:134">
      <c r="A13" s="105"/>
      <c r="B13" s="106">
        <v>529</v>
      </c>
      <c r="C13" s="107" t="s">
        <v>59</v>
      </c>
      <c r="D13" s="108">
        <v>0</v>
      </c>
      <c r="E13" s="108">
        <v>366277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366277</v>
      </c>
      <c r="P13" s="109">
        <f>(O13/P$23)</f>
        <v>73.314051240992796</v>
      </c>
      <c r="Q13" s="110"/>
    </row>
    <row r="14" spans="1:134" ht="15.75">
      <c r="A14" s="111" t="s">
        <v>27</v>
      </c>
      <c r="B14" s="112"/>
      <c r="C14" s="113"/>
      <c r="D14" s="114">
        <f>SUM(D15:D16)</f>
        <v>0</v>
      </c>
      <c r="E14" s="114">
        <f>SUM(E15:E16)</f>
        <v>650245</v>
      </c>
      <c r="F14" s="114">
        <f>SUM(F15:F16)</f>
        <v>0</v>
      </c>
      <c r="G14" s="114">
        <f>SUM(G15:G16)</f>
        <v>0</v>
      </c>
      <c r="H14" s="114">
        <f>SUM(H15:H16)</f>
        <v>0</v>
      </c>
      <c r="I14" s="114">
        <f>SUM(I15:I16)</f>
        <v>0</v>
      </c>
      <c r="J14" s="114">
        <f>SUM(J15:J16)</f>
        <v>0</v>
      </c>
      <c r="K14" s="114">
        <f>SUM(K15:K16)</f>
        <v>0</v>
      </c>
      <c r="L14" s="114">
        <f>SUM(L15:L16)</f>
        <v>0</v>
      </c>
      <c r="M14" s="114">
        <f>SUM(M15:M16)</f>
        <v>0</v>
      </c>
      <c r="N14" s="114">
        <f>SUM(N15:N16)</f>
        <v>0</v>
      </c>
      <c r="O14" s="115">
        <f>SUM(D14:N14)</f>
        <v>650245</v>
      </c>
      <c r="P14" s="116">
        <f>(O14/P$23)</f>
        <v>130.1531224979984</v>
      </c>
      <c r="Q14" s="117"/>
    </row>
    <row r="15" spans="1:134">
      <c r="A15" s="105"/>
      <c r="B15" s="106">
        <v>534</v>
      </c>
      <c r="C15" s="107" t="s">
        <v>37</v>
      </c>
      <c r="D15" s="108">
        <v>0</v>
      </c>
      <c r="E15" s="108">
        <v>607709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20" si="2">SUM(D15:N15)</f>
        <v>607709</v>
      </c>
      <c r="P15" s="109">
        <f>(O15/P$23)</f>
        <v>121.63911128903122</v>
      </c>
      <c r="Q15" s="110"/>
    </row>
    <row r="16" spans="1:134">
      <c r="A16" s="105"/>
      <c r="B16" s="106">
        <v>538</v>
      </c>
      <c r="C16" s="107" t="s">
        <v>28</v>
      </c>
      <c r="D16" s="108">
        <v>0</v>
      </c>
      <c r="E16" s="108">
        <v>42536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42536</v>
      </c>
      <c r="P16" s="109">
        <f>(O16/P$23)</f>
        <v>8.5140112089671742</v>
      </c>
      <c r="Q16" s="110"/>
    </row>
    <row r="17" spans="1:120" ht="15.75">
      <c r="A17" s="111" t="s">
        <v>29</v>
      </c>
      <c r="B17" s="112"/>
      <c r="C17" s="113"/>
      <c r="D17" s="114">
        <f>SUM(D18:D18)</f>
        <v>2097809</v>
      </c>
      <c r="E17" s="114">
        <f>SUM(E18:E18)</f>
        <v>534114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 t="shared" si="2"/>
        <v>2631923</v>
      </c>
      <c r="P17" s="116">
        <f>(O17/P$23)</f>
        <v>526.80604483586865</v>
      </c>
      <c r="Q17" s="117"/>
    </row>
    <row r="18" spans="1:120">
      <c r="A18" s="105"/>
      <c r="B18" s="106">
        <v>541</v>
      </c>
      <c r="C18" s="107" t="s">
        <v>30</v>
      </c>
      <c r="D18" s="108">
        <v>2097809</v>
      </c>
      <c r="E18" s="108">
        <v>534114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2631923</v>
      </c>
      <c r="P18" s="109">
        <f>(O18/P$23)</f>
        <v>526.80604483586865</v>
      </c>
      <c r="Q18" s="110"/>
    </row>
    <row r="19" spans="1:120" ht="15.75">
      <c r="A19" s="111" t="s">
        <v>32</v>
      </c>
      <c r="B19" s="112"/>
      <c r="C19" s="113"/>
      <c r="D19" s="114">
        <f>SUM(D20:D20)</f>
        <v>31719</v>
      </c>
      <c r="E19" s="114">
        <f>SUM(E20:E20)</f>
        <v>225363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>SUM(D19:N19)</f>
        <v>257082</v>
      </c>
      <c r="P19" s="116">
        <f>(O19/P$23)</f>
        <v>51.457566052842274</v>
      </c>
      <c r="Q19" s="110"/>
    </row>
    <row r="20" spans="1:120" ht="15.75" thickBot="1">
      <c r="A20" s="105"/>
      <c r="B20" s="106">
        <v>572</v>
      </c>
      <c r="C20" s="107" t="s">
        <v>49</v>
      </c>
      <c r="D20" s="108">
        <v>31719</v>
      </c>
      <c r="E20" s="108">
        <v>225363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257082</v>
      </c>
      <c r="P20" s="109">
        <f>(O20/P$23)</f>
        <v>51.457566052842274</v>
      </c>
      <c r="Q20" s="110"/>
    </row>
    <row r="21" spans="1:120" ht="16.5" thickBot="1">
      <c r="A21" s="118" t="s">
        <v>10</v>
      </c>
      <c r="B21" s="119"/>
      <c r="C21" s="120"/>
      <c r="D21" s="121">
        <f>SUM(D5,D11,D14,D17,D19)</f>
        <v>2616665</v>
      </c>
      <c r="E21" s="121">
        <f t="shared" ref="E21:N21" si="3">SUM(E5,E11,E14,E17,E19)</f>
        <v>1775999</v>
      </c>
      <c r="F21" s="121">
        <f t="shared" si="3"/>
        <v>0</v>
      </c>
      <c r="G21" s="121">
        <f t="shared" si="3"/>
        <v>0</v>
      </c>
      <c r="H21" s="121">
        <f t="shared" si="3"/>
        <v>0</v>
      </c>
      <c r="I21" s="121">
        <f t="shared" si="3"/>
        <v>0</v>
      </c>
      <c r="J21" s="121">
        <f t="shared" si="3"/>
        <v>0</v>
      </c>
      <c r="K21" s="121">
        <f t="shared" si="3"/>
        <v>0</v>
      </c>
      <c r="L21" s="121">
        <f t="shared" si="3"/>
        <v>0</v>
      </c>
      <c r="M21" s="121">
        <f t="shared" si="3"/>
        <v>0</v>
      </c>
      <c r="N21" s="121">
        <f t="shared" si="3"/>
        <v>0</v>
      </c>
      <c r="O21" s="121">
        <f>SUM(D21:N21)</f>
        <v>4392664</v>
      </c>
      <c r="P21" s="122">
        <f>(O21/P$23)</f>
        <v>879.2361889511609</v>
      </c>
      <c r="Q21" s="103"/>
      <c r="R21" s="12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124"/>
      <c r="B22" s="1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1:120">
      <c r="A23" s="128"/>
      <c r="B23" s="129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3" t="s">
        <v>85</v>
      </c>
      <c r="N23" s="133"/>
      <c r="O23" s="133"/>
      <c r="P23" s="131">
        <v>4996</v>
      </c>
    </row>
    <row r="24" spans="1:120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37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topLeftCell="E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862105</v>
      </c>
      <c r="E5" s="24">
        <f t="shared" si="0"/>
        <v>1500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863605</v>
      </c>
      <c r="P5" s="30">
        <f t="shared" ref="P5:P22" si="1">(O5/P$24)</f>
        <v>184.64934787256789</v>
      </c>
      <c r="Q5" s="6"/>
    </row>
    <row r="6" spans="1:134">
      <c r="A6" s="12"/>
      <c r="B6" s="42">
        <v>511</v>
      </c>
      <c r="C6" s="19" t="s">
        <v>19</v>
      </c>
      <c r="D6" s="43">
        <v>912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912</v>
      </c>
      <c r="P6" s="44">
        <f t="shared" si="1"/>
        <v>0.19499679281590762</v>
      </c>
      <c r="Q6" s="9"/>
    </row>
    <row r="7" spans="1:134">
      <c r="A7" s="12"/>
      <c r="B7" s="42">
        <v>512</v>
      </c>
      <c r="C7" s="19" t="s">
        <v>20</v>
      </c>
      <c r="D7" s="43">
        <v>287346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287346</v>
      </c>
      <c r="P7" s="44">
        <f t="shared" si="1"/>
        <v>61.438101347017316</v>
      </c>
      <c r="Q7" s="9"/>
    </row>
    <row r="8" spans="1:134">
      <c r="A8" s="12"/>
      <c r="B8" s="42">
        <v>513</v>
      </c>
      <c r="C8" s="19" t="s">
        <v>21</v>
      </c>
      <c r="D8" s="43">
        <v>20863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20863</v>
      </c>
      <c r="P8" s="44">
        <f t="shared" si="1"/>
        <v>4.4607654479367111</v>
      </c>
      <c r="Q8" s="9"/>
    </row>
    <row r="9" spans="1:134">
      <c r="A9" s="12"/>
      <c r="B9" s="42">
        <v>514</v>
      </c>
      <c r="C9" s="19" t="s">
        <v>22</v>
      </c>
      <c r="D9" s="43">
        <v>68294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68294</v>
      </c>
      <c r="P9" s="44">
        <f t="shared" si="1"/>
        <v>14.60209536027368</v>
      </c>
      <c r="Q9" s="9"/>
    </row>
    <row r="10" spans="1:134">
      <c r="A10" s="12"/>
      <c r="B10" s="42">
        <v>519</v>
      </c>
      <c r="C10" s="19" t="s">
        <v>24</v>
      </c>
      <c r="D10" s="43">
        <v>484690</v>
      </c>
      <c r="E10" s="43">
        <v>1500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486190</v>
      </c>
      <c r="P10" s="44">
        <f t="shared" si="1"/>
        <v>103.95338892452426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SUM(D12:D13)</f>
        <v>13008</v>
      </c>
      <c r="E11" s="29">
        <f t="shared" si="3"/>
        <v>339417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352425</v>
      </c>
      <c r="P11" s="41">
        <f t="shared" si="1"/>
        <v>75.352790250160353</v>
      </c>
      <c r="Q11" s="10"/>
    </row>
    <row r="12" spans="1:134">
      <c r="A12" s="12"/>
      <c r="B12" s="42">
        <v>524</v>
      </c>
      <c r="C12" s="19" t="s">
        <v>26</v>
      </c>
      <c r="D12" s="43">
        <v>13008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13008</v>
      </c>
      <c r="P12" s="44">
        <f t="shared" si="1"/>
        <v>2.7812700449005772</v>
      </c>
      <c r="Q12" s="9"/>
    </row>
    <row r="13" spans="1:134">
      <c r="A13" s="12"/>
      <c r="B13" s="42">
        <v>529</v>
      </c>
      <c r="C13" s="19" t="s">
        <v>59</v>
      </c>
      <c r="D13" s="43">
        <v>0</v>
      </c>
      <c r="E13" s="43">
        <v>339417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339417</v>
      </c>
      <c r="P13" s="44">
        <f t="shared" si="1"/>
        <v>72.571520205259787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SUM(D15:D16)</f>
        <v>0</v>
      </c>
      <c r="E14" s="29">
        <f t="shared" si="5"/>
        <v>590856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590856</v>
      </c>
      <c r="P14" s="41">
        <f t="shared" si="1"/>
        <v>126.33226427196921</v>
      </c>
      <c r="Q14" s="10"/>
    </row>
    <row r="15" spans="1:134">
      <c r="A15" s="12"/>
      <c r="B15" s="42">
        <v>534</v>
      </c>
      <c r="C15" s="19" t="s">
        <v>37</v>
      </c>
      <c r="D15" s="43">
        <v>0</v>
      </c>
      <c r="E15" s="43">
        <v>545612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1" si="6">SUM(D15:N15)</f>
        <v>545612</v>
      </c>
      <c r="P15" s="44">
        <f t="shared" si="1"/>
        <v>116.65854180029933</v>
      </c>
      <c r="Q15" s="9"/>
    </row>
    <row r="16" spans="1:134">
      <c r="A16" s="12"/>
      <c r="B16" s="42">
        <v>538</v>
      </c>
      <c r="C16" s="19" t="s">
        <v>28</v>
      </c>
      <c r="D16" s="43">
        <v>0</v>
      </c>
      <c r="E16" s="43">
        <v>45244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45244</v>
      </c>
      <c r="P16" s="44">
        <f t="shared" si="1"/>
        <v>9.6737224716698744</v>
      </c>
      <c r="Q16" s="9"/>
    </row>
    <row r="17" spans="1:120" ht="15.75">
      <c r="A17" s="26" t="s">
        <v>29</v>
      </c>
      <c r="B17" s="27"/>
      <c r="C17" s="28"/>
      <c r="D17" s="29">
        <f t="shared" ref="D17:N17" si="7">SUM(D18:D18)</f>
        <v>277760</v>
      </c>
      <c r="E17" s="29">
        <f t="shared" si="7"/>
        <v>181972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459732</v>
      </c>
      <c r="P17" s="41">
        <f t="shared" si="1"/>
        <v>98.296343810134701</v>
      </c>
      <c r="Q17" s="10"/>
    </row>
    <row r="18" spans="1:120">
      <c r="A18" s="12"/>
      <c r="B18" s="42">
        <v>541</v>
      </c>
      <c r="C18" s="19" t="s">
        <v>30</v>
      </c>
      <c r="D18" s="43">
        <v>277760</v>
      </c>
      <c r="E18" s="43">
        <v>181972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459732</v>
      </c>
      <c r="P18" s="44">
        <f t="shared" si="1"/>
        <v>98.296343810134701</v>
      </c>
      <c r="Q18" s="9"/>
    </row>
    <row r="19" spans="1:120" ht="15.75">
      <c r="A19" s="26" t="s">
        <v>32</v>
      </c>
      <c r="B19" s="27"/>
      <c r="C19" s="28"/>
      <c r="D19" s="29">
        <f t="shared" ref="D19:N19" si="8">SUM(D20:D21)</f>
        <v>39656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>SUM(D19:N19)</f>
        <v>39656</v>
      </c>
      <c r="P19" s="41">
        <f t="shared" si="1"/>
        <v>8.4789394911267912</v>
      </c>
      <c r="Q19" s="9"/>
    </row>
    <row r="20" spans="1:120">
      <c r="A20" s="12"/>
      <c r="B20" s="42">
        <v>572</v>
      </c>
      <c r="C20" s="19" t="s">
        <v>49</v>
      </c>
      <c r="D20" s="43">
        <v>37669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37669</v>
      </c>
      <c r="P20" s="44">
        <f t="shared" si="1"/>
        <v>8.0540945050245885</v>
      </c>
      <c r="Q20" s="9"/>
    </row>
    <row r="21" spans="1:120" ht="15.75" thickBot="1">
      <c r="A21" s="12"/>
      <c r="B21" s="42">
        <v>574</v>
      </c>
      <c r="C21" s="19" t="s">
        <v>33</v>
      </c>
      <c r="D21" s="43">
        <v>1987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1987</v>
      </c>
      <c r="P21" s="44">
        <f t="shared" si="1"/>
        <v>0.42484498610220228</v>
      </c>
      <c r="Q21" s="9"/>
    </row>
    <row r="22" spans="1:120" ht="16.5" thickBot="1">
      <c r="A22" s="13" t="s">
        <v>10</v>
      </c>
      <c r="B22" s="21"/>
      <c r="C22" s="20"/>
      <c r="D22" s="14">
        <f>SUM(D5,D11,D14,D17,D19)</f>
        <v>1192529</v>
      </c>
      <c r="E22" s="14">
        <f t="shared" ref="E22:N22" si="9">SUM(E5,E11,E14,E17,E19)</f>
        <v>1113745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>SUM(D22:N22)</f>
        <v>2306274</v>
      </c>
      <c r="P22" s="35">
        <f t="shared" si="1"/>
        <v>493.10968569595894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83</v>
      </c>
      <c r="N24" s="157"/>
      <c r="O24" s="157"/>
      <c r="P24" s="39">
        <v>4677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topLeftCell="G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537596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4" si="1">SUM(D5:N5)</f>
        <v>537596</v>
      </c>
      <c r="P5" s="30">
        <f t="shared" ref="P5:P24" si="2">(O5/P$26)</f>
        <v>116.56461405030356</v>
      </c>
      <c r="Q5" s="6"/>
    </row>
    <row r="6" spans="1:134">
      <c r="A6" s="12"/>
      <c r="B6" s="42">
        <v>511</v>
      </c>
      <c r="C6" s="19" t="s">
        <v>19</v>
      </c>
      <c r="D6" s="43">
        <v>175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175</v>
      </c>
      <c r="P6" s="44">
        <f t="shared" si="2"/>
        <v>3.7944492627927144E-2</v>
      </c>
      <c r="Q6" s="9"/>
    </row>
    <row r="7" spans="1:134">
      <c r="A7" s="12"/>
      <c r="B7" s="42">
        <v>512</v>
      </c>
      <c r="C7" s="19" t="s">
        <v>20</v>
      </c>
      <c r="D7" s="43">
        <v>246425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246425</v>
      </c>
      <c r="P7" s="44">
        <f t="shared" si="2"/>
        <v>53.431266261925416</v>
      </c>
      <c r="Q7" s="9"/>
    </row>
    <row r="8" spans="1:134">
      <c r="A8" s="12"/>
      <c r="B8" s="42">
        <v>513</v>
      </c>
      <c r="C8" s="19" t="s">
        <v>21</v>
      </c>
      <c r="D8" s="43">
        <v>46237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46237</v>
      </c>
      <c r="P8" s="44">
        <f t="shared" si="2"/>
        <v>10.025368603642672</v>
      </c>
      <c r="Q8" s="9"/>
    </row>
    <row r="9" spans="1:134">
      <c r="A9" s="12"/>
      <c r="B9" s="42">
        <v>514</v>
      </c>
      <c r="C9" s="19" t="s">
        <v>22</v>
      </c>
      <c r="D9" s="43">
        <v>44675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44675</v>
      </c>
      <c r="P9" s="44">
        <f t="shared" si="2"/>
        <v>9.6866869037294023</v>
      </c>
      <c r="Q9" s="9"/>
    </row>
    <row r="10" spans="1:134">
      <c r="A10" s="12"/>
      <c r="B10" s="42">
        <v>519</v>
      </c>
      <c r="C10" s="19" t="s">
        <v>24</v>
      </c>
      <c r="D10" s="43">
        <v>200084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200084</v>
      </c>
      <c r="P10" s="44">
        <f t="shared" si="2"/>
        <v>43.383347788378146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SUM(D12:D13)</f>
        <v>279880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279880</v>
      </c>
      <c r="P11" s="41">
        <f t="shared" si="2"/>
        <v>60.685169124024284</v>
      </c>
      <c r="Q11" s="10"/>
    </row>
    <row r="12" spans="1:134">
      <c r="A12" s="12"/>
      <c r="B12" s="42">
        <v>524</v>
      </c>
      <c r="C12" s="19" t="s">
        <v>26</v>
      </c>
      <c r="D12" s="43">
        <v>12916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12916</v>
      </c>
      <c r="P12" s="44">
        <f t="shared" si="2"/>
        <v>2.800520381613183</v>
      </c>
      <c r="Q12" s="9"/>
    </row>
    <row r="13" spans="1:134">
      <c r="A13" s="12"/>
      <c r="B13" s="42">
        <v>529</v>
      </c>
      <c r="C13" s="19" t="s">
        <v>59</v>
      </c>
      <c r="D13" s="43">
        <v>266964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266964</v>
      </c>
      <c r="P13" s="44">
        <f t="shared" si="2"/>
        <v>57.884648742411102</v>
      </c>
      <c r="Q13" s="9"/>
    </row>
    <row r="14" spans="1:134" ht="15.75">
      <c r="A14" s="26" t="s">
        <v>27</v>
      </c>
      <c r="B14" s="27"/>
      <c r="C14" s="28"/>
      <c r="D14" s="29">
        <f t="shared" ref="D14:N14" si="4">SUM(D15:D16)</f>
        <v>0</v>
      </c>
      <c r="E14" s="29">
        <f t="shared" si="4"/>
        <v>538891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538891</v>
      </c>
      <c r="P14" s="41">
        <f t="shared" si="2"/>
        <v>116.84540329575022</v>
      </c>
      <c r="Q14" s="10"/>
    </row>
    <row r="15" spans="1:134">
      <c r="A15" s="12"/>
      <c r="B15" s="42">
        <v>534</v>
      </c>
      <c r="C15" s="19" t="s">
        <v>37</v>
      </c>
      <c r="D15" s="43">
        <v>0</v>
      </c>
      <c r="E15" s="43">
        <v>524546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524546</v>
      </c>
      <c r="P15" s="44">
        <f t="shared" si="2"/>
        <v>113.73503902862099</v>
      </c>
      <c r="Q15" s="9"/>
    </row>
    <row r="16" spans="1:134">
      <c r="A16" s="12"/>
      <c r="B16" s="42">
        <v>538</v>
      </c>
      <c r="C16" s="19" t="s">
        <v>28</v>
      </c>
      <c r="D16" s="43">
        <v>0</v>
      </c>
      <c r="E16" s="43">
        <v>14345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14345</v>
      </c>
      <c r="P16" s="44">
        <f t="shared" si="2"/>
        <v>3.1103642671292282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SUM(D18:D18)</f>
        <v>674001</v>
      </c>
      <c r="E17" s="29">
        <f t="shared" si="5"/>
        <v>16605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690606</v>
      </c>
      <c r="P17" s="41">
        <f t="shared" si="2"/>
        <v>149.74111014744145</v>
      </c>
      <c r="Q17" s="10"/>
    </row>
    <row r="18" spans="1:120">
      <c r="A18" s="12"/>
      <c r="B18" s="42">
        <v>541</v>
      </c>
      <c r="C18" s="19" t="s">
        <v>30</v>
      </c>
      <c r="D18" s="43">
        <v>674001</v>
      </c>
      <c r="E18" s="43">
        <v>16605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690606</v>
      </c>
      <c r="P18" s="44">
        <f t="shared" si="2"/>
        <v>149.74111014744145</v>
      </c>
      <c r="Q18" s="9"/>
    </row>
    <row r="19" spans="1:120" ht="15.75">
      <c r="A19" s="26" t="s">
        <v>32</v>
      </c>
      <c r="B19" s="27"/>
      <c r="C19" s="28"/>
      <c r="D19" s="29">
        <f t="shared" ref="D19:N19" si="6">SUM(D20:D21)</f>
        <v>36356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36356</v>
      </c>
      <c r="P19" s="41">
        <f t="shared" si="2"/>
        <v>7.8829141370338247</v>
      </c>
      <c r="Q19" s="9"/>
    </row>
    <row r="20" spans="1:120">
      <c r="A20" s="12"/>
      <c r="B20" s="42">
        <v>572</v>
      </c>
      <c r="C20" s="19" t="s">
        <v>49</v>
      </c>
      <c r="D20" s="43">
        <v>36182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36182</v>
      </c>
      <c r="P20" s="44">
        <f t="shared" si="2"/>
        <v>7.8451864700780574</v>
      </c>
      <c r="Q20" s="9"/>
    </row>
    <row r="21" spans="1:120">
      <c r="A21" s="12"/>
      <c r="B21" s="42">
        <v>574</v>
      </c>
      <c r="C21" s="19" t="s">
        <v>33</v>
      </c>
      <c r="D21" s="43">
        <v>174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174</v>
      </c>
      <c r="P21" s="44">
        <f t="shared" si="2"/>
        <v>3.7727666955767562E-2</v>
      </c>
      <c r="Q21" s="9"/>
    </row>
    <row r="22" spans="1:120" ht="15.75">
      <c r="A22" s="26" t="s">
        <v>79</v>
      </c>
      <c r="B22" s="27"/>
      <c r="C22" s="28"/>
      <c r="D22" s="29">
        <f t="shared" ref="D22:N22" si="7">SUM(D23:D23)</f>
        <v>3000</v>
      </c>
      <c r="E22" s="29">
        <f t="shared" si="7"/>
        <v>750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3750</v>
      </c>
      <c r="P22" s="41">
        <f t="shared" si="2"/>
        <v>0.81309627059843881</v>
      </c>
      <c r="Q22" s="9"/>
    </row>
    <row r="23" spans="1:120" ht="15.75" thickBot="1">
      <c r="A23" s="12"/>
      <c r="B23" s="42">
        <v>581</v>
      </c>
      <c r="C23" s="19" t="s">
        <v>80</v>
      </c>
      <c r="D23" s="43">
        <v>3000</v>
      </c>
      <c r="E23" s="43">
        <v>750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3750</v>
      </c>
      <c r="P23" s="44">
        <f t="shared" si="2"/>
        <v>0.81309627059843881</v>
      </c>
      <c r="Q23" s="9"/>
    </row>
    <row r="24" spans="1:120" ht="16.5" thickBot="1">
      <c r="A24" s="13" t="s">
        <v>10</v>
      </c>
      <c r="B24" s="21"/>
      <c r="C24" s="20"/>
      <c r="D24" s="14">
        <f>SUM(D5,D11,D14,D17,D19,D22)</f>
        <v>1530833</v>
      </c>
      <c r="E24" s="14">
        <f t="shared" ref="E24:N24" si="8">SUM(E5,E11,E14,E17,E19,E22)</f>
        <v>556246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8"/>
        <v>0</v>
      </c>
      <c r="O24" s="14">
        <f t="shared" si="1"/>
        <v>2087079</v>
      </c>
      <c r="P24" s="35">
        <f t="shared" si="2"/>
        <v>452.53230702515179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81</v>
      </c>
      <c r="N26" s="157"/>
      <c r="O26" s="157"/>
      <c r="P26" s="39">
        <v>4612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39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topLeftCell="G1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521769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521769</v>
      </c>
      <c r="O5" s="30">
        <f t="shared" ref="O5:O23" si="2">(N5/O$25)</f>
        <v>116.15516473731077</v>
      </c>
      <c r="P5" s="6"/>
    </row>
    <row r="6" spans="1:133">
      <c r="A6" s="12"/>
      <c r="B6" s="42">
        <v>511</v>
      </c>
      <c r="C6" s="19" t="s">
        <v>19</v>
      </c>
      <c r="D6" s="43">
        <v>210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</v>
      </c>
      <c r="O6" s="44">
        <f t="shared" si="2"/>
        <v>4.674977738201247E-2</v>
      </c>
      <c r="P6" s="9"/>
    </row>
    <row r="7" spans="1:133">
      <c r="A7" s="12"/>
      <c r="B7" s="42">
        <v>512</v>
      </c>
      <c r="C7" s="19" t="s">
        <v>20</v>
      </c>
      <c r="D7" s="43">
        <v>383587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383587</v>
      </c>
      <c r="O7" s="44">
        <f t="shared" si="2"/>
        <v>85.393365983971506</v>
      </c>
      <c r="P7" s="9"/>
    </row>
    <row r="8" spans="1:133">
      <c r="A8" s="12"/>
      <c r="B8" s="42">
        <v>513</v>
      </c>
      <c r="C8" s="19" t="s">
        <v>21</v>
      </c>
      <c r="D8" s="43">
        <v>29911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29911</v>
      </c>
      <c r="O8" s="44">
        <f t="shared" si="2"/>
        <v>6.6587266251113091</v>
      </c>
      <c r="P8" s="9"/>
    </row>
    <row r="9" spans="1:133">
      <c r="A9" s="12"/>
      <c r="B9" s="42">
        <v>514</v>
      </c>
      <c r="C9" s="19" t="s">
        <v>22</v>
      </c>
      <c r="D9" s="43">
        <v>11208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11208</v>
      </c>
      <c r="O9" s="44">
        <f t="shared" si="2"/>
        <v>2.4951024042742653</v>
      </c>
      <c r="P9" s="9"/>
    </row>
    <row r="10" spans="1:133">
      <c r="A10" s="12"/>
      <c r="B10" s="42">
        <v>519</v>
      </c>
      <c r="C10" s="19" t="s">
        <v>52</v>
      </c>
      <c r="D10" s="43">
        <v>96853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96853</v>
      </c>
      <c r="O10" s="44">
        <f t="shared" si="2"/>
        <v>21.561219946571683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24509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24509</v>
      </c>
      <c r="O11" s="41">
        <f t="shared" si="2"/>
        <v>5.4561442564559215</v>
      </c>
      <c r="P11" s="10"/>
    </row>
    <row r="12" spans="1:133">
      <c r="A12" s="12"/>
      <c r="B12" s="42">
        <v>524</v>
      </c>
      <c r="C12" s="19" t="s">
        <v>26</v>
      </c>
      <c r="D12" s="43">
        <v>24509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24509</v>
      </c>
      <c r="O12" s="44">
        <f t="shared" si="2"/>
        <v>5.4561442564559215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570354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570354</v>
      </c>
      <c r="O13" s="41">
        <f t="shared" si="2"/>
        <v>126.97105966162066</v>
      </c>
      <c r="P13" s="10"/>
    </row>
    <row r="14" spans="1:133">
      <c r="A14" s="12"/>
      <c r="B14" s="42">
        <v>534</v>
      </c>
      <c r="C14" s="19" t="s">
        <v>53</v>
      </c>
      <c r="D14" s="43">
        <v>0</v>
      </c>
      <c r="E14" s="43">
        <v>504473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504473</v>
      </c>
      <c r="O14" s="44">
        <f t="shared" si="2"/>
        <v>112.30476402493322</v>
      </c>
      <c r="P14" s="9"/>
    </row>
    <row r="15" spans="1:133">
      <c r="A15" s="12"/>
      <c r="B15" s="42">
        <v>538</v>
      </c>
      <c r="C15" s="19" t="s">
        <v>54</v>
      </c>
      <c r="D15" s="43">
        <v>0</v>
      </c>
      <c r="E15" s="43">
        <v>65881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65881</v>
      </c>
      <c r="O15" s="44">
        <f t="shared" si="2"/>
        <v>14.666295636687444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352386</v>
      </c>
      <c r="E16" s="29">
        <f t="shared" si="5"/>
        <v>124550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476936</v>
      </c>
      <c r="O16" s="41">
        <f t="shared" si="2"/>
        <v>106.17453250222619</v>
      </c>
      <c r="P16" s="10"/>
    </row>
    <row r="17" spans="1:119">
      <c r="A17" s="12"/>
      <c r="B17" s="42">
        <v>541</v>
      </c>
      <c r="C17" s="19" t="s">
        <v>55</v>
      </c>
      <c r="D17" s="43">
        <v>352386</v>
      </c>
      <c r="E17" s="43">
        <v>124550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476936</v>
      </c>
      <c r="O17" s="44">
        <f t="shared" si="2"/>
        <v>106.17453250222619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38888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38888</v>
      </c>
      <c r="O18" s="41">
        <f t="shared" si="2"/>
        <v>8.6571682991985757</v>
      </c>
      <c r="P18" s="9"/>
    </row>
    <row r="19" spans="1:119">
      <c r="A19" s="12"/>
      <c r="B19" s="42">
        <v>572</v>
      </c>
      <c r="C19" s="19" t="s">
        <v>56</v>
      </c>
      <c r="D19" s="43">
        <v>36102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36102</v>
      </c>
      <c r="O19" s="44">
        <f t="shared" si="2"/>
        <v>8.0369545859305429</v>
      </c>
      <c r="P19" s="9"/>
    </row>
    <row r="20" spans="1:119">
      <c r="A20" s="12"/>
      <c r="B20" s="42">
        <v>574</v>
      </c>
      <c r="C20" s="19" t="s">
        <v>33</v>
      </c>
      <c r="D20" s="43">
        <v>2786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2786</v>
      </c>
      <c r="O20" s="44">
        <f t="shared" si="2"/>
        <v>0.6202137132680321</v>
      </c>
      <c r="P20" s="9"/>
    </row>
    <row r="21" spans="1:119" ht="15.75">
      <c r="A21" s="26" t="s">
        <v>64</v>
      </c>
      <c r="B21" s="27"/>
      <c r="C21" s="28"/>
      <c r="D21" s="29">
        <f t="shared" ref="D21:M21" si="7">SUM(D22:D22)</f>
        <v>0</v>
      </c>
      <c r="E21" s="29">
        <f t="shared" si="7"/>
        <v>252564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252564</v>
      </c>
      <c r="O21" s="41">
        <f t="shared" si="2"/>
        <v>56.22528940338379</v>
      </c>
      <c r="P21" s="9"/>
    </row>
    <row r="22" spans="1:119" ht="15.75" thickBot="1">
      <c r="A22" s="12"/>
      <c r="B22" s="42">
        <v>581</v>
      </c>
      <c r="C22" s="19" t="s">
        <v>65</v>
      </c>
      <c r="D22" s="43">
        <v>0</v>
      </c>
      <c r="E22" s="43">
        <v>252564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252564</v>
      </c>
      <c r="O22" s="44">
        <f t="shared" si="2"/>
        <v>56.22528940338379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937552</v>
      </c>
      <c r="E23" s="14">
        <f t="shared" ref="E23:M23" si="8">SUM(E5,E11,E13,E16,E18,E21)</f>
        <v>947468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1885020</v>
      </c>
      <c r="O23" s="35">
        <f t="shared" si="2"/>
        <v>419.6393588601959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74</v>
      </c>
      <c r="M25" s="157"/>
      <c r="N25" s="157"/>
      <c r="O25" s="39">
        <v>4492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topLeftCell="F1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555596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555596</v>
      </c>
      <c r="O5" s="30">
        <f t="shared" ref="O5:O23" si="2">(N5/O$25)</f>
        <v>127.84077312471238</v>
      </c>
      <c r="P5" s="6"/>
    </row>
    <row r="6" spans="1:133">
      <c r="A6" s="12"/>
      <c r="B6" s="42">
        <v>511</v>
      </c>
      <c r="C6" s="19" t="s">
        <v>19</v>
      </c>
      <c r="D6" s="43">
        <v>749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749</v>
      </c>
      <c r="O6" s="44">
        <f t="shared" si="2"/>
        <v>0.17234238380119651</v>
      </c>
      <c r="P6" s="9"/>
    </row>
    <row r="7" spans="1:133">
      <c r="A7" s="12"/>
      <c r="B7" s="42">
        <v>512</v>
      </c>
      <c r="C7" s="19" t="s">
        <v>20</v>
      </c>
      <c r="D7" s="43">
        <v>382139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382139</v>
      </c>
      <c r="O7" s="44">
        <f t="shared" si="2"/>
        <v>87.928900138057983</v>
      </c>
      <c r="P7" s="9"/>
    </row>
    <row r="8" spans="1:133">
      <c r="A8" s="12"/>
      <c r="B8" s="42">
        <v>513</v>
      </c>
      <c r="C8" s="19" t="s">
        <v>21</v>
      </c>
      <c r="D8" s="43">
        <v>33344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33344</v>
      </c>
      <c r="O8" s="44">
        <f t="shared" si="2"/>
        <v>7.6723423838011966</v>
      </c>
      <c r="P8" s="9"/>
    </row>
    <row r="9" spans="1:133">
      <c r="A9" s="12"/>
      <c r="B9" s="42">
        <v>514</v>
      </c>
      <c r="C9" s="19" t="s">
        <v>22</v>
      </c>
      <c r="D9" s="43">
        <v>17078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17078</v>
      </c>
      <c r="O9" s="44">
        <f t="shared" si="2"/>
        <v>3.9295904279797513</v>
      </c>
      <c r="P9" s="9"/>
    </row>
    <row r="10" spans="1:133">
      <c r="A10" s="12"/>
      <c r="B10" s="42">
        <v>519</v>
      </c>
      <c r="C10" s="19" t="s">
        <v>52</v>
      </c>
      <c r="D10" s="43">
        <v>122286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122286</v>
      </c>
      <c r="O10" s="44">
        <f t="shared" si="2"/>
        <v>28.137597791072249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43250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43250</v>
      </c>
      <c r="O11" s="41">
        <f t="shared" si="2"/>
        <v>9.9516797054763</v>
      </c>
      <c r="P11" s="10"/>
    </row>
    <row r="12" spans="1:133">
      <c r="A12" s="12"/>
      <c r="B12" s="42">
        <v>524</v>
      </c>
      <c r="C12" s="19" t="s">
        <v>26</v>
      </c>
      <c r="D12" s="43">
        <v>43250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43250</v>
      </c>
      <c r="O12" s="44">
        <f t="shared" si="2"/>
        <v>9.9516797054763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520746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520746</v>
      </c>
      <c r="O13" s="41">
        <f t="shared" si="2"/>
        <v>119.82190520018408</v>
      </c>
      <c r="P13" s="10"/>
    </row>
    <row r="14" spans="1:133">
      <c r="A14" s="12"/>
      <c r="B14" s="42">
        <v>534</v>
      </c>
      <c r="C14" s="19" t="s">
        <v>53</v>
      </c>
      <c r="D14" s="43">
        <v>0</v>
      </c>
      <c r="E14" s="43">
        <v>451600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451600</v>
      </c>
      <c r="O14" s="44">
        <f t="shared" si="2"/>
        <v>103.91164289001381</v>
      </c>
      <c r="P14" s="9"/>
    </row>
    <row r="15" spans="1:133">
      <c r="A15" s="12"/>
      <c r="B15" s="42">
        <v>538</v>
      </c>
      <c r="C15" s="19" t="s">
        <v>54</v>
      </c>
      <c r="D15" s="43">
        <v>0</v>
      </c>
      <c r="E15" s="43">
        <v>69146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69146</v>
      </c>
      <c r="O15" s="44">
        <f t="shared" si="2"/>
        <v>15.910262310170271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289420</v>
      </c>
      <c r="E16" s="29">
        <f t="shared" si="5"/>
        <v>161011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450431</v>
      </c>
      <c r="O16" s="41">
        <f t="shared" si="2"/>
        <v>103.6426599171652</v>
      </c>
      <c r="P16" s="10"/>
    </row>
    <row r="17" spans="1:119">
      <c r="A17" s="12"/>
      <c r="B17" s="42">
        <v>541</v>
      </c>
      <c r="C17" s="19" t="s">
        <v>55</v>
      </c>
      <c r="D17" s="43">
        <v>289420</v>
      </c>
      <c r="E17" s="43">
        <v>161011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450431</v>
      </c>
      <c r="O17" s="44">
        <f t="shared" si="2"/>
        <v>103.6426599171652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41357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41357</v>
      </c>
      <c r="O18" s="41">
        <f t="shared" si="2"/>
        <v>9.5161067648412327</v>
      </c>
      <c r="P18" s="9"/>
    </row>
    <row r="19" spans="1:119">
      <c r="A19" s="12"/>
      <c r="B19" s="42">
        <v>572</v>
      </c>
      <c r="C19" s="19" t="s">
        <v>56</v>
      </c>
      <c r="D19" s="43">
        <v>38381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38381</v>
      </c>
      <c r="O19" s="44">
        <f t="shared" si="2"/>
        <v>8.8313391624482289</v>
      </c>
      <c r="P19" s="9"/>
    </row>
    <row r="20" spans="1:119">
      <c r="A20" s="12"/>
      <c r="B20" s="42">
        <v>574</v>
      </c>
      <c r="C20" s="19" t="s">
        <v>33</v>
      </c>
      <c r="D20" s="43">
        <v>2976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2976</v>
      </c>
      <c r="O20" s="44">
        <f t="shared" si="2"/>
        <v>0.68476760239300505</v>
      </c>
      <c r="P20" s="9"/>
    </row>
    <row r="21" spans="1:119" ht="15.75">
      <c r="A21" s="26" t="s">
        <v>64</v>
      </c>
      <c r="B21" s="27"/>
      <c r="C21" s="28"/>
      <c r="D21" s="29">
        <f t="shared" ref="D21:M21" si="7">SUM(D22:D22)</f>
        <v>200056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200056</v>
      </c>
      <c r="O21" s="41">
        <f t="shared" si="2"/>
        <v>46.032213529682465</v>
      </c>
      <c r="P21" s="9"/>
    </row>
    <row r="22" spans="1:119" ht="15.75" thickBot="1">
      <c r="A22" s="12"/>
      <c r="B22" s="42">
        <v>581</v>
      </c>
      <c r="C22" s="19" t="s">
        <v>65</v>
      </c>
      <c r="D22" s="43">
        <v>200056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200056</v>
      </c>
      <c r="O22" s="44">
        <f t="shared" si="2"/>
        <v>46.032213529682465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1129679</v>
      </c>
      <c r="E23" s="14">
        <f t="shared" ref="E23:M23" si="8">SUM(E5,E11,E13,E16,E18,E21)</f>
        <v>681757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1811436</v>
      </c>
      <c r="O23" s="35">
        <f t="shared" si="2"/>
        <v>416.80533824206168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72</v>
      </c>
      <c r="M25" s="157"/>
      <c r="N25" s="157"/>
      <c r="O25" s="39">
        <v>4346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564795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564795</v>
      </c>
      <c r="O5" s="30">
        <f t="shared" ref="O5:O23" si="2">(N5/O$25)</f>
        <v>132.58098591549296</v>
      </c>
      <c r="P5" s="6"/>
    </row>
    <row r="6" spans="1:133">
      <c r="A6" s="12"/>
      <c r="B6" s="42">
        <v>511</v>
      </c>
      <c r="C6" s="19" t="s">
        <v>19</v>
      </c>
      <c r="D6" s="43">
        <v>811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811</v>
      </c>
      <c r="O6" s="44">
        <f t="shared" si="2"/>
        <v>0.1903755868544601</v>
      </c>
      <c r="P6" s="9"/>
    </row>
    <row r="7" spans="1:133">
      <c r="A7" s="12"/>
      <c r="B7" s="42">
        <v>512</v>
      </c>
      <c r="C7" s="19" t="s">
        <v>20</v>
      </c>
      <c r="D7" s="43">
        <v>388395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388395</v>
      </c>
      <c r="O7" s="44">
        <f t="shared" si="2"/>
        <v>91.172535211267601</v>
      </c>
      <c r="P7" s="9"/>
    </row>
    <row r="8" spans="1:133">
      <c r="A8" s="12"/>
      <c r="B8" s="42">
        <v>513</v>
      </c>
      <c r="C8" s="19" t="s">
        <v>21</v>
      </c>
      <c r="D8" s="43">
        <v>31715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31715</v>
      </c>
      <c r="O8" s="44">
        <f t="shared" si="2"/>
        <v>7.444835680751174</v>
      </c>
      <c r="P8" s="9"/>
    </row>
    <row r="9" spans="1:133">
      <c r="A9" s="12"/>
      <c r="B9" s="42">
        <v>514</v>
      </c>
      <c r="C9" s="19" t="s">
        <v>22</v>
      </c>
      <c r="D9" s="43">
        <v>20485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20485</v>
      </c>
      <c r="O9" s="44">
        <f t="shared" si="2"/>
        <v>4.80868544600939</v>
      </c>
      <c r="P9" s="9"/>
    </row>
    <row r="10" spans="1:133">
      <c r="A10" s="12"/>
      <c r="B10" s="42">
        <v>519</v>
      </c>
      <c r="C10" s="19" t="s">
        <v>52</v>
      </c>
      <c r="D10" s="43">
        <v>123389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123389</v>
      </c>
      <c r="O10" s="44">
        <f t="shared" si="2"/>
        <v>28.96455399061033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12498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12498</v>
      </c>
      <c r="O11" s="41">
        <f t="shared" si="2"/>
        <v>2.9338028169014083</v>
      </c>
      <c r="P11" s="10"/>
    </row>
    <row r="12" spans="1:133">
      <c r="A12" s="12"/>
      <c r="B12" s="42">
        <v>524</v>
      </c>
      <c r="C12" s="19" t="s">
        <v>26</v>
      </c>
      <c r="D12" s="43">
        <v>12498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12498</v>
      </c>
      <c r="O12" s="44">
        <f t="shared" si="2"/>
        <v>2.9338028169014083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483170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483170</v>
      </c>
      <c r="O13" s="41">
        <f t="shared" si="2"/>
        <v>113.42018779342723</v>
      </c>
      <c r="P13" s="10"/>
    </row>
    <row r="14" spans="1:133">
      <c r="A14" s="12"/>
      <c r="B14" s="42">
        <v>534</v>
      </c>
      <c r="C14" s="19" t="s">
        <v>53</v>
      </c>
      <c r="D14" s="43">
        <v>0</v>
      </c>
      <c r="E14" s="43">
        <v>433039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433039</v>
      </c>
      <c r="O14" s="44">
        <f t="shared" si="2"/>
        <v>101.65234741784037</v>
      </c>
      <c r="P14" s="9"/>
    </row>
    <row r="15" spans="1:133">
      <c r="A15" s="12"/>
      <c r="B15" s="42">
        <v>538</v>
      </c>
      <c r="C15" s="19" t="s">
        <v>54</v>
      </c>
      <c r="D15" s="43">
        <v>0</v>
      </c>
      <c r="E15" s="43">
        <v>50131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50131</v>
      </c>
      <c r="O15" s="44">
        <f t="shared" si="2"/>
        <v>11.767840375586854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586017</v>
      </c>
      <c r="E16" s="29">
        <f t="shared" si="5"/>
        <v>378074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964091</v>
      </c>
      <c r="O16" s="41">
        <f t="shared" si="2"/>
        <v>226.31244131455398</v>
      </c>
      <c r="P16" s="10"/>
    </row>
    <row r="17" spans="1:119">
      <c r="A17" s="12"/>
      <c r="B17" s="42">
        <v>541</v>
      </c>
      <c r="C17" s="19" t="s">
        <v>55</v>
      </c>
      <c r="D17" s="43">
        <v>586017</v>
      </c>
      <c r="E17" s="43">
        <v>378074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964091</v>
      </c>
      <c r="O17" s="44">
        <f t="shared" si="2"/>
        <v>226.31244131455398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80732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80732</v>
      </c>
      <c r="O18" s="41">
        <f t="shared" si="2"/>
        <v>18.951173708920187</v>
      </c>
      <c r="P18" s="9"/>
    </row>
    <row r="19" spans="1:119">
      <c r="A19" s="12"/>
      <c r="B19" s="42">
        <v>572</v>
      </c>
      <c r="C19" s="19" t="s">
        <v>56</v>
      </c>
      <c r="D19" s="43">
        <v>77983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77983</v>
      </c>
      <c r="O19" s="44">
        <f t="shared" si="2"/>
        <v>18.305868544600941</v>
      </c>
      <c r="P19" s="9"/>
    </row>
    <row r="20" spans="1:119">
      <c r="A20" s="12"/>
      <c r="B20" s="42">
        <v>574</v>
      </c>
      <c r="C20" s="19" t="s">
        <v>33</v>
      </c>
      <c r="D20" s="43">
        <v>2749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2749</v>
      </c>
      <c r="O20" s="44">
        <f t="shared" si="2"/>
        <v>0.64530516431924878</v>
      </c>
      <c r="P20" s="9"/>
    </row>
    <row r="21" spans="1:119" ht="15.75">
      <c r="A21" s="26" t="s">
        <v>64</v>
      </c>
      <c r="B21" s="27"/>
      <c r="C21" s="28"/>
      <c r="D21" s="29">
        <f t="shared" ref="D21:M21" si="7">SUM(D22:D22)</f>
        <v>433720</v>
      </c>
      <c r="E21" s="29">
        <f t="shared" si="7"/>
        <v>155718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589438</v>
      </c>
      <c r="O21" s="41">
        <f t="shared" si="2"/>
        <v>138.36572769953051</v>
      </c>
      <c r="P21" s="9"/>
    </row>
    <row r="22" spans="1:119" ht="15.75" thickBot="1">
      <c r="A22" s="12"/>
      <c r="B22" s="42">
        <v>581</v>
      </c>
      <c r="C22" s="19" t="s">
        <v>65</v>
      </c>
      <c r="D22" s="43">
        <v>433720</v>
      </c>
      <c r="E22" s="43">
        <v>155718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589438</v>
      </c>
      <c r="O22" s="44">
        <f t="shared" si="2"/>
        <v>138.36572769953051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1677762</v>
      </c>
      <c r="E23" s="14">
        <f t="shared" ref="E23:M23" si="8">SUM(E5,E11,E13,E16,E18,E21)</f>
        <v>1016962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2694724</v>
      </c>
      <c r="O23" s="35">
        <f t="shared" si="2"/>
        <v>632.56431924882634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70</v>
      </c>
      <c r="M25" s="157"/>
      <c r="N25" s="157"/>
      <c r="O25" s="39">
        <v>4260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457601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457601</v>
      </c>
      <c r="O5" s="30">
        <f t="shared" ref="O5:O23" si="2">(N5/O$25)</f>
        <v>110.47827136648962</v>
      </c>
      <c r="P5" s="6"/>
    </row>
    <row r="6" spans="1:133">
      <c r="A6" s="12"/>
      <c r="B6" s="42">
        <v>511</v>
      </c>
      <c r="C6" s="19" t="s">
        <v>19</v>
      </c>
      <c r="D6" s="43">
        <v>735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735</v>
      </c>
      <c r="O6" s="44">
        <f t="shared" si="2"/>
        <v>0.17745050700144857</v>
      </c>
      <c r="P6" s="9"/>
    </row>
    <row r="7" spans="1:133">
      <c r="A7" s="12"/>
      <c r="B7" s="42">
        <v>512</v>
      </c>
      <c r="C7" s="19" t="s">
        <v>20</v>
      </c>
      <c r="D7" s="43">
        <v>344685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344685</v>
      </c>
      <c r="O7" s="44">
        <f t="shared" si="2"/>
        <v>83.217044905842585</v>
      </c>
      <c r="P7" s="9"/>
    </row>
    <row r="8" spans="1:133">
      <c r="A8" s="12"/>
      <c r="B8" s="42">
        <v>513</v>
      </c>
      <c r="C8" s="19" t="s">
        <v>21</v>
      </c>
      <c r="D8" s="43">
        <v>24000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24000</v>
      </c>
      <c r="O8" s="44">
        <f t="shared" si="2"/>
        <v>5.7943022694350557</v>
      </c>
      <c r="P8" s="9"/>
    </row>
    <row r="9" spans="1:133">
      <c r="A9" s="12"/>
      <c r="B9" s="42">
        <v>514</v>
      </c>
      <c r="C9" s="19" t="s">
        <v>22</v>
      </c>
      <c r="D9" s="43">
        <v>23108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23108</v>
      </c>
      <c r="O9" s="44">
        <f t="shared" si="2"/>
        <v>5.5789473684210522</v>
      </c>
      <c r="P9" s="9"/>
    </row>
    <row r="10" spans="1:133">
      <c r="A10" s="12"/>
      <c r="B10" s="42">
        <v>519</v>
      </c>
      <c r="C10" s="19" t="s">
        <v>52</v>
      </c>
      <c r="D10" s="43">
        <v>65073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65073</v>
      </c>
      <c r="O10" s="44">
        <f t="shared" si="2"/>
        <v>15.710526315789474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11327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11327</v>
      </c>
      <c r="O11" s="41">
        <f t="shared" si="2"/>
        <v>2.7346692419121199</v>
      </c>
      <c r="P11" s="10"/>
    </row>
    <row r="12" spans="1:133">
      <c r="A12" s="12"/>
      <c r="B12" s="42">
        <v>524</v>
      </c>
      <c r="C12" s="19" t="s">
        <v>26</v>
      </c>
      <c r="D12" s="43">
        <v>11327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11327</v>
      </c>
      <c r="O12" s="44">
        <f t="shared" si="2"/>
        <v>2.7346692419121199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451711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451711</v>
      </c>
      <c r="O13" s="41">
        <f t="shared" si="2"/>
        <v>109.05625301786577</v>
      </c>
      <c r="P13" s="10"/>
    </row>
    <row r="14" spans="1:133">
      <c r="A14" s="12"/>
      <c r="B14" s="42">
        <v>534</v>
      </c>
      <c r="C14" s="19" t="s">
        <v>53</v>
      </c>
      <c r="D14" s="43">
        <v>0</v>
      </c>
      <c r="E14" s="43">
        <v>414139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414139</v>
      </c>
      <c r="O14" s="44">
        <f t="shared" si="2"/>
        <v>99.985272815065187</v>
      </c>
      <c r="P14" s="9"/>
    </row>
    <row r="15" spans="1:133">
      <c r="A15" s="12"/>
      <c r="B15" s="42">
        <v>538</v>
      </c>
      <c r="C15" s="19" t="s">
        <v>54</v>
      </c>
      <c r="D15" s="43">
        <v>0</v>
      </c>
      <c r="E15" s="43">
        <v>37572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37572</v>
      </c>
      <c r="O15" s="44">
        <f t="shared" si="2"/>
        <v>9.0709802028005786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309430</v>
      </c>
      <c r="E16" s="29">
        <f t="shared" si="5"/>
        <v>808336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1117766</v>
      </c>
      <c r="O16" s="41">
        <f t="shared" si="2"/>
        <v>269.86141960405604</v>
      </c>
      <c r="P16" s="10"/>
    </row>
    <row r="17" spans="1:119">
      <c r="A17" s="12"/>
      <c r="B17" s="42">
        <v>541</v>
      </c>
      <c r="C17" s="19" t="s">
        <v>55</v>
      </c>
      <c r="D17" s="43">
        <v>309430</v>
      </c>
      <c r="E17" s="43">
        <v>808336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1117766</v>
      </c>
      <c r="O17" s="44">
        <f t="shared" si="2"/>
        <v>269.86141960405604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32815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32815</v>
      </c>
      <c r="O18" s="41">
        <f t="shared" si="2"/>
        <v>7.9225012071463059</v>
      </c>
      <c r="P18" s="9"/>
    </row>
    <row r="19" spans="1:119">
      <c r="A19" s="12"/>
      <c r="B19" s="42">
        <v>572</v>
      </c>
      <c r="C19" s="19" t="s">
        <v>56</v>
      </c>
      <c r="D19" s="43">
        <v>29198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29198</v>
      </c>
      <c r="O19" s="44">
        <f t="shared" si="2"/>
        <v>7.049251569290198</v>
      </c>
      <c r="P19" s="9"/>
    </row>
    <row r="20" spans="1:119">
      <c r="A20" s="12"/>
      <c r="B20" s="42">
        <v>574</v>
      </c>
      <c r="C20" s="19" t="s">
        <v>33</v>
      </c>
      <c r="D20" s="43">
        <v>3617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3617</v>
      </c>
      <c r="O20" s="44">
        <f t="shared" si="2"/>
        <v>0.87324963785610821</v>
      </c>
      <c r="P20" s="9"/>
    </row>
    <row r="21" spans="1:119" ht="15.75">
      <c r="A21" s="26" t="s">
        <v>64</v>
      </c>
      <c r="B21" s="27"/>
      <c r="C21" s="28"/>
      <c r="D21" s="29">
        <f t="shared" ref="D21:M21" si="7">SUM(D22:D22)</f>
        <v>254450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254450</v>
      </c>
      <c r="O21" s="41">
        <f t="shared" si="2"/>
        <v>61.431675519072911</v>
      </c>
      <c r="P21" s="9"/>
    </row>
    <row r="22" spans="1:119" ht="15.75" thickBot="1">
      <c r="A22" s="12"/>
      <c r="B22" s="42">
        <v>581</v>
      </c>
      <c r="C22" s="19" t="s">
        <v>65</v>
      </c>
      <c r="D22" s="43">
        <v>254450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254450</v>
      </c>
      <c r="O22" s="44">
        <f t="shared" si="2"/>
        <v>61.431675519072911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1065623</v>
      </c>
      <c r="E23" s="14">
        <f t="shared" ref="E23:M23" si="8">SUM(E5,E11,E13,E16,E18,E21)</f>
        <v>1260047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2325670</v>
      </c>
      <c r="O23" s="35">
        <f t="shared" si="2"/>
        <v>561.48478995654273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68</v>
      </c>
      <c r="M25" s="157"/>
      <c r="N25" s="157"/>
      <c r="O25" s="39">
        <v>4142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391749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391749</v>
      </c>
      <c r="O5" s="30">
        <f t="shared" ref="O5:O23" si="2">(N5/O$25)</f>
        <v>96.181929781487852</v>
      </c>
      <c r="P5" s="6"/>
    </row>
    <row r="6" spans="1:133">
      <c r="A6" s="12"/>
      <c r="B6" s="42">
        <v>511</v>
      </c>
      <c r="C6" s="19" t="s">
        <v>19</v>
      </c>
      <c r="D6" s="43">
        <v>950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950</v>
      </c>
      <c r="O6" s="44">
        <f t="shared" si="2"/>
        <v>0.23324330959980358</v>
      </c>
      <c r="P6" s="9"/>
    </row>
    <row r="7" spans="1:133">
      <c r="A7" s="12"/>
      <c r="B7" s="42">
        <v>512</v>
      </c>
      <c r="C7" s="19" t="s">
        <v>20</v>
      </c>
      <c r="D7" s="43">
        <v>303064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303064</v>
      </c>
      <c r="O7" s="44">
        <f t="shared" si="2"/>
        <v>74.408053032163025</v>
      </c>
      <c r="P7" s="9"/>
    </row>
    <row r="8" spans="1:133">
      <c r="A8" s="12"/>
      <c r="B8" s="42">
        <v>513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18000</v>
      </c>
      <c r="O8" s="44">
        <f t="shared" si="2"/>
        <v>4.4193469187331207</v>
      </c>
      <c r="P8" s="9"/>
    </row>
    <row r="9" spans="1:133">
      <c r="A9" s="12"/>
      <c r="B9" s="42">
        <v>514</v>
      </c>
      <c r="C9" s="19" t="s">
        <v>22</v>
      </c>
      <c r="D9" s="43">
        <v>18528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18528</v>
      </c>
      <c r="O9" s="44">
        <f t="shared" si="2"/>
        <v>4.548981095015959</v>
      </c>
      <c r="P9" s="9"/>
    </row>
    <row r="10" spans="1:133">
      <c r="A10" s="12"/>
      <c r="B10" s="42">
        <v>519</v>
      </c>
      <c r="C10" s="19" t="s">
        <v>52</v>
      </c>
      <c r="D10" s="43">
        <v>51207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51207</v>
      </c>
      <c r="O10" s="44">
        <f t="shared" si="2"/>
        <v>12.572305425975939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10881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10881</v>
      </c>
      <c r="O11" s="41">
        <f t="shared" si="2"/>
        <v>2.6714952123741713</v>
      </c>
      <c r="P11" s="10"/>
    </row>
    <row r="12" spans="1:133">
      <c r="A12" s="12"/>
      <c r="B12" s="42">
        <v>524</v>
      </c>
      <c r="C12" s="19" t="s">
        <v>26</v>
      </c>
      <c r="D12" s="43">
        <v>10881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10881</v>
      </c>
      <c r="O12" s="44">
        <f t="shared" si="2"/>
        <v>2.6714952123741713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448434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448434</v>
      </c>
      <c r="O13" s="41">
        <f t="shared" si="2"/>
        <v>110.09918978639823</v>
      </c>
      <c r="P13" s="10"/>
    </row>
    <row r="14" spans="1:133">
      <c r="A14" s="12"/>
      <c r="B14" s="42">
        <v>534</v>
      </c>
      <c r="C14" s="19" t="s">
        <v>53</v>
      </c>
      <c r="D14" s="43">
        <v>0</v>
      </c>
      <c r="E14" s="43">
        <v>402182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402182</v>
      </c>
      <c r="O14" s="44">
        <f t="shared" si="2"/>
        <v>98.74343235944022</v>
      </c>
      <c r="P14" s="9"/>
    </row>
    <row r="15" spans="1:133">
      <c r="A15" s="12"/>
      <c r="B15" s="42">
        <v>538</v>
      </c>
      <c r="C15" s="19" t="s">
        <v>54</v>
      </c>
      <c r="D15" s="43">
        <v>0</v>
      </c>
      <c r="E15" s="43">
        <v>46252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46252</v>
      </c>
      <c r="O15" s="44">
        <f t="shared" si="2"/>
        <v>11.355757426958016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299633</v>
      </c>
      <c r="E16" s="29">
        <f t="shared" si="5"/>
        <v>168021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467654</v>
      </c>
      <c r="O16" s="41">
        <f t="shared" si="2"/>
        <v>114.81807021851215</v>
      </c>
      <c r="P16" s="10"/>
    </row>
    <row r="17" spans="1:119">
      <c r="A17" s="12"/>
      <c r="B17" s="42">
        <v>541</v>
      </c>
      <c r="C17" s="19" t="s">
        <v>55</v>
      </c>
      <c r="D17" s="43">
        <v>299633</v>
      </c>
      <c r="E17" s="43">
        <v>168021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467654</v>
      </c>
      <c r="O17" s="44">
        <f t="shared" si="2"/>
        <v>114.81807021851215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25057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25057</v>
      </c>
      <c r="O18" s="41">
        <f t="shared" si="2"/>
        <v>6.1519764301497668</v>
      </c>
      <c r="P18" s="9"/>
    </row>
    <row r="19" spans="1:119">
      <c r="A19" s="12"/>
      <c r="B19" s="42">
        <v>572</v>
      </c>
      <c r="C19" s="19" t="s">
        <v>56</v>
      </c>
      <c r="D19" s="43">
        <v>18476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18476</v>
      </c>
      <c r="O19" s="44">
        <f t="shared" si="2"/>
        <v>4.5362140928062855</v>
      </c>
      <c r="P19" s="9"/>
    </row>
    <row r="20" spans="1:119">
      <c r="A20" s="12"/>
      <c r="B20" s="42">
        <v>574</v>
      </c>
      <c r="C20" s="19" t="s">
        <v>33</v>
      </c>
      <c r="D20" s="43">
        <v>6581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6581</v>
      </c>
      <c r="O20" s="44">
        <f t="shared" si="2"/>
        <v>1.6157623373434815</v>
      </c>
      <c r="P20" s="9"/>
    </row>
    <row r="21" spans="1:119" ht="15.75">
      <c r="A21" s="26" t="s">
        <v>64</v>
      </c>
      <c r="B21" s="27"/>
      <c r="C21" s="28"/>
      <c r="D21" s="29">
        <f t="shared" ref="D21:M21" si="7">SUM(D22:D22)</f>
        <v>155329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155329</v>
      </c>
      <c r="O21" s="41">
        <f t="shared" si="2"/>
        <v>38.136263196660941</v>
      </c>
      <c r="P21" s="9"/>
    </row>
    <row r="22" spans="1:119" ht="15.75" thickBot="1">
      <c r="A22" s="12"/>
      <c r="B22" s="42">
        <v>581</v>
      </c>
      <c r="C22" s="19" t="s">
        <v>65</v>
      </c>
      <c r="D22" s="43">
        <v>155329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155329</v>
      </c>
      <c r="O22" s="44">
        <f t="shared" si="2"/>
        <v>38.136263196660941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882649</v>
      </c>
      <c r="E23" s="14">
        <f t="shared" ref="E23:M23" si="8">SUM(E5,E11,E13,E16,E18,E21)</f>
        <v>616455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1499104</v>
      </c>
      <c r="O23" s="35">
        <f t="shared" si="2"/>
        <v>368.05892462558313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66</v>
      </c>
      <c r="M25" s="157"/>
      <c r="N25" s="157"/>
      <c r="O25" s="39">
        <v>4073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394805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394805</v>
      </c>
      <c r="O5" s="30">
        <f t="shared" ref="O5:O21" si="2">(N5/O$23)</f>
        <v>99.975943276778935</v>
      </c>
      <c r="P5" s="6"/>
    </row>
    <row r="6" spans="1:133">
      <c r="A6" s="12"/>
      <c r="B6" s="42">
        <v>511</v>
      </c>
      <c r="C6" s="19" t="s">
        <v>19</v>
      </c>
      <c r="D6" s="43">
        <v>990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990</v>
      </c>
      <c r="O6" s="44">
        <f t="shared" si="2"/>
        <v>0.25069637883008355</v>
      </c>
      <c r="P6" s="9"/>
    </row>
    <row r="7" spans="1:133">
      <c r="A7" s="12"/>
      <c r="B7" s="42">
        <v>512</v>
      </c>
      <c r="C7" s="19" t="s">
        <v>20</v>
      </c>
      <c r="D7" s="43">
        <v>305962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305962</v>
      </c>
      <c r="O7" s="44">
        <f t="shared" si="2"/>
        <v>77.478348949101033</v>
      </c>
      <c r="P7" s="9"/>
    </row>
    <row r="8" spans="1:133">
      <c r="A8" s="12"/>
      <c r="B8" s="42">
        <v>513</v>
      </c>
      <c r="C8" s="19" t="s">
        <v>21</v>
      </c>
      <c r="D8" s="43">
        <v>17500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17500</v>
      </c>
      <c r="O8" s="44">
        <f t="shared" si="2"/>
        <v>4.4315016459863257</v>
      </c>
      <c r="P8" s="9"/>
    </row>
    <row r="9" spans="1:133">
      <c r="A9" s="12"/>
      <c r="B9" s="42">
        <v>514</v>
      </c>
      <c r="C9" s="19" t="s">
        <v>22</v>
      </c>
      <c r="D9" s="43">
        <v>23590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23590</v>
      </c>
      <c r="O9" s="44">
        <f t="shared" si="2"/>
        <v>5.9736642187895672</v>
      </c>
      <c r="P9" s="9"/>
    </row>
    <row r="10" spans="1:133">
      <c r="A10" s="12"/>
      <c r="B10" s="42">
        <v>519</v>
      </c>
      <c r="C10" s="19" t="s">
        <v>52</v>
      </c>
      <c r="D10" s="43">
        <v>46763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46763</v>
      </c>
      <c r="O10" s="44">
        <f t="shared" si="2"/>
        <v>11.841732084071918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11053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11053</v>
      </c>
      <c r="O11" s="41">
        <f t="shared" si="2"/>
        <v>2.7989364396049634</v>
      </c>
      <c r="P11" s="10"/>
    </row>
    <row r="12" spans="1:133">
      <c r="A12" s="12"/>
      <c r="B12" s="42">
        <v>524</v>
      </c>
      <c r="C12" s="19" t="s">
        <v>26</v>
      </c>
      <c r="D12" s="43">
        <v>11053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11053</v>
      </c>
      <c r="O12" s="44">
        <f t="shared" si="2"/>
        <v>2.7989364396049634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21214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396082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417296</v>
      </c>
      <c r="O13" s="41">
        <f t="shared" si="2"/>
        <v>105.67130919220055</v>
      </c>
      <c r="P13" s="10"/>
    </row>
    <row r="14" spans="1:133">
      <c r="A14" s="12"/>
      <c r="B14" s="42">
        <v>534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396082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396082</v>
      </c>
      <c r="O14" s="44">
        <f t="shared" si="2"/>
        <v>100.29931628260319</v>
      </c>
      <c r="P14" s="9"/>
    </row>
    <row r="15" spans="1:133">
      <c r="A15" s="12"/>
      <c r="B15" s="42">
        <v>538</v>
      </c>
      <c r="C15" s="19" t="s">
        <v>54</v>
      </c>
      <c r="D15" s="43">
        <v>0</v>
      </c>
      <c r="E15" s="43">
        <v>21214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21214</v>
      </c>
      <c r="O15" s="44">
        <f t="shared" si="2"/>
        <v>5.3719929095973669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517897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517897</v>
      </c>
      <c r="O16" s="41">
        <f t="shared" si="2"/>
        <v>131.1463661686503</v>
      </c>
      <c r="P16" s="10"/>
    </row>
    <row r="17" spans="1:119">
      <c r="A17" s="12"/>
      <c r="B17" s="42">
        <v>541</v>
      </c>
      <c r="C17" s="19" t="s">
        <v>55</v>
      </c>
      <c r="D17" s="43">
        <v>517897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517897</v>
      </c>
      <c r="O17" s="44">
        <f t="shared" si="2"/>
        <v>131.1463661686503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37948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37948</v>
      </c>
      <c r="O18" s="41">
        <f t="shared" si="2"/>
        <v>9.6095213978222329</v>
      </c>
      <c r="P18" s="9"/>
    </row>
    <row r="19" spans="1:119">
      <c r="A19" s="12"/>
      <c r="B19" s="42">
        <v>572</v>
      </c>
      <c r="C19" s="19" t="s">
        <v>56</v>
      </c>
      <c r="D19" s="43">
        <v>36169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36169</v>
      </c>
      <c r="O19" s="44">
        <f t="shared" si="2"/>
        <v>9.1590276019245387</v>
      </c>
      <c r="P19" s="9"/>
    </row>
    <row r="20" spans="1:119" ht="15.75" thickBot="1">
      <c r="A20" s="12"/>
      <c r="B20" s="42">
        <v>574</v>
      </c>
      <c r="C20" s="19" t="s">
        <v>33</v>
      </c>
      <c r="D20" s="43">
        <v>1779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1779</v>
      </c>
      <c r="O20" s="44">
        <f t="shared" si="2"/>
        <v>0.45049379589769561</v>
      </c>
      <c r="P20" s="9"/>
    </row>
    <row r="21" spans="1:119" ht="16.5" thickBot="1">
      <c r="A21" s="13" t="s">
        <v>10</v>
      </c>
      <c r="B21" s="21"/>
      <c r="C21" s="20"/>
      <c r="D21" s="14">
        <f>SUM(D5,D11,D13,D16,D18)</f>
        <v>961703</v>
      </c>
      <c r="E21" s="14">
        <f t="shared" ref="E21:M21" si="7">SUM(E5,E11,E13,E16,E18)</f>
        <v>21214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396082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1378999</v>
      </c>
      <c r="O21" s="35">
        <f t="shared" si="2"/>
        <v>349.20207647505697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62</v>
      </c>
      <c r="M23" s="157"/>
      <c r="N23" s="157"/>
      <c r="O23" s="39">
        <v>3949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925444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925444</v>
      </c>
      <c r="O5" s="58">
        <f t="shared" ref="O5:O21" si="2">(N5/O$23)</f>
        <v>236.3237997957099</v>
      </c>
      <c r="P5" s="59"/>
    </row>
    <row r="6" spans="1:133">
      <c r="A6" s="61"/>
      <c r="B6" s="62">
        <v>511</v>
      </c>
      <c r="C6" s="63" t="s">
        <v>19</v>
      </c>
      <c r="D6" s="64">
        <v>1677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1677</v>
      </c>
      <c r="O6" s="65">
        <f t="shared" si="2"/>
        <v>0.42824310520939735</v>
      </c>
      <c r="P6" s="66"/>
    </row>
    <row r="7" spans="1:133">
      <c r="A7" s="61"/>
      <c r="B7" s="62">
        <v>512</v>
      </c>
      <c r="C7" s="63" t="s">
        <v>20</v>
      </c>
      <c r="D7" s="64">
        <v>294517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294517</v>
      </c>
      <c r="O7" s="65">
        <f t="shared" si="2"/>
        <v>75.208631256384066</v>
      </c>
      <c r="P7" s="66"/>
    </row>
    <row r="8" spans="1:133">
      <c r="A8" s="61"/>
      <c r="B8" s="62">
        <v>513</v>
      </c>
      <c r="C8" s="63" t="s">
        <v>21</v>
      </c>
      <c r="D8" s="64">
        <v>16900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16900</v>
      </c>
      <c r="O8" s="65">
        <f t="shared" si="2"/>
        <v>4.315628192032686</v>
      </c>
      <c r="P8" s="66"/>
    </row>
    <row r="9" spans="1:133">
      <c r="A9" s="61"/>
      <c r="B9" s="62">
        <v>514</v>
      </c>
      <c r="C9" s="63" t="s">
        <v>22</v>
      </c>
      <c r="D9" s="64">
        <v>36021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36021</v>
      </c>
      <c r="O9" s="65">
        <f t="shared" si="2"/>
        <v>9.1984167517875388</v>
      </c>
      <c r="P9" s="66"/>
    </row>
    <row r="10" spans="1:133">
      <c r="A10" s="61"/>
      <c r="B10" s="62">
        <v>519</v>
      </c>
      <c r="C10" s="63" t="s">
        <v>52</v>
      </c>
      <c r="D10" s="64">
        <v>576329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576329</v>
      </c>
      <c r="O10" s="65">
        <f t="shared" si="2"/>
        <v>147.17288049029622</v>
      </c>
      <c r="P10" s="66"/>
    </row>
    <row r="11" spans="1:133" ht="15.75">
      <c r="A11" s="67" t="s">
        <v>25</v>
      </c>
      <c r="B11" s="68"/>
      <c r="C11" s="69"/>
      <c r="D11" s="70">
        <f t="shared" ref="D11:M11" si="3">SUM(D12:D12)</f>
        <v>11612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11612</v>
      </c>
      <c r="O11" s="72">
        <f t="shared" si="2"/>
        <v>2.965270684371808</v>
      </c>
      <c r="P11" s="73"/>
    </row>
    <row r="12" spans="1:133">
      <c r="A12" s="61"/>
      <c r="B12" s="62">
        <v>524</v>
      </c>
      <c r="C12" s="63" t="s">
        <v>26</v>
      </c>
      <c r="D12" s="64">
        <v>11612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11612</v>
      </c>
      <c r="O12" s="65">
        <f t="shared" si="2"/>
        <v>2.965270684371808</v>
      </c>
      <c r="P12" s="66"/>
    </row>
    <row r="13" spans="1:133" ht="15.75">
      <c r="A13" s="67" t="s">
        <v>27</v>
      </c>
      <c r="B13" s="68"/>
      <c r="C13" s="69"/>
      <c r="D13" s="70">
        <f t="shared" ref="D13:M13" si="4">SUM(D14:D15)</f>
        <v>0</v>
      </c>
      <c r="E13" s="70">
        <f t="shared" si="4"/>
        <v>9648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390775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400423</v>
      </c>
      <c r="O13" s="72">
        <f t="shared" si="2"/>
        <v>102.25306435137895</v>
      </c>
      <c r="P13" s="73"/>
    </row>
    <row r="14" spans="1:133">
      <c r="A14" s="61"/>
      <c r="B14" s="62">
        <v>534</v>
      </c>
      <c r="C14" s="63" t="s">
        <v>53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390775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390775</v>
      </c>
      <c r="O14" s="65">
        <f t="shared" si="2"/>
        <v>99.789325842696627</v>
      </c>
      <c r="P14" s="66"/>
    </row>
    <row r="15" spans="1:133">
      <c r="A15" s="61"/>
      <c r="B15" s="62">
        <v>538</v>
      </c>
      <c r="C15" s="63" t="s">
        <v>54</v>
      </c>
      <c r="D15" s="64">
        <v>0</v>
      </c>
      <c r="E15" s="64">
        <v>9648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9648</v>
      </c>
      <c r="O15" s="65">
        <f t="shared" si="2"/>
        <v>2.4637385086823289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SUM(D17:D17)</f>
        <v>599262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599262</v>
      </c>
      <c r="O16" s="72">
        <f t="shared" si="2"/>
        <v>153.02911133810011</v>
      </c>
      <c r="P16" s="73"/>
    </row>
    <row r="17" spans="1:119">
      <c r="A17" s="61"/>
      <c r="B17" s="62">
        <v>541</v>
      </c>
      <c r="C17" s="63" t="s">
        <v>55</v>
      </c>
      <c r="D17" s="64">
        <v>599262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599262</v>
      </c>
      <c r="O17" s="65">
        <f t="shared" si="2"/>
        <v>153.02911133810011</v>
      </c>
      <c r="P17" s="66"/>
    </row>
    <row r="18" spans="1:119" ht="15.75">
      <c r="A18" s="67" t="s">
        <v>32</v>
      </c>
      <c r="B18" s="68"/>
      <c r="C18" s="69"/>
      <c r="D18" s="70">
        <f t="shared" ref="D18:M18" si="6">SUM(D19:D20)</f>
        <v>8548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8548</v>
      </c>
      <c r="O18" s="72">
        <f t="shared" si="2"/>
        <v>2.1828396322778345</v>
      </c>
      <c r="P18" s="66"/>
    </row>
    <row r="19" spans="1:119">
      <c r="A19" s="61"/>
      <c r="B19" s="62">
        <v>572</v>
      </c>
      <c r="C19" s="63" t="s">
        <v>56</v>
      </c>
      <c r="D19" s="64">
        <v>6634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6634</v>
      </c>
      <c r="O19" s="65">
        <f t="shared" si="2"/>
        <v>1.6940755873340143</v>
      </c>
      <c r="P19" s="66"/>
    </row>
    <row r="20" spans="1:119" ht="15.75" thickBot="1">
      <c r="A20" s="61"/>
      <c r="B20" s="62">
        <v>574</v>
      </c>
      <c r="C20" s="63" t="s">
        <v>33</v>
      </c>
      <c r="D20" s="64">
        <v>1914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1914</v>
      </c>
      <c r="O20" s="65">
        <f t="shared" si="2"/>
        <v>0.4887640449438202</v>
      </c>
      <c r="P20" s="66"/>
    </row>
    <row r="21" spans="1:119" ht="16.5" thickBot="1">
      <c r="A21" s="74" t="s">
        <v>10</v>
      </c>
      <c r="B21" s="75"/>
      <c r="C21" s="76"/>
      <c r="D21" s="77">
        <f>SUM(D5,D11,D13,D16,D18)</f>
        <v>1544866</v>
      </c>
      <c r="E21" s="77">
        <f t="shared" ref="E21:M21" si="7">SUM(E5,E11,E13,E16,E18)</f>
        <v>9648</v>
      </c>
      <c r="F21" s="77">
        <f t="shared" si="7"/>
        <v>0</v>
      </c>
      <c r="G21" s="77">
        <f t="shared" si="7"/>
        <v>0</v>
      </c>
      <c r="H21" s="77">
        <f t="shared" si="7"/>
        <v>0</v>
      </c>
      <c r="I21" s="77">
        <f t="shared" si="7"/>
        <v>390775</v>
      </c>
      <c r="J21" s="77">
        <f t="shared" si="7"/>
        <v>0</v>
      </c>
      <c r="K21" s="77">
        <f t="shared" si="7"/>
        <v>0</v>
      </c>
      <c r="L21" s="77">
        <f t="shared" si="7"/>
        <v>0</v>
      </c>
      <c r="M21" s="77">
        <f t="shared" si="7"/>
        <v>0</v>
      </c>
      <c r="N21" s="77">
        <f t="shared" si="1"/>
        <v>1945289</v>
      </c>
      <c r="O21" s="78">
        <f t="shared" si="2"/>
        <v>496.75408580183858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71" t="s">
        <v>57</v>
      </c>
      <c r="M23" s="171"/>
      <c r="N23" s="171"/>
      <c r="O23" s="88">
        <v>3916</v>
      </c>
    </row>
    <row r="24" spans="1:119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/>
    </row>
    <row r="25" spans="1:119" ht="15.75" customHeight="1" thickBot="1">
      <c r="A25" s="175" t="s">
        <v>39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409722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409722</v>
      </c>
      <c r="O5" s="30">
        <f t="shared" ref="O5:O21" si="2">(N5/O$23)</f>
        <v>105.08386765837395</v>
      </c>
      <c r="P5" s="6"/>
    </row>
    <row r="6" spans="1:133">
      <c r="A6" s="12"/>
      <c r="B6" s="42">
        <v>511</v>
      </c>
      <c r="C6" s="19" t="s">
        <v>19</v>
      </c>
      <c r="D6" s="43">
        <v>910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910</v>
      </c>
      <c r="O6" s="44">
        <f t="shared" si="2"/>
        <v>0.23339317773788151</v>
      </c>
      <c r="P6" s="9"/>
    </row>
    <row r="7" spans="1:133">
      <c r="A7" s="12"/>
      <c r="B7" s="42">
        <v>512</v>
      </c>
      <c r="C7" s="19" t="s">
        <v>20</v>
      </c>
      <c r="D7" s="43">
        <v>275718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275718</v>
      </c>
      <c r="O7" s="44">
        <f t="shared" si="2"/>
        <v>70.715055142344184</v>
      </c>
      <c r="P7" s="9"/>
    </row>
    <row r="8" spans="1:133">
      <c r="A8" s="12"/>
      <c r="B8" s="42">
        <v>513</v>
      </c>
      <c r="C8" s="19" t="s">
        <v>21</v>
      </c>
      <c r="D8" s="43">
        <v>16500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16500</v>
      </c>
      <c r="O8" s="44">
        <f t="shared" si="2"/>
        <v>4.2318543216209283</v>
      </c>
      <c r="P8" s="9"/>
    </row>
    <row r="9" spans="1:133">
      <c r="A9" s="12"/>
      <c r="B9" s="42">
        <v>514</v>
      </c>
      <c r="C9" s="19" t="s">
        <v>22</v>
      </c>
      <c r="D9" s="43">
        <v>13781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13781</v>
      </c>
      <c r="O9" s="44">
        <f t="shared" si="2"/>
        <v>3.5344960246216979</v>
      </c>
      <c r="P9" s="9"/>
    </row>
    <row r="10" spans="1:133">
      <c r="A10" s="12"/>
      <c r="B10" s="42">
        <v>519</v>
      </c>
      <c r="C10" s="19" t="s">
        <v>24</v>
      </c>
      <c r="D10" s="43">
        <v>102813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102813</v>
      </c>
      <c r="O10" s="44">
        <f t="shared" si="2"/>
        <v>26.369068992049243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11201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11201</v>
      </c>
      <c r="O11" s="41">
        <f t="shared" si="2"/>
        <v>2.8727878943318799</v>
      </c>
      <c r="P11" s="10"/>
    </row>
    <row r="12" spans="1:133">
      <c r="A12" s="12"/>
      <c r="B12" s="42">
        <v>524</v>
      </c>
      <c r="C12" s="19" t="s">
        <v>26</v>
      </c>
      <c r="D12" s="43">
        <v>11201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11201</v>
      </c>
      <c r="O12" s="44">
        <f t="shared" si="2"/>
        <v>2.8727878943318799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8558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377993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386551</v>
      </c>
      <c r="O13" s="41">
        <f t="shared" si="2"/>
        <v>99.1410618107207</v>
      </c>
      <c r="P13" s="10"/>
    </row>
    <row r="14" spans="1:133">
      <c r="A14" s="12"/>
      <c r="B14" s="42">
        <v>534</v>
      </c>
      <c r="C14" s="19" t="s">
        <v>37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377993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377993</v>
      </c>
      <c r="O14" s="44">
        <f t="shared" si="2"/>
        <v>96.946140035906637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8558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8558</v>
      </c>
      <c r="O15" s="44">
        <f t="shared" si="2"/>
        <v>2.194921774814055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267552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267552</v>
      </c>
      <c r="O16" s="41">
        <f t="shared" si="2"/>
        <v>68.620671967171063</v>
      </c>
      <c r="P16" s="10"/>
    </row>
    <row r="17" spans="1:119">
      <c r="A17" s="12"/>
      <c r="B17" s="42">
        <v>541</v>
      </c>
      <c r="C17" s="19" t="s">
        <v>30</v>
      </c>
      <c r="D17" s="43">
        <v>267552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267552</v>
      </c>
      <c r="O17" s="44">
        <f t="shared" si="2"/>
        <v>68.620671967171063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495331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495331</v>
      </c>
      <c r="O18" s="41">
        <f t="shared" si="2"/>
        <v>127.04052321107976</v>
      </c>
      <c r="P18" s="9"/>
    </row>
    <row r="19" spans="1:119">
      <c r="A19" s="12"/>
      <c r="B19" s="42">
        <v>572</v>
      </c>
      <c r="C19" s="19" t="s">
        <v>49</v>
      </c>
      <c r="D19" s="43">
        <v>493366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493366</v>
      </c>
      <c r="O19" s="44">
        <f t="shared" si="2"/>
        <v>126.53654783277763</v>
      </c>
      <c r="P19" s="9"/>
    </row>
    <row r="20" spans="1:119" ht="15.75" thickBot="1">
      <c r="A20" s="12"/>
      <c r="B20" s="42">
        <v>574</v>
      </c>
      <c r="C20" s="19" t="s">
        <v>33</v>
      </c>
      <c r="D20" s="43">
        <v>1965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1965</v>
      </c>
      <c r="O20" s="44">
        <f t="shared" si="2"/>
        <v>0.5039753783021288</v>
      </c>
      <c r="P20" s="9"/>
    </row>
    <row r="21" spans="1:119" ht="16.5" thickBot="1">
      <c r="A21" s="13" t="s">
        <v>10</v>
      </c>
      <c r="B21" s="21"/>
      <c r="C21" s="20"/>
      <c r="D21" s="14">
        <f>SUM(D5,D11,D13,D16,D18)</f>
        <v>1183806</v>
      </c>
      <c r="E21" s="14">
        <f t="shared" ref="E21:M21" si="7">SUM(E5,E11,E13,E16,E18)</f>
        <v>8558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377993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1570357</v>
      </c>
      <c r="O21" s="35">
        <f t="shared" si="2"/>
        <v>402.75891254167738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50</v>
      </c>
      <c r="M23" s="157"/>
      <c r="N23" s="157"/>
      <c r="O23" s="39">
        <v>3899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411575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411575</v>
      </c>
      <c r="O5" s="30">
        <f t="shared" ref="O5:O21" si="2">(N5/O$23)</f>
        <v>106.26775109734056</v>
      </c>
      <c r="P5" s="6"/>
    </row>
    <row r="6" spans="1:133">
      <c r="A6" s="12"/>
      <c r="B6" s="42">
        <v>511</v>
      </c>
      <c r="C6" s="19" t="s">
        <v>19</v>
      </c>
      <c r="D6" s="43">
        <v>1944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1944</v>
      </c>
      <c r="O6" s="44">
        <f t="shared" si="2"/>
        <v>0.50193648334624319</v>
      </c>
      <c r="P6" s="9"/>
    </row>
    <row r="7" spans="1:133">
      <c r="A7" s="12"/>
      <c r="B7" s="42">
        <v>512</v>
      </c>
      <c r="C7" s="19" t="s">
        <v>20</v>
      </c>
      <c r="D7" s="43">
        <v>269051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269051</v>
      </c>
      <c r="O7" s="44">
        <f t="shared" si="2"/>
        <v>69.468370772011355</v>
      </c>
      <c r="P7" s="9"/>
    </row>
    <row r="8" spans="1:133">
      <c r="A8" s="12"/>
      <c r="B8" s="42">
        <v>513</v>
      </c>
      <c r="C8" s="19" t="s">
        <v>21</v>
      </c>
      <c r="D8" s="43">
        <v>16500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16500</v>
      </c>
      <c r="O8" s="44">
        <f t="shared" si="2"/>
        <v>4.2602633617350891</v>
      </c>
      <c r="P8" s="9"/>
    </row>
    <row r="9" spans="1:133">
      <c r="A9" s="12"/>
      <c r="B9" s="42">
        <v>514</v>
      </c>
      <c r="C9" s="19" t="s">
        <v>22</v>
      </c>
      <c r="D9" s="43">
        <v>28246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28246</v>
      </c>
      <c r="O9" s="44">
        <f t="shared" si="2"/>
        <v>7.2930544797314747</v>
      </c>
      <c r="P9" s="9"/>
    </row>
    <row r="10" spans="1:133">
      <c r="A10" s="12"/>
      <c r="B10" s="42">
        <v>515</v>
      </c>
      <c r="C10" s="19" t="s">
        <v>23</v>
      </c>
      <c r="D10" s="43">
        <v>23018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23018</v>
      </c>
      <c r="O10" s="44">
        <f t="shared" si="2"/>
        <v>5.9431964885101989</v>
      </c>
      <c r="P10" s="9"/>
    </row>
    <row r="11" spans="1:133">
      <c r="A11" s="12"/>
      <c r="B11" s="42">
        <v>519</v>
      </c>
      <c r="C11" s="19" t="s">
        <v>24</v>
      </c>
      <c r="D11" s="43">
        <v>72816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72816</v>
      </c>
      <c r="O11" s="44">
        <f t="shared" si="2"/>
        <v>18.800929512006196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10904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10904</v>
      </c>
      <c r="O12" s="41">
        <f t="shared" si="2"/>
        <v>2.8153885876581461</v>
      </c>
      <c r="P12" s="10"/>
    </row>
    <row r="13" spans="1:133">
      <c r="A13" s="12"/>
      <c r="B13" s="42">
        <v>524</v>
      </c>
      <c r="C13" s="19" t="s">
        <v>26</v>
      </c>
      <c r="D13" s="43">
        <v>10904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10904</v>
      </c>
      <c r="O13" s="44">
        <f t="shared" si="2"/>
        <v>2.8153885876581461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149947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413651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563598</v>
      </c>
      <c r="O14" s="41">
        <f t="shared" si="2"/>
        <v>145.51975213013168</v>
      </c>
      <c r="P14" s="10"/>
    </row>
    <row r="15" spans="1:133">
      <c r="A15" s="12"/>
      <c r="B15" s="42">
        <v>534</v>
      </c>
      <c r="C15" s="19" t="s">
        <v>37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413651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413651</v>
      </c>
      <c r="O15" s="44">
        <f t="shared" si="2"/>
        <v>106.80376968758068</v>
      </c>
      <c r="P15" s="9"/>
    </row>
    <row r="16" spans="1:133">
      <c r="A16" s="12"/>
      <c r="B16" s="42">
        <v>538</v>
      </c>
      <c r="C16" s="19" t="s">
        <v>28</v>
      </c>
      <c r="D16" s="43">
        <v>149947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149947</v>
      </c>
      <c r="O16" s="44">
        <f t="shared" si="2"/>
        <v>38.715982442550995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283025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283025</v>
      </c>
      <c r="O17" s="41">
        <f t="shared" si="2"/>
        <v>73.076426542731738</v>
      </c>
      <c r="P17" s="10"/>
    </row>
    <row r="18" spans="1:119">
      <c r="A18" s="12"/>
      <c r="B18" s="42">
        <v>541</v>
      </c>
      <c r="C18" s="19" t="s">
        <v>30</v>
      </c>
      <c r="D18" s="43">
        <v>283025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283025</v>
      </c>
      <c r="O18" s="44">
        <f t="shared" si="2"/>
        <v>73.076426542731738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665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665</v>
      </c>
      <c r="O19" s="41">
        <f t="shared" si="2"/>
        <v>0.17170152336689903</v>
      </c>
      <c r="P19" s="9"/>
    </row>
    <row r="20" spans="1:119" ht="15.75" thickBot="1">
      <c r="A20" s="12"/>
      <c r="B20" s="42">
        <v>574</v>
      </c>
      <c r="C20" s="19" t="s">
        <v>33</v>
      </c>
      <c r="D20" s="43">
        <v>665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665</v>
      </c>
      <c r="O20" s="44">
        <f t="shared" si="2"/>
        <v>0.17170152336689903</v>
      </c>
      <c r="P20" s="9"/>
    </row>
    <row r="21" spans="1:119" ht="16.5" thickBot="1">
      <c r="A21" s="13" t="s">
        <v>10</v>
      </c>
      <c r="B21" s="21"/>
      <c r="C21" s="20"/>
      <c r="D21" s="14">
        <f>SUM(D5,D12,D14,D17,D19)</f>
        <v>856116</v>
      </c>
      <c r="E21" s="14">
        <f t="shared" ref="E21:M21" si="7">SUM(E5,E12,E14,E17,E19)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413651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1269767</v>
      </c>
      <c r="O21" s="35">
        <f t="shared" si="2"/>
        <v>327.85101988122904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45</v>
      </c>
      <c r="M23" s="157"/>
      <c r="N23" s="157"/>
      <c r="O23" s="39">
        <v>3873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376949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376949</v>
      </c>
      <c r="O5" s="30">
        <f t="shared" ref="O5:O22" si="2">(N5/O$24)</f>
        <v>97.478407033876394</v>
      </c>
      <c r="P5" s="6"/>
    </row>
    <row r="6" spans="1:133">
      <c r="A6" s="12"/>
      <c r="B6" s="42">
        <v>511</v>
      </c>
      <c r="C6" s="19" t="s">
        <v>19</v>
      </c>
      <c r="D6" s="43">
        <v>1361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1361</v>
      </c>
      <c r="O6" s="44">
        <f t="shared" si="2"/>
        <v>0.35195241789500903</v>
      </c>
      <c r="P6" s="9"/>
    </row>
    <row r="7" spans="1:133">
      <c r="A7" s="12"/>
      <c r="B7" s="42">
        <v>512</v>
      </c>
      <c r="C7" s="19" t="s">
        <v>20</v>
      </c>
      <c r="D7" s="43">
        <v>242546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242546</v>
      </c>
      <c r="O7" s="44">
        <f t="shared" si="2"/>
        <v>62.722006723558316</v>
      </c>
      <c r="P7" s="9"/>
    </row>
    <row r="8" spans="1:133">
      <c r="A8" s="12"/>
      <c r="B8" s="42">
        <v>513</v>
      </c>
      <c r="C8" s="19" t="s">
        <v>21</v>
      </c>
      <c r="D8" s="43">
        <v>25210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25210</v>
      </c>
      <c r="O8" s="44">
        <f t="shared" si="2"/>
        <v>6.5192655805534008</v>
      </c>
      <c r="P8" s="9"/>
    </row>
    <row r="9" spans="1:133">
      <c r="A9" s="12"/>
      <c r="B9" s="42">
        <v>514</v>
      </c>
      <c r="C9" s="19" t="s">
        <v>22</v>
      </c>
      <c r="D9" s="43">
        <v>28118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28118</v>
      </c>
      <c r="O9" s="44">
        <f t="shared" si="2"/>
        <v>7.2712697181277477</v>
      </c>
      <c r="P9" s="9"/>
    </row>
    <row r="10" spans="1:133">
      <c r="A10" s="12"/>
      <c r="B10" s="42">
        <v>515</v>
      </c>
      <c r="C10" s="19" t="s">
        <v>23</v>
      </c>
      <c r="D10" s="43">
        <v>240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240</v>
      </c>
      <c r="O10" s="44">
        <f t="shared" si="2"/>
        <v>6.2063615205585725E-2</v>
      </c>
      <c r="P10" s="9"/>
    </row>
    <row r="11" spans="1:133">
      <c r="A11" s="12"/>
      <c r="B11" s="42">
        <v>519</v>
      </c>
      <c r="C11" s="19" t="s">
        <v>24</v>
      </c>
      <c r="D11" s="43">
        <v>79474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79474</v>
      </c>
      <c r="O11" s="44">
        <f t="shared" si="2"/>
        <v>20.551848978536334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9986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9986</v>
      </c>
      <c r="O12" s="41">
        <f t="shared" si="2"/>
        <v>2.5823635893457459</v>
      </c>
      <c r="P12" s="10"/>
    </row>
    <row r="13" spans="1:133">
      <c r="A13" s="12"/>
      <c r="B13" s="42">
        <v>524</v>
      </c>
      <c r="C13" s="19" t="s">
        <v>26</v>
      </c>
      <c r="D13" s="43">
        <v>9986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9986</v>
      </c>
      <c r="O13" s="44">
        <f t="shared" si="2"/>
        <v>2.5823635893457459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418581</v>
      </c>
      <c r="E14" s="29">
        <f t="shared" si="4"/>
        <v>33159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451740</v>
      </c>
      <c r="O14" s="41">
        <f t="shared" si="2"/>
        <v>116.81923972071372</v>
      </c>
      <c r="P14" s="10"/>
    </row>
    <row r="15" spans="1:133" ht="14.25" customHeight="1">
      <c r="A15" s="12"/>
      <c r="B15" s="42">
        <v>534</v>
      </c>
      <c r="C15" s="19" t="s">
        <v>37</v>
      </c>
      <c r="D15" s="43">
        <v>405625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405625</v>
      </c>
      <c r="O15" s="44">
        <f t="shared" si="2"/>
        <v>104.89397465735712</v>
      </c>
      <c r="P15" s="9"/>
    </row>
    <row r="16" spans="1:133">
      <c r="A16" s="12"/>
      <c r="B16" s="42">
        <v>538</v>
      </c>
      <c r="C16" s="19" t="s">
        <v>28</v>
      </c>
      <c r="D16" s="43">
        <v>12956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12956</v>
      </c>
      <c r="O16" s="44">
        <f t="shared" si="2"/>
        <v>3.3504008275148696</v>
      </c>
      <c r="P16" s="9"/>
    </row>
    <row r="17" spans="1:119">
      <c r="A17" s="12"/>
      <c r="B17" s="42">
        <v>539</v>
      </c>
      <c r="C17" s="19" t="s">
        <v>41</v>
      </c>
      <c r="D17" s="43">
        <v>0</v>
      </c>
      <c r="E17" s="43">
        <v>33159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33159</v>
      </c>
      <c r="O17" s="44">
        <f t="shared" si="2"/>
        <v>8.5748642358417371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262550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262550</v>
      </c>
      <c r="O18" s="41">
        <f t="shared" si="2"/>
        <v>67.895009050943884</v>
      </c>
      <c r="P18" s="10"/>
    </row>
    <row r="19" spans="1:119">
      <c r="A19" s="12"/>
      <c r="B19" s="42">
        <v>541</v>
      </c>
      <c r="C19" s="19" t="s">
        <v>30</v>
      </c>
      <c r="D19" s="43">
        <v>262550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262550</v>
      </c>
      <c r="O19" s="44">
        <f t="shared" si="2"/>
        <v>67.895009050943884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2057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2057</v>
      </c>
      <c r="O20" s="41">
        <f t="shared" si="2"/>
        <v>0.53193690199120769</v>
      </c>
      <c r="P20" s="9"/>
    </row>
    <row r="21" spans="1:119" ht="15.75" thickBot="1">
      <c r="A21" s="12"/>
      <c r="B21" s="42">
        <v>574</v>
      </c>
      <c r="C21" s="19" t="s">
        <v>33</v>
      </c>
      <c r="D21" s="43">
        <v>2057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2057</v>
      </c>
      <c r="O21" s="44">
        <f t="shared" si="2"/>
        <v>0.53193690199120769</v>
      </c>
      <c r="P21" s="9"/>
    </row>
    <row r="22" spans="1:119" ht="16.5" thickBot="1">
      <c r="A22" s="13" t="s">
        <v>10</v>
      </c>
      <c r="B22" s="21"/>
      <c r="C22" s="20"/>
      <c r="D22" s="14">
        <f>SUM(D5,D12,D14,D18,D20)</f>
        <v>1070123</v>
      </c>
      <c r="E22" s="14">
        <f t="shared" ref="E22:M22" si="7">SUM(E5,E12,E14,E18,E20)</f>
        <v>33159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1103282</v>
      </c>
      <c r="O22" s="35">
        <f t="shared" si="2"/>
        <v>285.30695629687096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42</v>
      </c>
      <c r="M24" s="157"/>
      <c r="N24" s="157"/>
      <c r="O24" s="39">
        <v>3867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361115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361115</v>
      </c>
      <c r="O5" s="30">
        <f t="shared" ref="O5:O21" si="2">(N5/O$23)</f>
        <v>93.796103896103901</v>
      </c>
      <c r="P5" s="6"/>
    </row>
    <row r="6" spans="1:133">
      <c r="A6" s="12"/>
      <c r="B6" s="42">
        <v>511</v>
      </c>
      <c r="C6" s="19" t="s">
        <v>19</v>
      </c>
      <c r="D6" s="43">
        <v>700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700</v>
      </c>
      <c r="O6" s="44">
        <f t="shared" si="2"/>
        <v>0.18181818181818182</v>
      </c>
      <c r="P6" s="9"/>
    </row>
    <row r="7" spans="1:133">
      <c r="A7" s="12"/>
      <c r="B7" s="42">
        <v>512</v>
      </c>
      <c r="C7" s="19" t="s">
        <v>20</v>
      </c>
      <c r="D7" s="43">
        <v>203119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203119</v>
      </c>
      <c r="O7" s="44">
        <f t="shared" si="2"/>
        <v>52.758181818181818</v>
      </c>
      <c r="P7" s="9"/>
    </row>
    <row r="8" spans="1:133">
      <c r="A8" s="12"/>
      <c r="B8" s="42">
        <v>513</v>
      </c>
      <c r="C8" s="19" t="s">
        <v>21</v>
      </c>
      <c r="D8" s="43">
        <v>19409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19409</v>
      </c>
      <c r="O8" s="44">
        <f t="shared" si="2"/>
        <v>5.0412987012987012</v>
      </c>
      <c r="P8" s="9"/>
    </row>
    <row r="9" spans="1:133">
      <c r="A9" s="12"/>
      <c r="B9" s="42">
        <v>514</v>
      </c>
      <c r="C9" s="19" t="s">
        <v>22</v>
      </c>
      <c r="D9" s="43">
        <v>45303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45303</v>
      </c>
      <c r="O9" s="44">
        <f t="shared" si="2"/>
        <v>11.767012987012986</v>
      </c>
      <c r="P9" s="9"/>
    </row>
    <row r="10" spans="1:133">
      <c r="A10" s="12"/>
      <c r="B10" s="42">
        <v>515</v>
      </c>
      <c r="C10" s="19" t="s">
        <v>23</v>
      </c>
      <c r="D10" s="43">
        <v>3950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3950</v>
      </c>
      <c r="O10" s="44">
        <f t="shared" si="2"/>
        <v>1.025974025974026</v>
      </c>
      <c r="P10" s="9"/>
    </row>
    <row r="11" spans="1:133">
      <c r="A11" s="12"/>
      <c r="B11" s="42">
        <v>519</v>
      </c>
      <c r="C11" s="19" t="s">
        <v>24</v>
      </c>
      <c r="D11" s="43">
        <v>88634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88634</v>
      </c>
      <c r="O11" s="44">
        <f t="shared" si="2"/>
        <v>23.021818181818183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9808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9808</v>
      </c>
      <c r="O12" s="41">
        <f t="shared" si="2"/>
        <v>2.5475324675324673</v>
      </c>
      <c r="P12" s="10"/>
    </row>
    <row r="13" spans="1:133">
      <c r="A13" s="12"/>
      <c r="B13" s="42">
        <v>524</v>
      </c>
      <c r="C13" s="19" t="s">
        <v>26</v>
      </c>
      <c r="D13" s="43">
        <v>9808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9808</v>
      </c>
      <c r="O13" s="44">
        <f t="shared" si="2"/>
        <v>2.5475324675324673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443336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443336</v>
      </c>
      <c r="O14" s="41">
        <f t="shared" si="2"/>
        <v>115.15220779220779</v>
      </c>
      <c r="P14" s="10"/>
    </row>
    <row r="15" spans="1:133">
      <c r="A15" s="12"/>
      <c r="B15" s="42">
        <v>534</v>
      </c>
      <c r="C15" s="19" t="s">
        <v>37</v>
      </c>
      <c r="D15" s="43">
        <v>405625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405625</v>
      </c>
      <c r="O15" s="44">
        <f t="shared" si="2"/>
        <v>105.35714285714286</v>
      </c>
      <c r="P15" s="9"/>
    </row>
    <row r="16" spans="1:133">
      <c r="A16" s="12"/>
      <c r="B16" s="42">
        <v>538</v>
      </c>
      <c r="C16" s="19" t="s">
        <v>28</v>
      </c>
      <c r="D16" s="43">
        <v>37711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37711</v>
      </c>
      <c r="O16" s="44">
        <f t="shared" si="2"/>
        <v>9.7950649350649357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196238</v>
      </c>
      <c r="E17" s="29">
        <f t="shared" si="5"/>
        <v>29620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225858</v>
      </c>
      <c r="O17" s="41">
        <f t="shared" si="2"/>
        <v>58.664415584415586</v>
      </c>
      <c r="P17" s="10"/>
    </row>
    <row r="18" spans="1:119">
      <c r="A18" s="12"/>
      <c r="B18" s="42">
        <v>541</v>
      </c>
      <c r="C18" s="19" t="s">
        <v>30</v>
      </c>
      <c r="D18" s="43">
        <v>196238</v>
      </c>
      <c r="E18" s="43">
        <v>29620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225858</v>
      </c>
      <c r="O18" s="44">
        <f t="shared" si="2"/>
        <v>58.664415584415586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555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555</v>
      </c>
      <c r="O19" s="41">
        <f t="shared" si="2"/>
        <v>0.14415584415584415</v>
      </c>
      <c r="P19" s="9"/>
    </row>
    <row r="20" spans="1:119" ht="15.75" thickBot="1">
      <c r="A20" s="12"/>
      <c r="B20" s="42">
        <v>574</v>
      </c>
      <c r="C20" s="19" t="s">
        <v>33</v>
      </c>
      <c r="D20" s="43">
        <v>555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555</v>
      </c>
      <c r="O20" s="44">
        <f t="shared" si="2"/>
        <v>0.14415584415584415</v>
      </c>
      <c r="P20" s="9"/>
    </row>
    <row r="21" spans="1:119" ht="16.5" thickBot="1">
      <c r="A21" s="13" t="s">
        <v>10</v>
      </c>
      <c r="B21" s="21"/>
      <c r="C21" s="20"/>
      <c r="D21" s="14">
        <f>SUM(D5,D12,D14,D17,D19)</f>
        <v>1011052</v>
      </c>
      <c r="E21" s="14">
        <f t="shared" ref="E21:M21" si="7">SUM(E5,E12,E14,E17,E19)</f>
        <v>29620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1040672</v>
      </c>
      <c r="O21" s="35">
        <f t="shared" si="2"/>
        <v>270.30441558441561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38</v>
      </c>
      <c r="M23" s="157"/>
      <c r="N23" s="157"/>
      <c r="O23" s="39">
        <v>3850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A25:O25"/>
    <mergeCell ref="L23:N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350491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350491</v>
      </c>
      <c r="O5" s="30">
        <f t="shared" ref="O5:O21" si="2">(N5/O$23)</f>
        <v>87.056880278191755</v>
      </c>
      <c r="P5" s="6"/>
    </row>
    <row r="6" spans="1:133">
      <c r="A6" s="12"/>
      <c r="B6" s="42">
        <v>511</v>
      </c>
      <c r="C6" s="19" t="s">
        <v>19</v>
      </c>
      <c r="D6" s="43">
        <v>650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650</v>
      </c>
      <c r="O6" s="44">
        <f t="shared" si="2"/>
        <v>0.16145057128663687</v>
      </c>
      <c r="P6" s="9"/>
    </row>
    <row r="7" spans="1:133">
      <c r="A7" s="12"/>
      <c r="B7" s="42">
        <v>512</v>
      </c>
      <c r="C7" s="19" t="s">
        <v>20</v>
      </c>
      <c r="D7" s="43">
        <v>202671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202671</v>
      </c>
      <c r="O7" s="44">
        <f t="shared" si="2"/>
        <v>50.340536512667661</v>
      </c>
      <c r="P7" s="9"/>
    </row>
    <row r="8" spans="1:133">
      <c r="A8" s="12"/>
      <c r="B8" s="42">
        <v>513</v>
      </c>
      <c r="C8" s="19" t="s">
        <v>21</v>
      </c>
      <c r="D8" s="43">
        <v>38597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38597</v>
      </c>
      <c r="O8" s="44">
        <f t="shared" si="2"/>
        <v>9.5869349230004968</v>
      </c>
      <c r="P8" s="9"/>
    </row>
    <row r="9" spans="1:133">
      <c r="A9" s="12"/>
      <c r="B9" s="42">
        <v>514</v>
      </c>
      <c r="C9" s="19" t="s">
        <v>22</v>
      </c>
      <c r="D9" s="43">
        <v>40992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40992</v>
      </c>
      <c r="O9" s="44">
        <f t="shared" si="2"/>
        <v>10.181818181818182</v>
      </c>
      <c r="P9" s="9"/>
    </row>
    <row r="10" spans="1:133">
      <c r="A10" s="12"/>
      <c r="B10" s="42">
        <v>515</v>
      </c>
      <c r="C10" s="19" t="s">
        <v>23</v>
      </c>
      <c r="D10" s="43">
        <v>-3500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-3500</v>
      </c>
      <c r="O10" s="44">
        <f t="shared" si="2"/>
        <v>-0.86934923000496767</v>
      </c>
      <c r="P10" s="9"/>
    </row>
    <row r="11" spans="1:133">
      <c r="A11" s="12"/>
      <c r="B11" s="42">
        <v>519</v>
      </c>
      <c r="C11" s="19" t="s">
        <v>24</v>
      </c>
      <c r="D11" s="43">
        <v>71081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71081</v>
      </c>
      <c r="O11" s="44">
        <f t="shared" si="2"/>
        <v>17.655489319423747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9242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9242</v>
      </c>
      <c r="O12" s="41">
        <f t="shared" si="2"/>
        <v>2.295578738201689</v>
      </c>
      <c r="P12" s="10"/>
    </row>
    <row r="13" spans="1:133">
      <c r="A13" s="12"/>
      <c r="B13" s="42">
        <v>524</v>
      </c>
      <c r="C13" s="19" t="s">
        <v>26</v>
      </c>
      <c r="D13" s="43">
        <v>9242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9242</v>
      </c>
      <c r="O13" s="44">
        <f t="shared" si="2"/>
        <v>2.295578738201689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35245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35245</v>
      </c>
      <c r="O14" s="41">
        <f t="shared" si="2"/>
        <v>8.7543467461500253</v>
      </c>
      <c r="P14" s="10"/>
    </row>
    <row r="15" spans="1:133">
      <c r="A15" s="12"/>
      <c r="B15" s="42">
        <v>538</v>
      </c>
      <c r="C15" s="19" t="s">
        <v>28</v>
      </c>
      <c r="D15" s="43">
        <v>0</v>
      </c>
      <c r="E15" s="43">
        <v>35245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35245</v>
      </c>
      <c r="O15" s="44">
        <f t="shared" si="2"/>
        <v>8.7543467461500253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244358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244358</v>
      </c>
      <c r="O16" s="41">
        <f t="shared" si="2"/>
        <v>60.694982613015398</v>
      </c>
      <c r="P16" s="10"/>
    </row>
    <row r="17" spans="1:119">
      <c r="A17" s="12"/>
      <c r="B17" s="42">
        <v>541</v>
      </c>
      <c r="C17" s="19" t="s">
        <v>30</v>
      </c>
      <c r="D17" s="43">
        <v>174998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174998</v>
      </c>
      <c r="O17" s="44">
        <f t="shared" si="2"/>
        <v>43.466964729259814</v>
      </c>
      <c r="P17" s="9"/>
    </row>
    <row r="18" spans="1:119">
      <c r="A18" s="12"/>
      <c r="B18" s="42">
        <v>544</v>
      </c>
      <c r="C18" s="19" t="s">
        <v>31</v>
      </c>
      <c r="D18" s="43">
        <v>69360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69360</v>
      </c>
      <c r="O18" s="44">
        <f t="shared" si="2"/>
        <v>17.228017883755587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1449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1449</v>
      </c>
      <c r="O19" s="41">
        <f t="shared" si="2"/>
        <v>0.35991058122205666</v>
      </c>
      <c r="P19" s="9"/>
    </row>
    <row r="20" spans="1:119" ht="15.75" thickBot="1">
      <c r="A20" s="12"/>
      <c r="B20" s="42">
        <v>574</v>
      </c>
      <c r="C20" s="19" t="s">
        <v>33</v>
      </c>
      <c r="D20" s="43">
        <v>1449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1449</v>
      </c>
      <c r="O20" s="44">
        <f t="shared" si="2"/>
        <v>0.35991058122205666</v>
      </c>
      <c r="P20" s="9"/>
    </row>
    <row r="21" spans="1:119" ht="16.5" thickBot="1">
      <c r="A21" s="13" t="s">
        <v>10</v>
      </c>
      <c r="B21" s="21"/>
      <c r="C21" s="20"/>
      <c r="D21" s="14">
        <f>SUM(D5,D12,D14,D16,D19)</f>
        <v>605540</v>
      </c>
      <c r="E21" s="14">
        <f t="shared" ref="E21:M21" si="7">SUM(E5,E12,E14,E16,E19)</f>
        <v>35245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640785</v>
      </c>
      <c r="O21" s="35">
        <f t="shared" si="2"/>
        <v>159.16169895678092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34</v>
      </c>
      <c r="M23" s="157"/>
      <c r="N23" s="157"/>
      <c r="O23" s="39">
        <v>4026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441369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441369</v>
      </c>
      <c r="O5" s="30">
        <f t="shared" ref="O5:O19" si="2">(N5/O$21)</f>
        <v>110.75759096612296</v>
      </c>
      <c r="P5" s="6"/>
    </row>
    <row r="6" spans="1:133">
      <c r="A6" s="12"/>
      <c r="B6" s="42">
        <v>511</v>
      </c>
      <c r="C6" s="19" t="s">
        <v>19</v>
      </c>
      <c r="D6" s="43">
        <v>377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377</v>
      </c>
      <c r="O6" s="44">
        <f t="shared" si="2"/>
        <v>9.4604767879548302E-2</v>
      </c>
      <c r="P6" s="9"/>
    </row>
    <row r="7" spans="1:133">
      <c r="A7" s="12"/>
      <c r="B7" s="42">
        <v>512</v>
      </c>
      <c r="C7" s="19" t="s">
        <v>20</v>
      </c>
      <c r="D7" s="43">
        <v>180509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180509</v>
      </c>
      <c r="O7" s="44">
        <f t="shared" si="2"/>
        <v>45.29711417816813</v>
      </c>
      <c r="P7" s="9"/>
    </row>
    <row r="8" spans="1:133">
      <c r="A8" s="12"/>
      <c r="B8" s="42">
        <v>513</v>
      </c>
      <c r="C8" s="19" t="s">
        <v>21</v>
      </c>
      <c r="D8" s="43">
        <v>49831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49831</v>
      </c>
      <c r="O8" s="44">
        <f t="shared" si="2"/>
        <v>12.504642409033877</v>
      </c>
      <c r="P8" s="9"/>
    </row>
    <row r="9" spans="1:133">
      <c r="A9" s="12"/>
      <c r="B9" s="42">
        <v>514</v>
      </c>
      <c r="C9" s="19" t="s">
        <v>22</v>
      </c>
      <c r="D9" s="43">
        <v>67853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67853</v>
      </c>
      <c r="O9" s="44">
        <f t="shared" si="2"/>
        <v>17.027101631116686</v>
      </c>
      <c r="P9" s="9"/>
    </row>
    <row r="10" spans="1:133">
      <c r="A10" s="12"/>
      <c r="B10" s="42">
        <v>515</v>
      </c>
      <c r="C10" s="19" t="s">
        <v>23</v>
      </c>
      <c r="D10" s="43">
        <v>77138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77138</v>
      </c>
      <c r="O10" s="44">
        <f t="shared" si="2"/>
        <v>19.357089084065244</v>
      </c>
      <c r="P10" s="9"/>
    </row>
    <row r="11" spans="1:133">
      <c r="A11" s="12"/>
      <c r="B11" s="42">
        <v>519</v>
      </c>
      <c r="C11" s="19" t="s">
        <v>24</v>
      </c>
      <c r="D11" s="43">
        <v>65661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65661</v>
      </c>
      <c r="O11" s="44">
        <f t="shared" si="2"/>
        <v>16.477038895859472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146328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146328</v>
      </c>
      <c r="O12" s="41">
        <f t="shared" si="2"/>
        <v>36.71969887076537</v>
      </c>
      <c r="P12" s="10"/>
    </row>
    <row r="13" spans="1:133">
      <c r="A13" s="12"/>
      <c r="B13" s="42">
        <v>524</v>
      </c>
      <c r="C13" s="19" t="s">
        <v>26</v>
      </c>
      <c r="D13" s="43">
        <v>140158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140158</v>
      </c>
      <c r="O13" s="44">
        <f t="shared" si="2"/>
        <v>35.171392722710166</v>
      </c>
      <c r="P13" s="9"/>
    </row>
    <row r="14" spans="1:133">
      <c r="A14" s="12"/>
      <c r="B14" s="42">
        <v>525</v>
      </c>
      <c r="C14" s="19" t="s">
        <v>44</v>
      </c>
      <c r="D14" s="43">
        <v>6170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6170</v>
      </c>
      <c r="O14" s="44">
        <f t="shared" si="2"/>
        <v>1.5483061480552069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SUM(D16:D16)</f>
        <v>161386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161386</v>
      </c>
      <c r="O15" s="41">
        <f t="shared" si="2"/>
        <v>40.498368883312423</v>
      </c>
      <c r="P15" s="10"/>
    </row>
    <row r="16" spans="1:133">
      <c r="A16" s="12"/>
      <c r="B16" s="42">
        <v>541</v>
      </c>
      <c r="C16" s="19" t="s">
        <v>30</v>
      </c>
      <c r="D16" s="43">
        <v>161386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161386</v>
      </c>
      <c r="O16" s="44">
        <f t="shared" si="2"/>
        <v>40.498368883312423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821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821</v>
      </c>
      <c r="O17" s="41">
        <f t="shared" si="2"/>
        <v>0.20602258469259724</v>
      </c>
      <c r="P17" s="9"/>
    </row>
    <row r="18" spans="1:119" ht="15.75" thickBot="1">
      <c r="A18" s="12"/>
      <c r="B18" s="42">
        <v>574</v>
      </c>
      <c r="C18" s="19" t="s">
        <v>33</v>
      </c>
      <c r="D18" s="43">
        <v>821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821</v>
      </c>
      <c r="O18" s="44">
        <f t="shared" si="2"/>
        <v>0.20602258469259724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749904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749904</v>
      </c>
      <c r="O19" s="35">
        <f t="shared" si="2"/>
        <v>188.18168130489335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47</v>
      </c>
      <c r="M21" s="157"/>
      <c r="N21" s="157"/>
      <c r="O21" s="39">
        <v>3985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246710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246710</v>
      </c>
      <c r="O5" s="30">
        <f t="shared" ref="O5:O17" si="2">(N5/O$19)</f>
        <v>63.145636037880728</v>
      </c>
      <c r="P5" s="6"/>
    </row>
    <row r="6" spans="1:133">
      <c r="A6" s="12"/>
      <c r="B6" s="42">
        <v>511</v>
      </c>
      <c r="C6" s="19" t="s">
        <v>19</v>
      </c>
      <c r="D6" s="43">
        <v>345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345</v>
      </c>
      <c r="O6" s="44">
        <f t="shared" si="2"/>
        <v>8.8303045815203485E-2</v>
      </c>
      <c r="P6" s="9"/>
    </row>
    <row r="7" spans="1:133">
      <c r="A7" s="12"/>
      <c r="B7" s="42">
        <v>512</v>
      </c>
      <c r="C7" s="19" t="s">
        <v>20</v>
      </c>
      <c r="D7" s="43">
        <v>59256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59256</v>
      </c>
      <c r="O7" s="44">
        <f t="shared" si="2"/>
        <v>15.166624008190427</v>
      </c>
      <c r="P7" s="9"/>
    </row>
    <row r="8" spans="1:133">
      <c r="A8" s="12"/>
      <c r="B8" s="42">
        <v>513</v>
      </c>
      <c r="C8" s="19" t="s">
        <v>21</v>
      </c>
      <c r="D8" s="43">
        <v>34491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34491</v>
      </c>
      <c r="O8" s="44">
        <f t="shared" si="2"/>
        <v>8.828001023803429</v>
      </c>
      <c r="P8" s="9"/>
    </row>
    <row r="9" spans="1:133">
      <c r="A9" s="12"/>
      <c r="B9" s="42">
        <v>514</v>
      </c>
      <c r="C9" s="19" t="s">
        <v>22</v>
      </c>
      <c r="D9" s="43">
        <v>40889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40889</v>
      </c>
      <c r="O9" s="44">
        <f t="shared" si="2"/>
        <v>10.465574609674942</v>
      </c>
      <c r="P9" s="9"/>
    </row>
    <row r="10" spans="1:133">
      <c r="A10" s="12"/>
      <c r="B10" s="42">
        <v>515</v>
      </c>
      <c r="C10" s="19" t="s">
        <v>23</v>
      </c>
      <c r="D10" s="43">
        <v>67340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67340</v>
      </c>
      <c r="O10" s="44">
        <f t="shared" si="2"/>
        <v>17.235730739697978</v>
      </c>
      <c r="P10" s="9"/>
    </row>
    <row r="11" spans="1:133">
      <c r="A11" s="12"/>
      <c r="B11" s="42">
        <v>519</v>
      </c>
      <c r="C11" s="19" t="s">
        <v>24</v>
      </c>
      <c r="D11" s="43">
        <v>44389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44389</v>
      </c>
      <c r="O11" s="44">
        <f t="shared" si="2"/>
        <v>11.361402610698747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2456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2456</v>
      </c>
      <c r="O12" s="41">
        <f t="shared" si="2"/>
        <v>0.62861530586127468</v>
      </c>
      <c r="P12" s="10"/>
    </row>
    <row r="13" spans="1:133">
      <c r="A13" s="12"/>
      <c r="B13" s="42">
        <v>524</v>
      </c>
      <c r="C13" s="19" t="s">
        <v>26</v>
      </c>
      <c r="D13" s="43">
        <v>2166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2166</v>
      </c>
      <c r="O13" s="44">
        <f t="shared" si="2"/>
        <v>0.55438955720501659</v>
      </c>
      <c r="P13" s="9"/>
    </row>
    <row r="14" spans="1:133">
      <c r="A14" s="12"/>
      <c r="B14" s="42">
        <v>529</v>
      </c>
      <c r="C14" s="19" t="s">
        <v>59</v>
      </c>
      <c r="D14" s="43">
        <v>290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290</v>
      </c>
      <c r="O14" s="44">
        <f t="shared" si="2"/>
        <v>7.4225748656258E-2</v>
      </c>
      <c r="P14" s="9"/>
    </row>
    <row r="15" spans="1:133" ht="15.75">
      <c r="A15" s="26" t="s">
        <v>32</v>
      </c>
      <c r="B15" s="27"/>
      <c r="C15" s="28"/>
      <c r="D15" s="29">
        <f t="shared" ref="D15:M15" si="4">SUM(D16:D16)</f>
        <v>1182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1182</v>
      </c>
      <c r="O15" s="41">
        <f t="shared" si="2"/>
        <v>0.3025339134886102</v>
      </c>
      <c r="P15" s="9"/>
    </row>
    <row r="16" spans="1:133" ht="15.75" thickBot="1">
      <c r="A16" s="12"/>
      <c r="B16" s="42">
        <v>574</v>
      </c>
      <c r="C16" s="19" t="s">
        <v>33</v>
      </c>
      <c r="D16" s="43">
        <v>1182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1182</v>
      </c>
      <c r="O16" s="44">
        <f t="shared" si="2"/>
        <v>0.3025339134886102</v>
      </c>
      <c r="P16" s="9"/>
    </row>
    <row r="17" spans="1:119" ht="16.5" thickBot="1">
      <c r="A17" s="13" t="s">
        <v>10</v>
      </c>
      <c r="B17" s="21"/>
      <c r="C17" s="20"/>
      <c r="D17" s="14">
        <f>SUM(D5,D12,D15)</f>
        <v>250348</v>
      </c>
      <c r="E17" s="14">
        <f t="shared" ref="E17:M17" si="5">SUM(E5,E12,E15)</f>
        <v>0</v>
      </c>
      <c r="F17" s="14">
        <f t="shared" si="5"/>
        <v>0</v>
      </c>
      <c r="G17" s="14">
        <f t="shared" si="5"/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14">
        <f t="shared" si="5"/>
        <v>0</v>
      </c>
      <c r="N17" s="14">
        <f t="shared" si="1"/>
        <v>250348</v>
      </c>
      <c r="O17" s="35">
        <f t="shared" si="2"/>
        <v>64.076785257230611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60</v>
      </c>
      <c r="M19" s="157"/>
      <c r="N19" s="157"/>
      <c r="O19" s="39">
        <v>3907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2024-10-22T17:27:09Z</cp:lastPrinted>
  <dcterms:created xsi:type="dcterms:W3CDTF">2000-08-31T21:26:31Z</dcterms:created>
  <dcterms:modified xsi:type="dcterms:W3CDTF">2024-10-22T17:27:39Z</dcterms:modified>
</cp:coreProperties>
</file>