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59" documentId="11_74511FBF7AA1D88D5BCE996A5FDC0AEC83CB4C76" xr6:coauthVersionLast="47" xr6:coauthVersionMax="47" xr10:uidLastSave="{E4928891-E59A-4FB6-87E1-E99B40194B29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'2008'!$A$1:$O$45</definedName>
    <definedName name="_xlnm.Print_Area" localSheetId="14">'2009'!$A$1:$O$46</definedName>
    <definedName name="_xlnm.Print_Area" localSheetId="13">'2010'!$A$1:$O$47</definedName>
    <definedName name="_xlnm.Print_Area" localSheetId="12">'2011'!$A$1:$O$45</definedName>
    <definedName name="_xlnm.Print_Area" localSheetId="11">'2012'!$A$1:$O$41</definedName>
    <definedName name="_xlnm.Print_Area" localSheetId="10">'2013'!$A$1:$O$41</definedName>
    <definedName name="_xlnm.Print_Area" localSheetId="9">'2014'!$A$1:$O$40</definedName>
    <definedName name="_xlnm.Print_Area" localSheetId="8">'2015'!$A$1:$O$40</definedName>
    <definedName name="_xlnm.Print_Area" localSheetId="7">'2016'!$A$1:$O$40</definedName>
    <definedName name="_xlnm.Print_Area" localSheetId="6">'2017'!$A$1:$O$39</definedName>
    <definedName name="_xlnm.Print_Area" localSheetId="5">'2018'!$A$1:$O$38</definedName>
    <definedName name="_xlnm.Print_Area" localSheetId="4">'2019'!$A$1:$O$38</definedName>
    <definedName name="_xlnm.Print_Area" localSheetId="3">'2020'!$A$1:$O$35</definedName>
    <definedName name="_xlnm.Print_Area" localSheetId="2">'2021'!$A$1:$P$35</definedName>
    <definedName name="_xlnm.Print_Area" localSheetId="1">'2022'!$A$1:$P$40</definedName>
    <definedName name="_xlnm.Print_Area" localSheetId="0">'2023'!$A$1:$P$39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48" l="1"/>
  <c r="F35" i="48"/>
  <c r="G35" i="48"/>
  <c r="H35" i="48"/>
  <c r="I35" i="48"/>
  <c r="J35" i="48"/>
  <c r="K35" i="48"/>
  <c r="L35" i="48"/>
  <c r="M35" i="48"/>
  <c r="N35" i="48"/>
  <c r="D35" i="48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0" i="48" l="1"/>
  <c r="P10" i="48" s="1"/>
  <c r="O33" i="48"/>
  <c r="P33" i="48" s="1"/>
  <c r="O30" i="48"/>
  <c r="P30" i="48" s="1"/>
  <c r="O24" i="48"/>
  <c r="P24" i="48" s="1"/>
  <c r="O13" i="48"/>
  <c r="P13" i="48" s="1"/>
  <c r="O5" i="48"/>
  <c r="P5" i="48" s="1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35" i="48" l="1"/>
  <c r="P35" i="48" s="1"/>
  <c r="I36" i="47"/>
  <c r="H36" i="47"/>
  <c r="K36" i="47"/>
  <c r="D36" i="47"/>
  <c r="E36" i="47"/>
  <c r="F36" i="47"/>
  <c r="L36" i="47"/>
  <c r="M36" i="47"/>
  <c r="G36" i="47"/>
  <c r="J36" i="47"/>
  <c r="N36" i="47"/>
  <c r="O33" i="47"/>
  <c r="P33" i="47" s="1"/>
  <c r="O31" i="47"/>
  <c r="P31" i="47" s="1"/>
  <c r="O25" i="47"/>
  <c r="P25" i="47" s="1"/>
  <c r="O13" i="47"/>
  <c r="P13" i="47" s="1"/>
  <c r="O10" i="47"/>
  <c r="P10" i="47" s="1"/>
  <c r="O5" i="47"/>
  <c r="P5" i="47" s="1"/>
  <c r="L31" i="46"/>
  <c r="D31" i="46"/>
  <c r="O30" i="46"/>
  <c r="P30" i="46" s="1"/>
  <c r="N29" i="46"/>
  <c r="M29" i="46"/>
  <c r="L29" i="46"/>
  <c r="K29" i="46"/>
  <c r="J29" i="46"/>
  <c r="I29" i="46"/>
  <c r="H29" i="46"/>
  <c r="G29" i="46"/>
  <c r="F29" i="46"/>
  <c r="E29" i="46"/>
  <c r="D29" i="46"/>
  <c r="O28" i="46"/>
  <c r="P28" i="46" s="1"/>
  <c r="N27" i="46"/>
  <c r="M27" i="46"/>
  <c r="L27" i="46"/>
  <c r="K27" i="46"/>
  <c r="J27" i="46"/>
  <c r="I27" i="46"/>
  <c r="H27" i="46"/>
  <c r="G27" i="46"/>
  <c r="F27" i="46"/>
  <c r="E27" i="46"/>
  <c r="D27" i="46"/>
  <c r="O26" i="46"/>
  <c r="P26" i="46" s="1"/>
  <c r="O25" i="46"/>
  <c r="P25" i="46" s="1"/>
  <c r="O24" i="46"/>
  <c r="P24" i="46" s="1"/>
  <c r="O23" i="46"/>
  <c r="P23" i="46"/>
  <c r="O22" i="46"/>
  <c r="P22" i="46"/>
  <c r="O21" i="46"/>
  <c r="P21" i="46"/>
  <c r="O20" i="46"/>
  <c r="P20" i="46" s="1"/>
  <c r="N19" i="46"/>
  <c r="M19" i="46"/>
  <c r="L19" i="46"/>
  <c r="K19" i="46"/>
  <c r="J19" i="46"/>
  <c r="I19" i="46"/>
  <c r="H19" i="46"/>
  <c r="G19" i="46"/>
  <c r="F19" i="46"/>
  <c r="E19" i="46"/>
  <c r="D19" i="46"/>
  <c r="O18" i="46"/>
  <c r="P18" i="46" s="1"/>
  <c r="O17" i="46"/>
  <c r="P17" i="46" s="1"/>
  <c r="O16" i="46"/>
  <c r="P16" i="46" s="1"/>
  <c r="O15" i="46"/>
  <c r="P15" i="46" s="1"/>
  <c r="O14" i="46"/>
  <c r="P14" i="46" s="1"/>
  <c r="O13" i="46"/>
  <c r="P13" i="46" s="1"/>
  <c r="O12" i="46"/>
  <c r="P12" i="46" s="1"/>
  <c r="O11" i="46"/>
  <c r="P11" i="46" s="1"/>
  <c r="N10" i="46"/>
  <c r="M10" i="46"/>
  <c r="L10" i="46"/>
  <c r="K10" i="46"/>
  <c r="J10" i="46"/>
  <c r="I10" i="46"/>
  <c r="H10" i="46"/>
  <c r="G10" i="46"/>
  <c r="F10" i="46"/>
  <c r="E10" i="46"/>
  <c r="D10" i="46"/>
  <c r="O9" i="46"/>
  <c r="P9" i="46" s="1"/>
  <c r="N8" i="46"/>
  <c r="M8" i="46"/>
  <c r="L8" i="46"/>
  <c r="K8" i="46"/>
  <c r="J8" i="46"/>
  <c r="I8" i="46"/>
  <c r="H8" i="46"/>
  <c r="G8" i="46"/>
  <c r="F8" i="46"/>
  <c r="E8" i="46"/>
  <c r="D8" i="46"/>
  <c r="O7" i="46"/>
  <c r="P7" i="46" s="1"/>
  <c r="O6" i="46"/>
  <c r="P6" i="46" s="1"/>
  <c r="N5" i="46"/>
  <c r="N31" i="46" s="1"/>
  <c r="M5" i="46"/>
  <c r="L5" i="46"/>
  <c r="K5" i="46"/>
  <c r="J5" i="46"/>
  <c r="I5" i="46"/>
  <c r="H5" i="46"/>
  <c r="G5" i="46"/>
  <c r="F5" i="46"/>
  <c r="E5" i="46"/>
  <c r="D5" i="46"/>
  <c r="N30" i="45"/>
  <c r="O30" i="45"/>
  <c r="N29" i="45"/>
  <c r="O29" i="45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6" i="45" s="1"/>
  <c r="O26" i="45" s="1"/>
  <c r="N25" i="45"/>
  <c r="O25" i="45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/>
  <c r="M18" i="45"/>
  <c r="L18" i="45"/>
  <c r="K18" i="45"/>
  <c r="J18" i="45"/>
  <c r="I18" i="45"/>
  <c r="H18" i="45"/>
  <c r="G18" i="45"/>
  <c r="F18" i="45"/>
  <c r="E18" i="45"/>
  <c r="D18" i="45"/>
  <c r="N18" i="45" s="1"/>
  <c r="O18" i="45" s="1"/>
  <c r="N17" i="45"/>
  <c r="O17" i="45" s="1"/>
  <c r="N16" i="45"/>
  <c r="O16" i="45" s="1"/>
  <c r="N15" i="45"/>
  <c r="O15" i="45" s="1"/>
  <c r="N14" i="45"/>
  <c r="O14" i="45" s="1"/>
  <c r="N13" i="45"/>
  <c r="O13" i="45" s="1"/>
  <c r="N12" i="45"/>
  <c r="O12" i="45" s="1"/>
  <c r="M11" i="45"/>
  <c r="L11" i="45"/>
  <c r="K11" i="45"/>
  <c r="J11" i="45"/>
  <c r="I11" i="45"/>
  <c r="H11" i="45"/>
  <c r="H31" i="45" s="1"/>
  <c r="G11" i="45"/>
  <c r="F11" i="45"/>
  <c r="F31" i="45" s="1"/>
  <c r="E11" i="45"/>
  <c r="D11" i="45"/>
  <c r="N10" i="45"/>
  <c r="O10" i="45"/>
  <c r="M9" i="45"/>
  <c r="L9" i="45"/>
  <c r="K9" i="45"/>
  <c r="J9" i="45"/>
  <c r="I9" i="45"/>
  <c r="H9" i="45"/>
  <c r="G9" i="45"/>
  <c r="F9" i="45"/>
  <c r="E9" i="45"/>
  <c r="D9" i="45"/>
  <c r="N8" i="45"/>
  <c r="O8" i="45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33" i="44"/>
  <c r="O33" i="44" s="1"/>
  <c r="N32" i="44"/>
  <c r="O32" i="44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 s="1"/>
  <c r="N25" i="44"/>
  <c r="O25" i="44"/>
  <c r="N24" i="44"/>
  <c r="O24" i="44"/>
  <c r="N23" i="44"/>
  <c r="O23" i="44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N17" i="44"/>
  <c r="O17" i="44"/>
  <c r="N16" i="44"/>
  <c r="O16" i="44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 s="1"/>
  <c r="N8" i="44"/>
  <c r="O8" i="44" s="1"/>
  <c r="N7" i="44"/>
  <c r="O7" i="44"/>
  <c r="N6" i="44"/>
  <c r="O6" i="44"/>
  <c r="M5" i="44"/>
  <c r="L5" i="44"/>
  <c r="K5" i="44"/>
  <c r="J5" i="44"/>
  <c r="I5" i="44"/>
  <c r="H5" i="44"/>
  <c r="H34" i="44" s="1"/>
  <c r="G5" i="44"/>
  <c r="F5" i="44"/>
  <c r="E5" i="44"/>
  <c r="D5" i="44"/>
  <c r="N33" i="43"/>
  <c r="O33" i="43" s="1"/>
  <c r="N32" i="43"/>
  <c r="O32" i="43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/>
  <c r="N27" i="43"/>
  <c r="O27" i="43"/>
  <c r="N26" i="43"/>
  <c r="O26" i="43"/>
  <c r="N25" i="43"/>
  <c r="O25" i="43" s="1"/>
  <c r="N24" i="43"/>
  <c r="O24" i="43" s="1"/>
  <c r="N23" i="43"/>
  <c r="O23" i="43" s="1"/>
  <c r="N22" i="43"/>
  <c r="O22" i="43"/>
  <c r="M21" i="43"/>
  <c r="L21" i="43"/>
  <c r="K21" i="43"/>
  <c r="J21" i="43"/>
  <c r="I21" i="43"/>
  <c r="H21" i="43"/>
  <c r="G21" i="43"/>
  <c r="F21" i="43"/>
  <c r="E21" i="43"/>
  <c r="D21" i="43"/>
  <c r="N20" i="43"/>
  <c r="O20" i="43"/>
  <c r="N19" i="43"/>
  <c r="O19" i="43"/>
  <c r="N18" i="43"/>
  <c r="O18" i="43"/>
  <c r="N17" i="43"/>
  <c r="O17" i="43" s="1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/>
  <c r="M11" i="43"/>
  <c r="L11" i="43"/>
  <c r="K11" i="43"/>
  <c r="J11" i="43"/>
  <c r="I11" i="43"/>
  <c r="H11" i="43"/>
  <c r="G11" i="43"/>
  <c r="F11" i="43"/>
  <c r="E11" i="43"/>
  <c r="D11" i="43"/>
  <c r="N10" i="43"/>
  <c r="O10" i="43"/>
  <c r="N9" i="43"/>
  <c r="O9" i="43"/>
  <c r="N8" i="43"/>
  <c r="O8" i="43"/>
  <c r="N7" i="43"/>
  <c r="O7" i="43" s="1"/>
  <c r="N6" i="43"/>
  <c r="O6" i="43" s="1"/>
  <c r="M5" i="43"/>
  <c r="L5" i="43"/>
  <c r="K5" i="43"/>
  <c r="J5" i="43"/>
  <c r="J34" i="43" s="1"/>
  <c r="I5" i="43"/>
  <c r="I34" i="43" s="1"/>
  <c r="H5" i="43"/>
  <c r="G5" i="43"/>
  <c r="G34" i="43" s="1"/>
  <c r="F5" i="43"/>
  <c r="F34" i="43" s="1"/>
  <c r="E5" i="43"/>
  <c r="D5" i="43"/>
  <c r="N34" i="42"/>
  <c r="O34" i="42" s="1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/>
  <c r="N26" i="42"/>
  <c r="O26" i="42"/>
  <c r="N25" i="42"/>
  <c r="O25" i="42" s="1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/>
  <c r="N18" i="42"/>
  <c r="O18" i="42"/>
  <c r="N17" i="42"/>
  <c r="O17" i="42" s="1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M11" i="42"/>
  <c r="L11" i="42"/>
  <c r="L35" i="42" s="1"/>
  <c r="K11" i="42"/>
  <c r="K35" i="42" s="1"/>
  <c r="J11" i="42"/>
  <c r="I11" i="42"/>
  <c r="H11" i="42"/>
  <c r="G11" i="42"/>
  <c r="F11" i="42"/>
  <c r="E11" i="42"/>
  <c r="D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M36" i="41"/>
  <c r="D36" i="41"/>
  <c r="N35" i="41"/>
  <c r="O35" i="41" s="1"/>
  <c r="N34" i="41"/>
  <c r="O34" i="41" s="1"/>
  <c r="N33" i="41"/>
  <c r="O33" i="41" s="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/>
  <c r="N26" i="41"/>
  <c r="O26" i="41" s="1"/>
  <c r="N25" i="41"/>
  <c r="O25" i="41" s="1"/>
  <c r="N24" i="41"/>
  <c r="O24" i="41" s="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/>
  <c r="N18" i="41"/>
  <c r="O18" i="41" s="1"/>
  <c r="N17" i="41"/>
  <c r="O17" i="41" s="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35" i="40"/>
  <c r="O35" i="40" s="1"/>
  <c r="N34" i="40"/>
  <c r="O34" i="40" s="1"/>
  <c r="N33" i="40"/>
  <c r="O33" i="40" s="1"/>
  <c r="M32" i="40"/>
  <c r="L32" i="40"/>
  <c r="L36" i="40" s="1"/>
  <c r="K32" i="40"/>
  <c r="J32" i="40"/>
  <c r="I32" i="40"/>
  <c r="H32" i="40"/>
  <c r="G32" i="40"/>
  <c r="F32" i="40"/>
  <c r="E32" i="40"/>
  <c r="D32" i="40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/>
  <c r="N19" i="40"/>
  <c r="O19" i="40" s="1"/>
  <c r="N18" i="40"/>
  <c r="O18" i="40" s="1"/>
  <c r="N17" i="40"/>
  <c r="O17" i="40" s="1"/>
  <c r="N16" i="40"/>
  <c r="O16" i="40" s="1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D36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/>
  <c r="N9" i="40"/>
  <c r="O9" i="40"/>
  <c r="N8" i="40"/>
  <c r="O8" i="40"/>
  <c r="N7" i="40"/>
  <c r="O7" i="40" s="1"/>
  <c r="N6" i="40"/>
  <c r="O6" i="40" s="1"/>
  <c r="M5" i="40"/>
  <c r="M36" i="40" s="1"/>
  <c r="L5" i="40"/>
  <c r="K5" i="40"/>
  <c r="J5" i="40"/>
  <c r="I5" i="40"/>
  <c r="H5" i="40"/>
  <c r="G5" i="40"/>
  <c r="F5" i="40"/>
  <c r="E5" i="40"/>
  <c r="D5" i="40"/>
  <c r="N35" i="39"/>
  <c r="O35" i="39" s="1"/>
  <c r="N34" i="39"/>
  <c r="O34" i="39" s="1"/>
  <c r="N33" i="39"/>
  <c r="O33" i="39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/>
  <c r="N28" i="39"/>
  <c r="O28" i="39"/>
  <c r="N27" i="39"/>
  <c r="O27" i="39" s="1"/>
  <c r="N26" i="39"/>
  <c r="O26" i="39" s="1"/>
  <c r="N25" i="39"/>
  <c r="O25" i="39" s="1"/>
  <c r="N24" i="39"/>
  <c r="O24" i="39" s="1"/>
  <c r="N23" i="39"/>
  <c r="O23" i="39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/>
  <c r="N19" i="39"/>
  <c r="O19" i="39" s="1"/>
  <c r="N18" i="39"/>
  <c r="O18" i="39" s="1"/>
  <c r="N17" i="39"/>
  <c r="O17" i="39" s="1"/>
  <c r="N16" i="39"/>
  <c r="O16" i="39" s="1"/>
  <c r="N15" i="39"/>
  <c r="O15" i="39" s="1"/>
  <c r="N14" i="39"/>
  <c r="O14" i="39"/>
  <c r="M13" i="39"/>
  <c r="L13" i="39"/>
  <c r="K13" i="39"/>
  <c r="J13" i="39"/>
  <c r="I13" i="39"/>
  <c r="H13" i="39"/>
  <c r="G13" i="39"/>
  <c r="G36" i="39" s="1"/>
  <c r="F13" i="39"/>
  <c r="F36" i="39" s="1"/>
  <c r="E13" i="39"/>
  <c r="D13" i="39"/>
  <c r="N12" i="39"/>
  <c r="O12" i="39" s="1"/>
  <c r="M11" i="39"/>
  <c r="L11" i="39"/>
  <c r="K11" i="39"/>
  <c r="J11" i="39"/>
  <c r="I11" i="39"/>
  <c r="H11" i="39"/>
  <c r="H36" i="39" s="1"/>
  <c r="G11" i="39"/>
  <c r="F11" i="39"/>
  <c r="E11" i="39"/>
  <c r="D11" i="39"/>
  <c r="N10" i="39"/>
  <c r="O10" i="39"/>
  <c r="N9" i="39"/>
  <c r="O9" i="39" s="1"/>
  <c r="N8" i="39"/>
  <c r="O8" i="39" s="1"/>
  <c r="N7" i="39"/>
  <c r="O7" i="39" s="1"/>
  <c r="N6" i="39"/>
  <c r="O6" i="39" s="1"/>
  <c r="M5" i="39"/>
  <c r="M36" i="39" s="1"/>
  <c r="L5" i="39"/>
  <c r="L36" i="39" s="1"/>
  <c r="K5" i="39"/>
  <c r="K36" i="39" s="1"/>
  <c r="J5" i="39"/>
  <c r="I5" i="39"/>
  <c r="H5" i="39"/>
  <c r="G5" i="39"/>
  <c r="F5" i="39"/>
  <c r="E5" i="39"/>
  <c r="D5" i="39"/>
  <c r="N36" i="38"/>
  <c r="O36" i="38" s="1"/>
  <c r="N35" i="38"/>
  <c r="O35" i="38"/>
  <c r="N34" i="38"/>
  <c r="O34" i="38"/>
  <c r="M33" i="38"/>
  <c r="L33" i="38"/>
  <c r="K33" i="38"/>
  <c r="J33" i="38"/>
  <c r="I33" i="38"/>
  <c r="H33" i="38"/>
  <c r="G33" i="38"/>
  <c r="F33" i="38"/>
  <c r="E33" i="38"/>
  <c r="D33" i="38"/>
  <c r="N32" i="38"/>
  <c r="O32" i="38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 s="1"/>
  <c r="N28" i="38"/>
  <c r="O28" i="38"/>
  <c r="N27" i="38"/>
  <c r="O27" i="38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 s="1"/>
  <c r="N21" i="38"/>
  <c r="O21" i="38"/>
  <c r="N20" i="38"/>
  <c r="O20" i="38" s="1"/>
  <c r="N19" i="38"/>
  <c r="O19" i="38" s="1"/>
  <c r="N18" i="38"/>
  <c r="O18" i="38" s="1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G37" i="38" s="1"/>
  <c r="F13" i="38"/>
  <c r="F37" i="38" s="1"/>
  <c r="E13" i="38"/>
  <c r="D13" i="38"/>
  <c r="N12" i="38"/>
  <c r="O12" i="38" s="1"/>
  <c r="M11" i="38"/>
  <c r="L11" i="38"/>
  <c r="K11" i="38"/>
  <c r="N11" i="38" s="1"/>
  <c r="O11" i="38" s="1"/>
  <c r="J11" i="38"/>
  <c r="I11" i="38"/>
  <c r="H11" i="38"/>
  <c r="G11" i="38"/>
  <c r="F11" i="38"/>
  <c r="E11" i="38"/>
  <c r="D11" i="38"/>
  <c r="N10" i="38"/>
  <c r="O10" i="38"/>
  <c r="N9" i="38"/>
  <c r="O9" i="38"/>
  <c r="N8" i="38"/>
  <c r="O8" i="38"/>
  <c r="N7" i="38"/>
  <c r="O7" i="38" s="1"/>
  <c r="N6" i="38"/>
  <c r="O6" i="38" s="1"/>
  <c r="M5" i="38"/>
  <c r="L5" i="38"/>
  <c r="K5" i="38"/>
  <c r="J5" i="38"/>
  <c r="J37" i="38" s="1"/>
  <c r="I5" i="38"/>
  <c r="H5" i="38"/>
  <c r="G5" i="38"/>
  <c r="F5" i="38"/>
  <c r="E5" i="38"/>
  <c r="D5" i="38"/>
  <c r="N40" i="37"/>
  <c r="O40" i="37"/>
  <c r="N39" i="37"/>
  <c r="O39" i="37"/>
  <c r="N38" i="37"/>
  <c r="O38" i="37"/>
  <c r="N37" i="37"/>
  <c r="O37" i="37" s="1"/>
  <c r="N36" i="37"/>
  <c r="O36" i="37" s="1"/>
  <c r="N35" i="37"/>
  <c r="O35" i="37" s="1"/>
  <c r="M34" i="37"/>
  <c r="L34" i="37"/>
  <c r="K34" i="37"/>
  <c r="J34" i="37"/>
  <c r="N34" i="37" s="1"/>
  <c r="O34" i="37" s="1"/>
  <c r="I34" i="37"/>
  <c r="H34" i="37"/>
  <c r="G34" i="37"/>
  <c r="F34" i="37"/>
  <c r="E34" i="37"/>
  <c r="D34" i="37"/>
  <c r="N33" i="37"/>
  <c r="O33" i="37" s="1"/>
  <c r="N32" i="37"/>
  <c r="O32" i="37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 s="1"/>
  <c r="N21" i="37"/>
  <c r="O21" i="37" s="1"/>
  <c r="N20" i="37"/>
  <c r="O20" i="37" s="1"/>
  <c r="N19" i="37"/>
  <c r="O19" i="37" s="1"/>
  <c r="N18" i="37"/>
  <c r="O18" i="37" s="1"/>
  <c r="N17" i="37"/>
  <c r="O17" i="37" s="1"/>
  <c r="N16" i="37"/>
  <c r="O16" i="37"/>
  <c r="N15" i="37"/>
  <c r="O15" i="37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/>
  <c r="M11" i="37"/>
  <c r="L11" i="37"/>
  <c r="K11" i="37"/>
  <c r="J11" i="37"/>
  <c r="I11" i="37"/>
  <c r="H11" i="37"/>
  <c r="G11" i="37"/>
  <c r="F11" i="37"/>
  <c r="E11" i="37"/>
  <c r="D11" i="37"/>
  <c r="N11" i="37" s="1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M41" i="37" s="1"/>
  <c r="L5" i="37"/>
  <c r="L41" i="37" s="1"/>
  <c r="K5" i="37"/>
  <c r="J5" i="37"/>
  <c r="I5" i="37"/>
  <c r="H5" i="37"/>
  <c r="G5" i="37"/>
  <c r="F5" i="37"/>
  <c r="E5" i="37"/>
  <c r="D5" i="37"/>
  <c r="N36" i="36"/>
  <c r="O36" i="36" s="1"/>
  <c r="N35" i="36"/>
  <c r="O35" i="36" s="1"/>
  <c r="N34" i="36"/>
  <c r="O34" i="36" s="1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30" i="36" s="1"/>
  <c r="O30" i="36" s="1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M23" i="36"/>
  <c r="L23" i="36"/>
  <c r="K23" i="36"/>
  <c r="J23" i="36"/>
  <c r="I23" i="36"/>
  <c r="H23" i="36"/>
  <c r="H37" i="36" s="1"/>
  <c r="G23" i="36"/>
  <c r="F23" i="36"/>
  <c r="E23" i="36"/>
  <c r="D23" i="36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M12" i="36"/>
  <c r="L12" i="36"/>
  <c r="L37" i="36" s="1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K37" i="36" s="1"/>
  <c r="J5" i="36"/>
  <c r="J37" i="36" s="1"/>
  <c r="I5" i="36"/>
  <c r="N5" i="36" s="1"/>
  <c r="O5" i="36" s="1"/>
  <c r="H5" i="36"/>
  <c r="G5" i="36"/>
  <c r="F5" i="36"/>
  <c r="E5" i="36"/>
  <c r="D5" i="36"/>
  <c r="N40" i="35"/>
  <c r="O40" i="35"/>
  <c r="N39" i="35"/>
  <c r="O39" i="35"/>
  <c r="N38" i="35"/>
  <c r="O38" i="35" s="1"/>
  <c r="N37" i="35"/>
  <c r="O37" i="35"/>
  <c r="N36" i="35"/>
  <c r="O36" i="35" s="1"/>
  <c r="N35" i="35"/>
  <c r="O35" i="35"/>
  <c r="M34" i="35"/>
  <c r="L34" i="35"/>
  <c r="K34" i="35"/>
  <c r="J34" i="35"/>
  <c r="I34" i="35"/>
  <c r="H34" i="35"/>
  <c r="G34" i="35"/>
  <c r="F34" i="35"/>
  <c r="E34" i="35"/>
  <c r="D34" i="35"/>
  <c r="N33" i="35"/>
  <c r="O33" i="35"/>
  <c r="M32" i="35"/>
  <c r="L32" i="35"/>
  <c r="K32" i="35"/>
  <c r="J32" i="35"/>
  <c r="I32" i="35"/>
  <c r="H32" i="35"/>
  <c r="G32" i="35"/>
  <c r="F32" i="35"/>
  <c r="E32" i="35"/>
  <c r="D32" i="35"/>
  <c r="N31" i="35"/>
  <c r="O31" i="35"/>
  <c r="M30" i="35"/>
  <c r="M41" i="35" s="1"/>
  <c r="L30" i="35"/>
  <c r="K30" i="35"/>
  <c r="J30" i="35"/>
  <c r="I30" i="35"/>
  <c r="H30" i="35"/>
  <c r="G30" i="35"/>
  <c r="F30" i="35"/>
  <c r="E30" i="35"/>
  <c r="D30" i="35"/>
  <c r="N29" i="35"/>
  <c r="O29" i="35"/>
  <c r="N28" i="35"/>
  <c r="O28" i="35" s="1"/>
  <c r="N27" i="35"/>
  <c r="O27" i="35" s="1"/>
  <c r="N26" i="35"/>
  <c r="O26" i="35" s="1"/>
  <c r="N25" i="35"/>
  <c r="O25" i="35"/>
  <c r="N24" i="35"/>
  <c r="O24" i="35"/>
  <c r="N23" i="35"/>
  <c r="O23" i="35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N20" i="35"/>
  <c r="O20" i="35" s="1"/>
  <c r="N19" i="35"/>
  <c r="O19" i="35" s="1"/>
  <c r="N18" i="35"/>
  <c r="O18" i="35"/>
  <c r="N17" i="35"/>
  <c r="O17" i="35"/>
  <c r="N16" i="35"/>
  <c r="O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M11" i="35"/>
  <c r="L11" i="35"/>
  <c r="K11" i="35"/>
  <c r="J11" i="35"/>
  <c r="I11" i="35"/>
  <c r="H11" i="35"/>
  <c r="H41" i="35" s="1"/>
  <c r="G11" i="35"/>
  <c r="F11" i="35"/>
  <c r="E11" i="35"/>
  <c r="D11" i="35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F41" i="35" s="1"/>
  <c r="E5" i="35"/>
  <c r="E41" i="35" s="1"/>
  <c r="D5" i="35"/>
  <c r="N42" i="34"/>
  <c r="O42" i="34" s="1"/>
  <c r="N41" i="34"/>
  <c r="O41" i="34" s="1"/>
  <c r="N40" i="34"/>
  <c r="O40" i="34" s="1"/>
  <c r="N39" i="34"/>
  <c r="O39" i="34" s="1"/>
  <c r="N38" i="34"/>
  <c r="O38" i="34" s="1"/>
  <c r="N37" i="34"/>
  <c r="O37" i="34" s="1"/>
  <c r="M36" i="34"/>
  <c r="L36" i="34"/>
  <c r="K36" i="34"/>
  <c r="J36" i="34"/>
  <c r="I36" i="34"/>
  <c r="H36" i="34"/>
  <c r="G36" i="34"/>
  <c r="F36" i="34"/>
  <c r="E36" i="34"/>
  <c r="D36" i="34"/>
  <c r="N36" i="34" s="1"/>
  <c r="O36" i="34" s="1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 s="1"/>
  <c r="N30" i="34"/>
  <c r="O30" i="34" s="1"/>
  <c r="N29" i="34"/>
  <c r="O29" i="34" s="1"/>
  <c r="N28" i="34"/>
  <c r="O28" i="34"/>
  <c r="N27" i="34"/>
  <c r="O27" i="34" s="1"/>
  <c r="N26" i="34"/>
  <c r="O26" i="34" s="1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 s="1"/>
  <c r="N20" i="34"/>
  <c r="O20" i="34" s="1"/>
  <c r="N19" i="34"/>
  <c r="O19" i="34" s="1"/>
  <c r="N18" i="34"/>
  <c r="O18" i="34" s="1"/>
  <c r="N17" i="34"/>
  <c r="O17" i="34" s="1"/>
  <c r="N16" i="34"/>
  <c r="O16" i="34" s="1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F43" i="34" s="1"/>
  <c r="E13" i="34"/>
  <c r="D13" i="34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D43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43" i="34" s="1"/>
  <c r="K5" i="34"/>
  <c r="J5" i="34"/>
  <c r="I5" i="34"/>
  <c r="H5" i="34"/>
  <c r="G5" i="34"/>
  <c r="F5" i="34"/>
  <c r="E5" i="34"/>
  <c r="D5" i="34"/>
  <c r="N37" i="33"/>
  <c r="O37" i="33"/>
  <c r="N38" i="33"/>
  <c r="O38" i="33"/>
  <c r="N39" i="33"/>
  <c r="O39" i="33"/>
  <c r="N40" i="33"/>
  <c r="O40" i="33" s="1"/>
  <c r="N41" i="33"/>
  <c r="O41" i="33" s="1"/>
  <c r="N25" i="33"/>
  <c r="O25" i="33" s="1"/>
  <c r="N26" i="33"/>
  <c r="O26" i="33"/>
  <c r="N27" i="33"/>
  <c r="O27" i="33"/>
  <c r="N28" i="33"/>
  <c r="O28" i="33"/>
  <c r="N29" i="33"/>
  <c r="O29" i="33" s="1"/>
  <c r="N30" i="33"/>
  <c r="O30" i="33" s="1"/>
  <c r="N14" i="33"/>
  <c r="O14" i="33" s="1"/>
  <c r="N15" i="33"/>
  <c r="O15" i="33"/>
  <c r="N16" i="33"/>
  <c r="O16" i="33"/>
  <c r="N17" i="33"/>
  <c r="O17" i="33"/>
  <c r="N18" i="33"/>
  <c r="O18" i="33" s="1"/>
  <c r="N19" i="33"/>
  <c r="O19" i="33" s="1"/>
  <c r="N20" i="33"/>
  <c r="O20" i="33" s="1"/>
  <c r="N21" i="33"/>
  <c r="O21" i="33"/>
  <c r="N22" i="33"/>
  <c r="O22" i="33"/>
  <c r="N23" i="33"/>
  <c r="O23" i="33"/>
  <c r="E24" i="33"/>
  <c r="F24" i="33"/>
  <c r="G24" i="33"/>
  <c r="H24" i="33"/>
  <c r="I24" i="33"/>
  <c r="J24" i="33"/>
  <c r="K24" i="33"/>
  <c r="L24" i="33"/>
  <c r="M24" i="33"/>
  <c r="D24" i="33"/>
  <c r="N24" i="33" s="1"/>
  <c r="O24" i="33" s="1"/>
  <c r="E13" i="33"/>
  <c r="F13" i="33"/>
  <c r="G13" i="33"/>
  <c r="H13" i="33"/>
  <c r="I13" i="33"/>
  <c r="J13" i="33"/>
  <c r="K13" i="33"/>
  <c r="L13" i="33"/>
  <c r="M13" i="33"/>
  <c r="D13" i="33"/>
  <c r="N13" i="33" s="1"/>
  <c r="O13" i="33" s="1"/>
  <c r="E11" i="33"/>
  <c r="F11" i="33"/>
  <c r="G11" i="33"/>
  <c r="H11" i="33"/>
  <c r="I11" i="33"/>
  <c r="J11" i="33"/>
  <c r="K11" i="33"/>
  <c r="L11" i="33"/>
  <c r="M11" i="33"/>
  <c r="D11" i="33"/>
  <c r="N11" i="33" s="1"/>
  <c r="O11" i="33" s="1"/>
  <c r="E5" i="33"/>
  <c r="F5" i="33"/>
  <c r="G5" i="33"/>
  <c r="H5" i="33"/>
  <c r="I5" i="33"/>
  <c r="J5" i="33"/>
  <c r="K5" i="33"/>
  <c r="L5" i="33"/>
  <c r="M5" i="33"/>
  <c r="M42" i="33" s="1"/>
  <c r="D5" i="33"/>
  <c r="N5" i="33" s="1"/>
  <c r="O5" i="33" s="1"/>
  <c r="E35" i="33"/>
  <c r="F35" i="33"/>
  <c r="G35" i="33"/>
  <c r="H35" i="33"/>
  <c r="I35" i="33"/>
  <c r="J35" i="33"/>
  <c r="K35" i="33"/>
  <c r="L35" i="33"/>
  <c r="M35" i="33"/>
  <c r="D35" i="33"/>
  <c r="N36" i="33"/>
  <c r="O36" i="33" s="1"/>
  <c r="N34" i="33"/>
  <c r="O34" i="33" s="1"/>
  <c r="N33" i="33"/>
  <c r="O33" i="33" s="1"/>
  <c r="E32" i="33"/>
  <c r="E42" i="33" s="1"/>
  <c r="F32" i="33"/>
  <c r="F42" i="33"/>
  <c r="G32" i="33"/>
  <c r="H32" i="33"/>
  <c r="I32" i="33"/>
  <c r="J32" i="33"/>
  <c r="K32" i="33"/>
  <c r="L32" i="33"/>
  <c r="M32" i="33"/>
  <c r="D32" i="33"/>
  <c r="N31" i="33"/>
  <c r="O31" i="33"/>
  <c r="N12" i="33"/>
  <c r="O12" i="33" s="1"/>
  <c r="N6" i="33"/>
  <c r="O6" i="33" s="1"/>
  <c r="N7" i="33"/>
  <c r="O7" i="33" s="1"/>
  <c r="N8" i="33"/>
  <c r="O8" i="33"/>
  <c r="N9" i="33"/>
  <c r="O9" i="33"/>
  <c r="N10" i="33"/>
  <c r="O10" i="33"/>
  <c r="N13" i="37"/>
  <c r="O13" i="37" s="1"/>
  <c r="K34" i="43" l="1"/>
  <c r="D36" i="39"/>
  <c r="N29" i="41"/>
  <c r="O29" i="41" s="1"/>
  <c r="N22" i="40"/>
  <c r="O22" i="40" s="1"/>
  <c r="N20" i="44"/>
  <c r="O20" i="44" s="1"/>
  <c r="N35" i="33"/>
  <c r="O35" i="33" s="1"/>
  <c r="N5" i="43"/>
  <c r="O5" i="43" s="1"/>
  <c r="K37" i="38"/>
  <c r="N30" i="44"/>
  <c r="O30" i="44" s="1"/>
  <c r="N13" i="39"/>
  <c r="O13" i="39" s="1"/>
  <c r="I34" i="44"/>
  <c r="K42" i="33"/>
  <c r="N32" i="39"/>
  <c r="O32" i="39" s="1"/>
  <c r="N5" i="35"/>
  <c r="O5" i="35" s="1"/>
  <c r="J41" i="37"/>
  <c r="N30" i="35"/>
  <c r="O30" i="35" s="1"/>
  <c r="N32" i="35"/>
  <c r="O32" i="35" s="1"/>
  <c r="N32" i="36"/>
  <c r="O32" i="36" s="1"/>
  <c r="J36" i="39"/>
  <c r="N5" i="41"/>
  <c r="O5" i="41" s="1"/>
  <c r="L37" i="38"/>
  <c r="J42" i="33"/>
  <c r="N31" i="38"/>
  <c r="O31" i="38" s="1"/>
  <c r="K41" i="35"/>
  <c r="N11" i="42"/>
  <c r="O11" i="42" s="1"/>
  <c r="M43" i="34"/>
  <c r="E36" i="41"/>
  <c r="L42" i="33"/>
  <c r="N13" i="35"/>
  <c r="O13" i="35" s="1"/>
  <c r="K41" i="37"/>
  <c r="N11" i="39"/>
  <c r="O11" i="39" s="1"/>
  <c r="E36" i="40"/>
  <c r="N36" i="40" s="1"/>
  <c r="O36" i="40" s="1"/>
  <c r="G36" i="41"/>
  <c r="N11" i="41"/>
  <c r="O11" i="41" s="1"/>
  <c r="F31" i="46"/>
  <c r="O31" i="46" s="1"/>
  <c r="P31" i="46" s="1"/>
  <c r="M31" i="46"/>
  <c r="O10" i="46"/>
  <c r="P10" i="46" s="1"/>
  <c r="K34" i="44"/>
  <c r="F37" i="36"/>
  <c r="N24" i="37"/>
  <c r="O24" i="37" s="1"/>
  <c r="N31" i="42"/>
  <c r="O31" i="42" s="1"/>
  <c r="N11" i="34"/>
  <c r="O11" i="34" s="1"/>
  <c r="N5" i="40"/>
  <c r="O5" i="40" s="1"/>
  <c r="H36" i="41"/>
  <c r="M35" i="42"/>
  <c r="N13" i="43"/>
  <c r="O13" i="43" s="1"/>
  <c r="G31" i="46"/>
  <c r="M34" i="43"/>
  <c r="I42" i="33"/>
  <c r="D41" i="35"/>
  <c r="O8" i="46"/>
  <c r="P8" i="46" s="1"/>
  <c r="G36" i="40"/>
  <c r="I36" i="41"/>
  <c r="L36" i="41"/>
  <c r="N31" i="41"/>
  <c r="O31" i="41" s="1"/>
  <c r="D31" i="45"/>
  <c r="N31" i="45" s="1"/>
  <c r="O31" i="45" s="1"/>
  <c r="N28" i="45"/>
  <c r="O28" i="45" s="1"/>
  <c r="H31" i="46"/>
  <c r="N11" i="35"/>
  <c r="O11" i="35" s="1"/>
  <c r="J34" i="44"/>
  <c r="M31" i="45"/>
  <c r="N21" i="41"/>
  <c r="O21" i="41" s="1"/>
  <c r="N5" i="44"/>
  <c r="O5" i="44" s="1"/>
  <c r="N5" i="37"/>
  <c r="O5" i="37" s="1"/>
  <c r="I41" i="37"/>
  <c r="G41" i="37"/>
  <c r="N28" i="44"/>
  <c r="O28" i="44" s="1"/>
  <c r="N11" i="45"/>
  <c r="O11" i="45" s="1"/>
  <c r="K43" i="34"/>
  <c r="N34" i="35"/>
  <c r="O34" i="35" s="1"/>
  <c r="D37" i="36"/>
  <c r="N37" i="36" s="1"/>
  <c r="O37" i="36" s="1"/>
  <c r="M37" i="38"/>
  <c r="H36" i="40"/>
  <c r="N11" i="40"/>
  <c r="O11" i="40" s="1"/>
  <c r="J36" i="41"/>
  <c r="D34" i="43"/>
  <c r="N21" i="43"/>
  <c r="O21" i="43" s="1"/>
  <c r="D34" i="44"/>
  <c r="N34" i="44" s="1"/>
  <c r="O34" i="44" s="1"/>
  <c r="E31" i="45"/>
  <c r="I31" i="45"/>
  <c r="I31" i="46"/>
  <c r="E31" i="46"/>
  <c r="K31" i="45"/>
  <c r="D41" i="37"/>
  <c r="E35" i="42"/>
  <c r="N5" i="42"/>
  <c r="O5" i="42" s="1"/>
  <c r="M34" i="44"/>
  <c r="G42" i="33"/>
  <c r="L41" i="35"/>
  <c r="H35" i="42"/>
  <c r="N13" i="38"/>
  <c r="O13" i="38" s="1"/>
  <c r="N31" i="43"/>
  <c r="O31" i="43" s="1"/>
  <c r="G34" i="44"/>
  <c r="D42" i="33"/>
  <c r="N42" i="33" s="1"/>
  <c r="O42" i="33" s="1"/>
  <c r="N32" i="33"/>
  <c r="O32" i="33" s="1"/>
  <c r="N5" i="34"/>
  <c r="O5" i="34" s="1"/>
  <c r="J43" i="34"/>
  <c r="E37" i="36"/>
  <c r="N33" i="38"/>
  <c r="O33" i="38" s="1"/>
  <c r="I36" i="40"/>
  <c r="K36" i="41"/>
  <c r="N29" i="42"/>
  <c r="O29" i="42" s="1"/>
  <c r="E34" i="43"/>
  <c r="J31" i="46"/>
  <c r="J31" i="45"/>
  <c r="N11" i="43"/>
  <c r="O11" i="43" s="1"/>
  <c r="J41" i="35"/>
  <c r="M37" i="36"/>
  <c r="N30" i="40"/>
  <c r="O30" i="40" s="1"/>
  <c r="G37" i="36"/>
  <c r="G35" i="42"/>
  <c r="O29" i="46"/>
  <c r="P29" i="46" s="1"/>
  <c r="I35" i="42"/>
  <c r="O5" i="46"/>
  <c r="P5" i="46" s="1"/>
  <c r="N5" i="39"/>
  <c r="O5" i="39" s="1"/>
  <c r="H43" i="34"/>
  <c r="J36" i="40"/>
  <c r="N32" i="40"/>
  <c r="O32" i="40" s="1"/>
  <c r="N21" i="42"/>
  <c r="O21" i="42" s="1"/>
  <c r="N29" i="43"/>
  <c r="O29" i="43" s="1"/>
  <c r="F34" i="44"/>
  <c r="G31" i="45"/>
  <c r="K31" i="46"/>
  <c r="O19" i="46"/>
  <c r="P19" i="46" s="1"/>
  <c r="O27" i="46"/>
  <c r="P27" i="46" s="1"/>
  <c r="E43" i="34"/>
  <c r="G41" i="35"/>
  <c r="L31" i="45"/>
  <c r="N13" i="41"/>
  <c r="O13" i="41" s="1"/>
  <c r="L34" i="43"/>
  <c r="N13" i="34"/>
  <c r="O13" i="34" s="1"/>
  <c r="D35" i="42"/>
  <c r="H42" i="33"/>
  <c r="F41" i="37"/>
  <c r="N13" i="40"/>
  <c r="O13" i="40" s="1"/>
  <c r="N34" i="34"/>
  <c r="O34" i="34" s="1"/>
  <c r="H37" i="38"/>
  <c r="I36" i="39"/>
  <c r="K36" i="40"/>
  <c r="N13" i="42"/>
  <c r="O13" i="42" s="1"/>
  <c r="E34" i="44"/>
  <c r="N9" i="45"/>
  <c r="O9" i="45" s="1"/>
  <c r="O36" i="47"/>
  <c r="P36" i="47" s="1"/>
  <c r="N24" i="38"/>
  <c r="O24" i="38" s="1"/>
  <c r="N11" i="44"/>
  <c r="O11" i="44" s="1"/>
  <c r="G43" i="34"/>
  <c r="I37" i="36"/>
  <c r="E41" i="37"/>
  <c r="H34" i="43"/>
  <c r="N5" i="45"/>
  <c r="O5" i="45" s="1"/>
  <c r="I37" i="38"/>
  <c r="N32" i="34"/>
  <c r="O32" i="34" s="1"/>
  <c r="N22" i="35"/>
  <c r="O22" i="35" s="1"/>
  <c r="I43" i="34"/>
  <c r="J35" i="42"/>
  <c r="N12" i="36"/>
  <c r="O12" i="36" s="1"/>
  <c r="D37" i="38"/>
  <c r="N5" i="38"/>
  <c r="O5" i="38" s="1"/>
  <c r="N23" i="34"/>
  <c r="O23" i="34" s="1"/>
  <c r="L34" i="44"/>
  <c r="H41" i="37"/>
  <c r="N22" i="39"/>
  <c r="O22" i="39" s="1"/>
  <c r="N31" i="37"/>
  <c r="O31" i="37" s="1"/>
  <c r="F35" i="42"/>
  <c r="N15" i="36"/>
  <c r="O15" i="36" s="1"/>
  <c r="N30" i="39"/>
  <c r="O30" i="39" s="1"/>
  <c r="I41" i="35"/>
  <c r="N41" i="35" s="1"/>
  <c r="O41" i="35" s="1"/>
  <c r="E37" i="38"/>
  <c r="F36" i="40"/>
  <c r="F36" i="41"/>
  <c r="N36" i="41" s="1"/>
  <c r="O36" i="41" s="1"/>
  <c r="E36" i="39"/>
  <c r="N43" i="34" l="1"/>
  <c r="O43" i="34" s="1"/>
  <c r="N35" i="42"/>
  <c r="O35" i="42" s="1"/>
  <c r="N34" i="43"/>
  <c r="O34" i="43" s="1"/>
  <c r="N36" i="39"/>
  <c r="O36" i="39" s="1"/>
  <c r="N41" i="37"/>
  <c r="O41" i="37" s="1"/>
  <c r="N37" i="38"/>
  <c r="O37" i="38" s="1"/>
</calcChain>
</file>

<file path=xl/sharedStrings.xml><?xml version="1.0" encoding="utf-8"?>
<sst xmlns="http://schemas.openxmlformats.org/spreadsheetml/2006/main" count="844" uniqueCount="132">
  <si>
    <t>Other Charges for Services</t>
  </si>
  <si>
    <t>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</si>
  <si>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</si>
  <si>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</si>
  <si>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</si>
  <si>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</si>
  <si>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</si>
  <si>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</si>
  <si>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</si>
  <si>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</si>
  <si>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</si>
  <si>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Discretionary Sales Surtaxes</t>
  </si>
  <si>
    <t>Utility Service Tax - Electricity</t>
  </si>
  <si>
    <t>Communications Services Taxes</t>
  </si>
  <si>
    <t>Permits, Fees, and Special Assessments</t>
  </si>
  <si>
    <t>Franchise Fee - Electricity</t>
  </si>
  <si>
    <t>Intergovernmental Revenue</t>
  </si>
  <si>
    <t>State Grant - Public Safety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</si>
  <si>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</si>
  <si>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</si>
  <si>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</si>
  <si>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</si>
  <si>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</si>
  <si>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Physical Environment - Other Physical Environment</t>
  </si>
  <si>
    <t>Grants from Other Local Units - Culture / Recreation</t>
  </si>
  <si>
    <t>Grants from Other Local Units - Other</t>
  </si>
  <si>
    <t>Governmental Funds</t>
  </si>
  <si>
    <t>Proprietary Funds</t>
  </si>
  <si>
    <t>Account Total</t>
  </si>
  <si>
    <t>Fiduciary Funds</t>
  </si>
  <si>
    <t>Charges for Services</t>
  </si>
  <si>
    <t>Other Sources</t>
  </si>
  <si>
    <t>General Gov't (Not Court-Related) - Other General Gov't Charges and Fees</t>
  </si>
  <si>
    <t>Public Safety - Emergency Management Service Fees / Charges</t>
  </si>
  <si>
    <t>Physical Environment - Water Utility</t>
  </si>
  <si>
    <t>Physical Environment - Garbage / Solid Waste</t>
  </si>
  <si>
    <t>Transportation (User Fees) - Other Transportation Charges</t>
  </si>
  <si>
    <t>Culture / Recreation - Parks and Recreation</t>
  </si>
  <si>
    <t>Total - All Account Codes</t>
  </si>
  <si>
    <t>Local Fiscal Year Ended September 30, 2009</t>
  </si>
  <si>
    <t>Interest and Other Earnings - Interest</t>
  </si>
  <si>
    <t>Other Miscellaneous Revenues - Other</t>
  </si>
  <si>
    <t>Non-Operating - Inter-Fund Group Transfers In</t>
  </si>
  <si>
    <t>Proceeds - Debt Proceeds</t>
  </si>
  <si>
    <t>Proprietary Non-Operating Sources - Interest</t>
  </si>
  <si>
    <t>Proprietary Non-Operating Sources - State Grants and Donations</t>
  </si>
  <si>
    <t>Proprietary Non-Operating Sources - Capital Contributions from Federal Government</t>
  </si>
  <si>
    <t>Proprietary Non-Operating Sources - Capital Contributions from Other Public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</si>
  <si>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</si>
  <si>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</si>
  <si>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</si>
  <si>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</si>
  <si>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</si>
  <si>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</si>
  <si>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</si>
  <si>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State Shared Revenues - Physical Environment - Gas Supply System</t>
  </si>
  <si>
    <t>Grand Ridge Revenues Reported by Account Code and Fund Type</t>
  </si>
  <si>
    <t>Local Fiscal Year Ended September 30, 2010</t>
  </si>
  <si>
    <t>State Shared Revenues - General Gov't - Sales and Uses Taxes to Counties</t>
  </si>
  <si>
    <t>Public Safety - Fire Protection</t>
  </si>
  <si>
    <t>Culture / Recreation - Other Culture / Recreation Charges</t>
  </si>
  <si>
    <t>Judgments, Fines, and Forfeits</t>
  </si>
  <si>
    <t>Other Judgments, Fines, and Forfeits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</si>
  <si>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</si>
  <si>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</si>
  <si>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</si>
  <si>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Physical Environment - Sewer / Wastewater Utility</t>
  </si>
  <si>
    <t>Human Services - Other Human Services Charges</t>
  </si>
  <si>
    <t>2011 Municipal Population:</t>
  </si>
  <si>
    <t>Local Fiscal Year Ended September 30, 2012</t>
  </si>
  <si>
    <t>Utility Service Tax - Fuel Oil</t>
  </si>
  <si>
    <t>Other Permits, Fees, and Special Assessments</t>
  </si>
  <si>
    <t>Federal Grant - Other Federal Grants</t>
  </si>
  <si>
    <t>Proprietary Non-Operating Sources - Capital Contributions from Private Source</t>
  </si>
  <si>
    <t>2012 Municipal Population:</t>
  </si>
  <si>
    <t>Local Fiscal Year Ended September 30, 2008</t>
  </si>
  <si>
    <t>Permits and Franchise Fees</t>
  </si>
  <si>
    <t>Federal Grant - Public Safety</t>
  </si>
  <si>
    <t>State Grant - Physical Environment - Sewer / Wastewater</t>
  </si>
  <si>
    <t>State Grant - Physical Environment - Other Physical Environment</t>
  </si>
  <si>
    <t>Grants from Other Local Units - Public Safety</t>
  </si>
  <si>
    <t>Proprietary Non-Operating Sources - Capital Contributions from State Government</t>
  </si>
  <si>
    <t>2008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</si>
  <si>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</si>
  <si>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</si>
  <si>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</si>
  <si>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</si>
  <si>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</si>
  <si>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</si>
  <si>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Proprietary Non-Operating - Interest</t>
  </si>
  <si>
    <t>Proprietary Non-Operating - Capital Contributions from Federal Government</t>
  </si>
  <si>
    <t>2013 Municipal Population:</t>
  </si>
  <si>
    <t>Local Fiscal Year Ended September 30, 2014</t>
  </si>
  <si>
    <t>Proprietary Non-Operating - Capital Contributions from Other Public Source</t>
  </si>
  <si>
    <t>2014 Municipal Population:</t>
  </si>
  <si>
    <t>Local Fiscal Year Ended September 30, 2015</t>
  </si>
  <si>
    <t>State Shared Revenues - Transportation - Other Transportation</t>
  </si>
  <si>
    <t>General Government - Other General Government Charges and Fees</t>
  </si>
  <si>
    <t>2015 Municipal Population:</t>
  </si>
  <si>
    <t>Local Fiscal Year Ended September 30, 2016</t>
  </si>
  <si>
    <t>Proceeds of General Capital Asset Dispositions - Sales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</si>
  <si>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</si>
  <si>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</si>
  <si>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</si>
  <si>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</si>
  <si>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</si>
  <si>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</si>
  <si>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Proprietary Non-Operating - Other Non-Operating Sources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</si>
  <si>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</si>
  <si>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</si>
  <si>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</si>
  <si>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</si>
  <si>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</si>
  <si>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</si>
  <si>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</si>
  <si>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</si>
  <si>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Local Communications Services Taxes</t>
  </si>
  <si>
    <t>Intergovernmental Revenues</t>
  </si>
  <si>
    <t>State Grant - Physical Environment - Water Supply System</t>
  </si>
  <si>
    <t>State Shared Revenues - General Government - Local Government Half-Cent Sales Tax Program</t>
  </si>
  <si>
    <t>State Shared Revenues - General Government - Other General Government</t>
  </si>
  <si>
    <t>Grants from Other Local Units - General Government</t>
  </si>
  <si>
    <t>Other Charges for Services (Not Court-Related)</t>
  </si>
  <si>
    <t>2021 Municipal Population:</t>
  </si>
  <si>
    <t>Local Fiscal Year Ended September 30, 2022</t>
  </si>
  <si>
    <t>First Local Option Fuel Tax (1 to 6 Cents Local Option Fuel Tax)</t>
  </si>
  <si>
    <t>Building Permits (Buildling Permit Fees)</t>
  </si>
  <si>
    <t>Federal Grant - Human Services - Public Assistance</t>
  </si>
  <si>
    <t>State Shared Revenues - Transportation - Fuel Tax Refunds and Credits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</si>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</sst>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164" fontId="10" fillId="0" borderId="8" xfId="0" applyNumberFormat="1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6A86E-D507-4623-AEA6-96EDF88EDBEC}">
  <sheetPr>
    <pageSetUpPr fitToPage="1"/>
  </sheetPr>
  <dimension ref="A1:ED39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0" customWidth="1"/>
    <col min="6" max="7" width="15.77734375" style="90" customWidth="1"/>
    <col min="8" max="8" width="13.77734375" style="90" customWidth="1"/>
    <col min="9" max="10" width="15.77734375" style="90" customWidth="1"/>
    <col min="11" max="14" width="13.77734375" style="90" customWidth="1"/>
    <col min="15" max="15" width="16.77734375" style="90" customWidth="1"/>
    <col min="16" max="16" width="13.77734375" style="62" customWidth="1"/>
    <col min="17" max="18" width="9.77734375" style="62"/>
  </cols>
  <sheetData>
    <row r="1" spans="1:134" ht="27.75">
      <c r="A1" s="98" t="s">
        <v>56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48"/>
      <c r="R1"/>
    </row>
    <row r="2" spans="1:134" ht="24" thickBot="1">
      <c r="A2" s="101" t="s">
        <v>130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48"/>
      <c r="R2"/>
    </row>
    <row r="3" spans="1:134" ht="18" customHeight="1">
      <c r="A3" s="104" t="s">
        <v>48</v>
      </c>
      <c r="B3" s="105"/>
      <c r="C3" s="106"/>
      <c r="D3" s="110" t="s">
        <v>26</v>
      </c>
      <c r="E3" s="111"/>
      <c r="F3" s="111"/>
      <c r="G3" s="111"/>
      <c r="H3" s="112"/>
      <c r="I3" s="110" t="s">
        <v>27</v>
      </c>
      <c r="J3" s="112"/>
      <c r="K3" s="110" t="s">
        <v>29</v>
      </c>
      <c r="L3" s="111"/>
      <c r="M3" s="112"/>
      <c r="N3" s="49"/>
      <c r="O3" s="50"/>
      <c r="P3" s="113" t="s">
        <v>112</v>
      </c>
      <c r="Q3" s="51"/>
      <c r="R3"/>
    </row>
    <row r="4" spans="1:134" ht="32.25" customHeight="1" thickBot="1">
      <c r="A4" s="107"/>
      <c r="B4" s="108"/>
      <c r="C4" s="109"/>
      <c r="D4" s="52" t="s">
        <v>3</v>
      </c>
      <c r="E4" s="52" t="s">
        <v>49</v>
      </c>
      <c r="F4" s="52" t="s">
        <v>50</v>
      </c>
      <c r="G4" s="52" t="s">
        <v>51</v>
      </c>
      <c r="H4" s="52" t="s">
        <v>4</v>
      </c>
      <c r="I4" s="52" t="s">
        <v>5</v>
      </c>
      <c r="J4" s="53" t="s">
        <v>52</v>
      </c>
      <c r="K4" s="53" t="s">
        <v>6</v>
      </c>
      <c r="L4" s="53" t="s">
        <v>7</v>
      </c>
      <c r="M4" s="53" t="s">
        <v>113</v>
      </c>
      <c r="N4" s="53" t="s">
        <v>8</v>
      </c>
      <c r="O4" s="53" t="s">
        <v>114</v>
      </c>
      <c r="P4" s="114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115</v>
      </c>
      <c r="B5" s="57"/>
      <c r="C5" s="57"/>
      <c r="D5" s="58">
        <f>SUM(D6:D9)</f>
        <v>154839</v>
      </c>
      <c r="E5" s="58">
        <f>SUM(E6:E9)</f>
        <v>0</v>
      </c>
      <c r="F5" s="58">
        <f>SUM(F6:F9)</f>
        <v>0</v>
      </c>
      <c r="G5" s="58">
        <f>SUM(G6:G9)</f>
        <v>0</v>
      </c>
      <c r="H5" s="58">
        <f>SUM(H6:H9)</f>
        <v>0</v>
      </c>
      <c r="I5" s="58">
        <f>SUM(I6:I9)</f>
        <v>0</v>
      </c>
      <c r="J5" s="58">
        <f>SUM(J6:J9)</f>
        <v>0</v>
      </c>
      <c r="K5" s="58">
        <f>SUM(K6:K9)</f>
        <v>0</v>
      </c>
      <c r="L5" s="58">
        <f>SUM(L6:L9)</f>
        <v>0</v>
      </c>
      <c r="M5" s="58">
        <f>SUM(M6:M9)</f>
        <v>0</v>
      </c>
      <c r="N5" s="58">
        <f>SUM(N6:N9)</f>
        <v>0</v>
      </c>
      <c r="O5" s="59">
        <f>SUM(D5:N5)</f>
        <v>154839</v>
      </c>
      <c r="P5" s="60">
        <f>(O5/P$37)</f>
        <v>168.30326086956521</v>
      </c>
      <c r="Q5" s="61"/>
    </row>
    <row r="6" spans="1:134">
      <c r="A6" s="63"/>
      <c r="B6" s="64">
        <v>312.3</v>
      </c>
      <c r="C6" s="65" t="s">
        <v>10</v>
      </c>
      <c r="D6" s="66">
        <v>8176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 t="shared" ref="O6:O9" si="0">SUM(D6:N6)</f>
        <v>8176</v>
      </c>
      <c r="P6" s="67">
        <f>(O6/P$37)</f>
        <v>8.8869565217391298</v>
      </c>
      <c r="Q6" s="68"/>
    </row>
    <row r="7" spans="1:134">
      <c r="A7" s="63"/>
      <c r="B7" s="64">
        <v>312.41000000000003</v>
      </c>
      <c r="C7" s="65" t="s">
        <v>125</v>
      </c>
      <c r="D7" s="66">
        <v>45704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si="0"/>
        <v>45704</v>
      </c>
      <c r="P7" s="67">
        <f>(O7/P$37)</f>
        <v>49.678260869565214</v>
      </c>
      <c r="Q7" s="68"/>
    </row>
    <row r="8" spans="1:134">
      <c r="A8" s="63"/>
      <c r="B8" s="64">
        <v>314.10000000000002</v>
      </c>
      <c r="C8" s="65" t="s">
        <v>12</v>
      </c>
      <c r="D8" s="66">
        <v>67804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67804</v>
      </c>
      <c r="P8" s="67">
        <f>(O8/P$37)</f>
        <v>73.7</v>
      </c>
      <c r="Q8" s="68"/>
    </row>
    <row r="9" spans="1:134">
      <c r="A9" s="63"/>
      <c r="B9" s="64">
        <v>315.2</v>
      </c>
      <c r="C9" s="65" t="s">
        <v>116</v>
      </c>
      <c r="D9" s="66">
        <v>33155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33155</v>
      </c>
      <c r="P9" s="67">
        <f>(O9/P$37)</f>
        <v>36.038043478260867</v>
      </c>
      <c r="Q9" s="68"/>
    </row>
    <row r="10" spans="1:134" ht="15.75">
      <c r="A10" s="69" t="s">
        <v>14</v>
      </c>
      <c r="B10" s="70"/>
      <c r="C10" s="71"/>
      <c r="D10" s="72">
        <f>SUM(D11:D12)</f>
        <v>44597</v>
      </c>
      <c r="E10" s="72">
        <f>SUM(E11:E12)</f>
        <v>0</v>
      </c>
      <c r="F10" s="72">
        <f>SUM(F11:F12)</f>
        <v>0</v>
      </c>
      <c r="G10" s="72">
        <f>SUM(G11:G12)</f>
        <v>0</v>
      </c>
      <c r="H10" s="72">
        <f>SUM(H11:H12)</f>
        <v>0</v>
      </c>
      <c r="I10" s="72">
        <f>SUM(I11:I12)</f>
        <v>0</v>
      </c>
      <c r="J10" s="72">
        <f>SUM(J11:J12)</f>
        <v>0</v>
      </c>
      <c r="K10" s="72">
        <f>SUM(K11:K12)</f>
        <v>0</v>
      </c>
      <c r="L10" s="72">
        <f>SUM(L11:L12)</f>
        <v>0</v>
      </c>
      <c r="M10" s="72">
        <f>SUM(M11:M12)</f>
        <v>0</v>
      </c>
      <c r="N10" s="72">
        <f>SUM(N11:N12)</f>
        <v>0</v>
      </c>
      <c r="O10" s="73">
        <f>SUM(D10:N10)</f>
        <v>44597</v>
      </c>
      <c r="P10" s="74">
        <f>(O10/P$37)</f>
        <v>48.475000000000001</v>
      </c>
      <c r="Q10" s="75"/>
    </row>
    <row r="11" spans="1:134">
      <c r="A11" s="63"/>
      <c r="B11" s="64">
        <v>322</v>
      </c>
      <c r="C11" s="65" t="s">
        <v>126</v>
      </c>
      <c r="D11" s="66">
        <v>1610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>SUM(D11:N11)</f>
        <v>1610</v>
      </c>
      <c r="P11" s="67">
        <f>(O11/P$37)</f>
        <v>1.75</v>
      </c>
      <c r="Q11" s="68"/>
    </row>
    <row r="12" spans="1:134">
      <c r="A12" s="63"/>
      <c r="B12" s="64">
        <v>323.10000000000002</v>
      </c>
      <c r="C12" s="65" t="s">
        <v>15</v>
      </c>
      <c r="D12" s="66">
        <v>42987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ref="O12" si="1">SUM(D12:N12)</f>
        <v>42987</v>
      </c>
      <c r="P12" s="67">
        <f>(O12/P$37)</f>
        <v>46.725000000000001</v>
      </c>
      <c r="Q12" s="68"/>
    </row>
    <row r="13" spans="1:134" ht="15.75">
      <c r="A13" s="69" t="s">
        <v>117</v>
      </c>
      <c r="B13" s="70"/>
      <c r="C13" s="71"/>
      <c r="D13" s="72">
        <f>SUM(D14:D23)</f>
        <v>459556</v>
      </c>
      <c r="E13" s="72">
        <f>SUM(E14:E23)</f>
        <v>0</v>
      </c>
      <c r="F13" s="72">
        <f>SUM(F14:F23)</f>
        <v>0</v>
      </c>
      <c r="G13" s="72">
        <f>SUM(G14:G23)</f>
        <v>0</v>
      </c>
      <c r="H13" s="72">
        <f>SUM(H14:H23)</f>
        <v>0</v>
      </c>
      <c r="I13" s="72">
        <f>SUM(I14:I23)</f>
        <v>25333</v>
      </c>
      <c r="J13" s="72">
        <f>SUM(J14:J23)</f>
        <v>0</v>
      </c>
      <c r="K13" s="72">
        <f>SUM(K14:K23)</f>
        <v>0</v>
      </c>
      <c r="L13" s="72">
        <f>SUM(L14:L23)</f>
        <v>0</v>
      </c>
      <c r="M13" s="72">
        <f>SUM(M14:M23)</f>
        <v>0</v>
      </c>
      <c r="N13" s="72">
        <f>SUM(N14:N23)</f>
        <v>0</v>
      </c>
      <c r="O13" s="73">
        <f>SUM(D13:N13)</f>
        <v>484889</v>
      </c>
      <c r="P13" s="74">
        <f>(O13/P$37)</f>
        <v>527.05326086956518</v>
      </c>
      <c r="Q13" s="75"/>
    </row>
    <row r="14" spans="1:134">
      <c r="A14" s="63"/>
      <c r="B14" s="64">
        <v>331.62</v>
      </c>
      <c r="C14" s="65" t="s">
        <v>127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25333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18" si="2">SUM(D14:N14)</f>
        <v>25333</v>
      </c>
      <c r="P14" s="67">
        <f>(O14/P$37)</f>
        <v>27.535869565217393</v>
      </c>
      <c r="Q14" s="68"/>
    </row>
    <row r="15" spans="1:134">
      <c r="A15" s="63"/>
      <c r="B15" s="64">
        <v>335.14</v>
      </c>
      <c r="C15" s="65" t="s">
        <v>86</v>
      </c>
      <c r="D15" s="66">
        <v>825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2"/>
        <v>825</v>
      </c>
      <c r="P15" s="67">
        <f>(O15/P$37)</f>
        <v>0.89673913043478259</v>
      </c>
      <c r="Q15" s="68"/>
    </row>
    <row r="16" spans="1:134">
      <c r="A16" s="63"/>
      <c r="B16" s="64">
        <v>335.15</v>
      </c>
      <c r="C16" s="65" t="s">
        <v>87</v>
      </c>
      <c r="D16" s="66">
        <v>98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2"/>
        <v>98</v>
      </c>
      <c r="P16" s="67">
        <f>(O16/P$37)</f>
        <v>0.10652173913043478</v>
      </c>
      <c r="Q16" s="68"/>
    </row>
    <row r="17" spans="1:17">
      <c r="A17" s="63"/>
      <c r="B17" s="64">
        <v>335.18</v>
      </c>
      <c r="C17" s="65" t="s">
        <v>119</v>
      </c>
      <c r="D17" s="66">
        <v>60531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2"/>
        <v>60531</v>
      </c>
      <c r="P17" s="67">
        <f>(O17/P$37)</f>
        <v>65.794565217391309</v>
      </c>
      <c r="Q17" s="68"/>
    </row>
    <row r="18" spans="1:17">
      <c r="A18" s="63"/>
      <c r="B18" s="64">
        <v>335.19</v>
      </c>
      <c r="C18" s="65" t="s">
        <v>120</v>
      </c>
      <c r="D18" s="66">
        <v>70115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70115</v>
      </c>
      <c r="P18" s="67">
        <f>(O18/P$37)</f>
        <v>76.211956521739125</v>
      </c>
      <c r="Q18" s="68"/>
    </row>
    <row r="19" spans="1:17">
      <c r="A19" s="63"/>
      <c r="B19" s="64">
        <v>335.45</v>
      </c>
      <c r="C19" s="65" t="s">
        <v>128</v>
      </c>
      <c r="D19" s="66">
        <v>443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ref="O19:O23" si="3">SUM(D19:N19)</f>
        <v>443</v>
      </c>
      <c r="P19" s="67">
        <f>(O19/P$37)</f>
        <v>0.48152173913043478</v>
      </c>
      <c r="Q19" s="68"/>
    </row>
    <row r="20" spans="1:17">
      <c r="A20" s="63"/>
      <c r="B20" s="64">
        <v>335.48</v>
      </c>
      <c r="C20" s="65" t="s">
        <v>96</v>
      </c>
      <c r="D20" s="66">
        <v>52872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3"/>
        <v>52872</v>
      </c>
      <c r="P20" s="67">
        <f>(O20/P$37)</f>
        <v>57.469565217391306</v>
      </c>
      <c r="Q20" s="68"/>
    </row>
    <row r="21" spans="1:17">
      <c r="A21" s="63"/>
      <c r="B21" s="64">
        <v>337.1</v>
      </c>
      <c r="C21" s="65" t="s">
        <v>121</v>
      </c>
      <c r="D21" s="66">
        <v>127972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3"/>
        <v>127972</v>
      </c>
      <c r="P21" s="67">
        <f>(O21/P$37)</f>
        <v>139.1</v>
      </c>
      <c r="Q21" s="68"/>
    </row>
    <row r="22" spans="1:17">
      <c r="A22" s="63"/>
      <c r="B22" s="64">
        <v>337.2</v>
      </c>
      <c r="C22" s="65" t="s">
        <v>80</v>
      </c>
      <c r="D22" s="66">
        <v>49241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3"/>
        <v>49241</v>
      </c>
      <c r="P22" s="67">
        <f>(O22/P$37)</f>
        <v>53.52282608695652</v>
      </c>
      <c r="Q22" s="68"/>
    </row>
    <row r="23" spans="1:17">
      <c r="A23" s="63"/>
      <c r="B23" s="64">
        <v>337.7</v>
      </c>
      <c r="C23" s="65" t="s">
        <v>24</v>
      </c>
      <c r="D23" s="66">
        <v>97459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3"/>
        <v>97459</v>
      </c>
      <c r="P23" s="67">
        <f>(O23/P$37)</f>
        <v>105.93369565217391</v>
      </c>
      <c r="Q23" s="68"/>
    </row>
    <row r="24" spans="1:17" ht="15.75">
      <c r="A24" s="69" t="s">
        <v>30</v>
      </c>
      <c r="B24" s="70"/>
      <c r="C24" s="71"/>
      <c r="D24" s="72">
        <f>SUM(D25:D29)</f>
        <v>33579</v>
      </c>
      <c r="E24" s="72">
        <f>SUM(E25:E29)</f>
        <v>0</v>
      </c>
      <c r="F24" s="72">
        <f>SUM(F25:F29)</f>
        <v>0</v>
      </c>
      <c r="G24" s="72">
        <f>SUM(G25:G29)</f>
        <v>0</v>
      </c>
      <c r="H24" s="72">
        <f>SUM(H25:H29)</f>
        <v>0</v>
      </c>
      <c r="I24" s="72">
        <f>SUM(I25:I29)</f>
        <v>548123</v>
      </c>
      <c r="J24" s="72">
        <f>SUM(J25:J29)</f>
        <v>0</v>
      </c>
      <c r="K24" s="72">
        <f>SUM(K25:K29)</f>
        <v>0</v>
      </c>
      <c r="L24" s="72">
        <f>SUM(L25:L29)</f>
        <v>0</v>
      </c>
      <c r="M24" s="72">
        <f>SUM(M25:M29)</f>
        <v>0</v>
      </c>
      <c r="N24" s="72">
        <f>SUM(N25:N29)</f>
        <v>0</v>
      </c>
      <c r="O24" s="72">
        <f>SUM(D24:N24)</f>
        <v>581702</v>
      </c>
      <c r="P24" s="74">
        <f>(O24/P$37)</f>
        <v>632.28478260869565</v>
      </c>
      <c r="Q24" s="75"/>
    </row>
    <row r="25" spans="1:17">
      <c r="A25" s="63"/>
      <c r="B25" s="64">
        <v>342.2</v>
      </c>
      <c r="C25" s="65" t="s">
        <v>59</v>
      </c>
      <c r="D25" s="66">
        <v>20250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ref="O25:O29" si="4">SUM(D25:N25)</f>
        <v>20250</v>
      </c>
      <c r="P25" s="67">
        <f>(O25/P$37)</f>
        <v>22.010869565217391</v>
      </c>
      <c r="Q25" s="68"/>
    </row>
    <row r="26" spans="1:17">
      <c r="A26" s="63"/>
      <c r="B26" s="64">
        <v>343.3</v>
      </c>
      <c r="C26" s="65" t="s">
        <v>34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117463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4"/>
        <v>117463</v>
      </c>
      <c r="P26" s="67">
        <f>(O26/P$37)</f>
        <v>127.67717391304348</v>
      </c>
      <c r="Q26" s="68"/>
    </row>
    <row r="27" spans="1:17">
      <c r="A27" s="63"/>
      <c r="B27" s="64">
        <v>343.4</v>
      </c>
      <c r="C27" s="65" t="s">
        <v>35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251895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4"/>
        <v>251895</v>
      </c>
      <c r="P27" s="67">
        <f>(O27/P$37)</f>
        <v>273.79891304347825</v>
      </c>
      <c r="Q27" s="68"/>
    </row>
    <row r="28" spans="1:17">
      <c r="A28" s="63"/>
      <c r="B28" s="64">
        <v>343.5</v>
      </c>
      <c r="C28" s="65" t="s">
        <v>66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178765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4"/>
        <v>178765</v>
      </c>
      <c r="P28" s="67">
        <f>(O28/P$37)</f>
        <v>194.30978260869566</v>
      </c>
      <c r="Q28" s="68"/>
    </row>
    <row r="29" spans="1:17">
      <c r="A29" s="63"/>
      <c r="B29" s="64">
        <v>347.2</v>
      </c>
      <c r="C29" s="65" t="s">
        <v>37</v>
      </c>
      <c r="D29" s="66">
        <v>13329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4"/>
        <v>13329</v>
      </c>
      <c r="P29" s="67">
        <f>(O29/P$37)</f>
        <v>14.48804347826087</v>
      </c>
      <c r="Q29" s="68"/>
    </row>
    <row r="30" spans="1:17" ht="15.75">
      <c r="A30" s="69" t="s">
        <v>2</v>
      </c>
      <c r="B30" s="70"/>
      <c r="C30" s="71"/>
      <c r="D30" s="72">
        <f>SUM(D31:D32)</f>
        <v>46508</v>
      </c>
      <c r="E30" s="72">
        <f>SUM(E31:E32)</f>
        <v>0</v>
      </c>
      <c r="F30" s="72">
        <f>SUM(F31:F32)</f>
        <v>0</v>
      </c>
      <c r="G30" s="72">
        <f>SUM(G31:G32)</f>
        <v>0</v>
      </c>
      <c r="H30" s="72">
        <f>SUM(H31:H32)</f>
        <v>0</v>
      </c>
      <c r="I30" s="72">
        <f>SUM(I31:I32)</f>
        <v>37903</v>
      </c>
      <c r="J30" s="72">
        <f>SUM(J31:J32)</f>
        <v>0</v>
      </c>
      <c r="K30" s="72">
        <f>SUM(K31:K32)</f>
        <v>0</v>
      </c>
      <c r="L30" s="72">
        <f>SUM(L31:L32)</f>
        <v>0</v>
      </c>
      <c r="M30" s="72">
        <f>SUM(M31:M32)</f>
        <v>0</v>
      </c>
      <c r="N30" s="72">
        <f>SUM(N31:N32)</f>
        <v>0</v>
      </c>
      <c r="O30" s="72">
        <f>SUM(D30:N30)</f>
        <v>84411</v>
      </c>
      <c r="P30" s="74">
        <f>(O30/P$37)</f>
        <v>91.751086956521746</v>
      </c>
      <c r="Q30" s="75"/>
    </row>
    <row r="31" spans="1:17">
      <c r="A31" s="63"/>
      <c r="B31" s="64">
        <v>361.1</v>
      </c>
      <c r="C31" s="65" t="s">
        <v>40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17274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>SUM(D31:N31)</f>
        <v>17274</v>
      </c>
      <c r="P31" s="67">
        <f>(O31/P$37)</f>
        <v>18.776086956521738</v>
      </c>
      <c r="Q31" s="68"/>
    </row>
    <row r="32" spans="1:17">
      <c r="A32" s="63"/>
      <c r="B32" s="64">
        <v>369.9</v>
      </c>
      <c r="C32" s="65" t="s">
        <v>41</v>
      </c>
      <c r="D32" s="66">
        <v>46508</v>
      </c>
      <c r="E32" s="66">
        <v>0</v>
      </c>
      <c r="F32" s="66">
        <v>0</v>
      </c>
      <c r="G32" s="66">
        <v>0</v>
      </c>
      <c r="H32" s="66">
        <v>0</v>
      </c>
      <c r="I32" s="66">
        <v>20629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ref="O32:O34" si="5">SUM(D32:N32)</f>
        <v>67137</v>
      </c>
      <c r="P32" s="67">
        <f>(O32/P$37)</f>
        <v>72.974999999999994</v>
      </c>
      <c r="Q32" s="68"/>
    </row>
    <row r="33" spans="1:120" ht="15.75">
      <c r="A33" s="69" t="s">
        <v>31</v>
      </c>
      <c r="B33" s="70"/>
      <c r="C33" s="71"/>
      <c r="D33" s="72">
        <f>SUM(D34:D34)</f>
        <v>0</v>
      </c>
      <c r="E33" s="72">
        <f>SUM(E34:E34)</f>
        <v>0</v>
      </c>
      <c r="F33" s="72">
        <f>SUM(F34:F34)</f>
        <v>0</v>
      </c>
      <c r="G33" s="72">
        <f>SUM(G34:G34)</f>
        <v>0</v>
      </c>
      <c r="H33" s="72">
        <f>SUM(H34:H34)</f>
        <v>0</v>
      </c>
      <c r="I33" s="72">
        <f>SUM(I34:I34)</f>
        <v>75000</v>
      </c>
      <c r="J33" s="72">
        <f>SUM(J34:J34)</f>
        <v>0</v>
      </c>
      <c r="K33" s="72">
        <f>SUM(K34:K34)</f>
        <v>0</v>
      </c>
      <c r="L33" s="72">
        <f>SUM(L34:L34)</f>
        <v>0</v>
      </c>
      <c r="M33" s="72">
        <f>SUM(M34:M34)</f>
        <v>0</v>
      </c>
      <c r="N33" s="72">
        <f>SUM(N34:N34)</f>
        <v>0</v>
      </c>
      <c r="O33" s="72">
        <f t="shared" si="5"/>
        <v>75000</v>
      </c>
      <c r="P33" s="74">
        <f>(O33/P$37)</f>
        <v>81.521739130434781</v>
      </c>
      <c r="Q33" s="68"/>
    </row>
    <row r="34" spans="1:120" ht="15.75" thickBot="1">
      <c r="A34" s="63"/>
      <c r="B34" s="64">
        <v>381</v>
      </c>
      <c r="C34" s="65" t="s">
        <v>42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75000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5"/>
        <v>75000</v>
      </c>
      <c r="P34" s="67">
        <f>(O34/P$37)</f>
        <v>81.521739130434781</v>
      </c>
      <c r="Q34" s="68"/>
    </row>
    <row r="35" spans="1:120" ht="16.5" thickBot="1">
      <c r="A35" s="76" t="s">
        <v>38</v>
      </c>
      <c r="B35" s="77"/>
      <c r="C35" s="78"/>
      <c r="D35" s="79">
        <f>SUM(D5,D10,D13,D24,D30,D33)</f>
        <v>739079</v>
      </c>
      <c r="E35" s="79">
        <f t="shared" ref="E35:N35" si="6">SUM(E5,E10,E13,E24,E30,E33)</f>
        <v>0</v>
      </c>
      <c r="F35" s="79">
        <f t="shared" si="6"/>
        <v>0</v>
      </c>
      <c r="G35" s="79">
        <f t="shared" si="6"/>
        <v>0</v>
      </c>
      <c r="H35" s="79">
        <f t="shared" si="6"/>
        <v>0</v>
      </c>
      <c r="I35" s="79">
        <f t="shared" si="6"/>
        <v>686359</v>
      </c>
      <c r="J35" s="79">
        <f t="shared" si="6"/>
        <v>0</v>
      </c>
      <c r="K35" s="79">
        <f t="shared" si="6"/>
        <v>0</v>
      </c>
      <c r="L35" s="79">
        <f t="shared" si="6"/>
        <v>0</v>
      </c>
      <c r="M35" s="79">
        <f t="shared" si="6"/>
        <v>0</v>
      </c>
      <c r="N35" s="79">
        <f t="shared" si="6"/>
        <v>0</v>
      </c>
      <c r="O35" s="79">
        <f>SUM(D35:N35)</f>
        <v>1425438</v>
      </c>
      <c r="P35" s="80">
        <f>(O35/P$37)</f>
        <v>1549.3891304347826</v>
      </c>
      <c r="Q35" s="61"/>
      <c r="R35" s="8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</row>
    <row r="36" spans="1:120">
      <c r="A36" s="82"/>
      <c r="B36" s="83"/>
      <c r="C36" s="83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5"/>
    </row>
    <row r="37" spans="1:120">
      <c r="A37" s="86"/>
      <c r="B37" s="87"/>
      <c r="C37" s="87"/>
      <c r="D37" s="88"/>
      <c r="E37" s="88"/>
      <c r="F37" s="88"/>
      <c r="G37" s="88"/>
      <c r="H37" s="88"/>
      <c r="I37" s="88"/>
      <c r="J37" s="88"/>
      <c r="K37" s="88"/>
      <c r="L37" s="88"/>
      <c r="M37" s="91" t="s">
        <v>131</v>
      </c>
      <c r="N37" s="91"/>
      <c r="O37" s="91"/>
      <c r="P37" s="89">
        <v>920</v>
      </c>
    </row>
    <row r="38" spans="1:120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4"/>
    </row>
    <row r="39" spans="1:120" ht="15.75" customHeight="1" thickBot="1">
      <c r="A39" s="95" t="s">
        <v>64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7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48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53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49</v>
      </c>
      <c r="F4" s="32" t="s">
        <v>50</v>
      </c>
      <c r="G4" s="32" t="s">
        <v>51</v>
      </c>
      <c r="H4" s="32" t="s">
        <v>4</v>
      </c>
      <c r="I4" s="32" t="s">
        <v>5</v>
      </c>
      <c r="J4" s="33" t="s">
        <v>52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207343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207343</v>
      </c>
      <c r="O5" s="31">
        <f t="shared" ref="O5:O36" si="2">(N5/O$38)</f>
        <v>225.12812160694898</v>
      </c>
      <c r="P5" s="6"/>
    </row>
    <row r="6" spans="1:133">
      <c r="A6" s="12"/>
      <c r="B6" s="23">
        <v>312.10000000000002</v>
      </c>
      <c r="C6" s="19" t="s">
        <v>9</v>
      </c>
      <c r="D6" s="46">
        <v>42780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42780</v>
      </c>
      <c r="O6" s="47">
        <f t="shared" si="2"/>
        <v>46.449511400651467</v>
      </c>
      <c r="P6" s="9"/>
    </row>
    <row r="7" spans="1:133">
      <c r="A7" s="12"/>
      <c r="B7" s="23">
        <v>312.3</v>
      </c>
      <c r="C7" s="19" t="s">
        <v>10</v>
      </c>
      <c r="D7" s="46">
        <v>7681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7681</v>
      </c>
      <c r="O7" s="47">
        <f t="shared" si="2"/>
        <v>8.3398479913137891</v>
      </c>
      <c r="P7" s="9"/>
    </row>
    <row r="8" spans="1:133">
      <c r="A8" s="12"/>
      <c r="B8" s="23">
        <v>312.60000000000002</v>
      </c>
      <c r="C8" s="19" t="s">
        <v>11</v>
      </c>
      <c r="D8" s="46">
        <v>81136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81136</v>
      </c>
      <c r="O8" s="47">
        <f t="shared" si="2"/>
        <v>88.095548317046692</v>
      </c>
      <c r="P8" s="9"/>
    </row>
    <row r="9" spans="1:133">
      <c r="A9" s="12"/>
      <c r="B9" s="23">
        <v>314.10000000000002</v>
      </c>
      <c r="C9" s="19" t="s">
        <v>12</v>
      </c>
      <c r="D9" s="46">
        <v>54692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54692</v>
      </c>
      <c r="O9" s="47">
        <f t="shared" si="2"/>
        <v>59.383279044516833</v>
      </c>
      <c r="P9" s="9"/>
    </row>
    <row r="10" spans="1:133">
      <c r="A10" s="12"/>
      <c r="B10" s="23">
        <v>315</v>
      </c>
      <c r="C10" s="19" t="s">
        <v>84</v>
      </c>
      <c r="D10" s="46">
        <v>21054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21054</v>
      </c>
      <c r="O10" s="47">
        <f t="shared" si="2"/>
        <v>22.859934853420196</v>
      </c>
      <c r="P10" s="9"/>
    </row>
    <row r="11" spans="1:133" ht="15.75">
      <c r="A11" s="27" t="s">
        <v>14</v>
      </c>
      <c r="B11" s="28"/>
      <c r="C11" s="29"/>
      <c r="D11" s="30">
        <f t="shared" ref="D11:M11" si="3">SUM(D12:D12)</f>
        <v>35698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35698</v>
      </c>
      <c r="O11" s="42">
        <f t="shared" si="2"/>
        <v>38.760043431053205</v>
      </c>
      <c r="P11" s="10"/>
    </row>
    <row r="12" spans="1:133">
      <c r="A12" s="12"/>
      <c r="B12" s="23">
        <v>323.10000000000002</v>
      </c>
      <c r="C12" s="19" t="s">
        <v>15</v>
      </c>
      <c r="D12" s="46">
        <v>35698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35698</v>
      </c>
      <c r="O12" s="47">
        <f t="shared" si="2"/>
        <v>38.760043431053205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SUM(D14:D21)</f>
        <v>154750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154750</v>
      </c>
      <c r="O13" s="42">
        <f t="shared" si="2"/>
        <v>168.02388707926167</v>
      </c>
      <c r="P13" s="10"/>
    </row>
    <row r="14" spans="1:133">
      <c r="A14" s="12"/>
      <c r="B14" s="23">
        <v>335.12</v>
      </c>
      <c r="C14" s="19" t="s">
        <v>85</v>
      </c>
      <c r="D14" s="46">
        <v>44778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5">SUM(D14:M14)</f>
        <v>44778</v>
      </c>
      <c r="O14" s="47">
        <f t="shared" si="2"/>
        <v>48.618892508143325</v>
      </c>
      <c r="P14" s="9"/>
    </row>
    <row r="15" spans="1:133">
      <c r="A15" s="12"/>
      <c r="B15" s="23">
        <v>335.14</v>
      </c>
      <c r="C15" s="19" t="s">
        <v>86</v>
      </c>
      <c r="D15" s="46">
        <v>839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5"/>
        <v>839</v>
      </c>
      <c r="O15" s="47">
        <f t="shared" si="2"/>
        <v>0.9109663409337676</v>
      </c>
      <c r="P15" s="9"/>
    </row>
    <row r="16" spans="1:133">
      <c r="A16" s="12"/>
      <c r="B16" s="23">
        <v>335.15</v>
      </c>
      <c r="C16" s="19" t="s">
        <v>87</v>
      </c>
      <c r="D16" s="46">
        <v>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98</v>
      </c>
      <c r="O16" s="47">
        <f t="shared" si="2"/>
        <v>0.10640608034744843</v>
      </c>
      <c r="P16" s="9"/>
    </row>
    <row r="17" spans="1:16">
      <c r="A17" s="12"/>
      <c r="B17" s="23">
        <v>335.18</v>
      </c>
      <c r="C17" s="19" t="s">
        <v>88</v>
      </c>
      <c r="D17" s="46">
        <v>44088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44088</v>
      </c>
      <c r="O17" s="47">
        <f t="shared" si="2"/>
        <v>47.869706840390883</v>
      </c>
      <c r="P17" s="9"/>
    </row>
    <row r="18" spans="1:16">
      <c r="A18" s="12"/>
      <c r="B18" s="23">
        <v>335.33</v>
      </c>
      <c r="C18" s="19" t="s">
        <v>55</v>
      </c>
      <c r="D18" s="46">
        <v>490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490</v>
      </c>
      <c r="O18" s="47">
        <f t="shared" si="2"/>
        <v>0.53203040173724214</v>
      </c>
      <c r="P18" s="9"/>
    </row>
    <row r="19" spans="1:16">
      <c r="A19" s="12"/>
      <c r="B19" s="23">
        <v>335.39</v>
      </c>
      <c r="C19" s="19" t="s">
        <v>23</v>
      </c>
      <c r="D19" s="46">
        <v>37254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37254</v>
      </c>
      <c r="O19" s="47">
        <f t="shared" si="2"/>
        <v>40.449511400651467</v>
      </c>
      <c r="P19" s="9"/>
    </row>
    <row r="20" spans="1:16">
      <c r="A20" s="12"/>
      <c r="B20" s="23">
        <v>337.7</v>
      </c>
      <c r="C20" s="19" t="s">
        <v>24</v>
      </c>
      <c r="D20" s="46">
        <v>4163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4163</v>
      </c>
      <c r="O20" s="47">
        <f t="shared" si="2"/>
        <v>4.5200868621064059</v>
      </c>
      <c r="P20" s="9"/>
    </row>
    <row r="21" spans="1:16">
      <c r="A21" s="12"/>
      <c r="B21" s="23">
        <v>337.9</v>
      </c>
      <c r="C21" s="19" t="s">
        <v>25</v>
      </c>
      <c r="D21" s="46">
        <v>23040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23040</v>
      </c>
      <c r="O21" s="47">
        <f t="shared" si="2"/>
        <v>25.016286644951141</v>
      </c>
      <c r="P21" s="9"/>
    </row>
    <row r="22" spans="1:16" ht="15.75">
      <c r="A22" s="27" t="s">
        <v>30</v>
      </c>
      <c r="B22" s="28"/>
      <c r="C22" s="29"/>
      <c r="D22" s="30">
        <f t="shared" ref="D22:M22" si="6">SUM(D23:D29)</f>
        <v>72438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374296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>SUM(D22:M22)</f>
        <v>446734</v>
      </c>
      <c r="O22" s="42">
        <f t="shared" si="2"/>
        <v>485.05320304017374</v>
      </c>
      <c r="P22" s="10"/>
    </row>
    <row r="23" spans="1:16">
      <c r="A23" s="12"/>
      <c r="B23" s="23">
        <v>342.2</v>
      </c>
      <c r="C23" s="19" t="s">
        <v>59</v>
      </c>
      <c r="D23" s="46">
        <v>687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7">SUM(D23:M23)</f>
        <v>687</v>
      </c>
      <c r="O23" s="47">
        <f t="shared" si="2"/>
        <v>0.74592833876221498</v>
      </c>
      <c r="P23" s="9"/>
    </row>
    <row r="24" spans="1:16">
      <c r="A24" s="12"/>
      <c r="B24" s="23">
        <v>343.3</v>
      </c>
      <c r="C24" s="19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92845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92845</v>
      </c>
      <c r="O24" s="47">
        <f t="shared" si="2"/>
        <v>100.80890336590663</v>
      </c>
      <c r="P24" s="9"/>
    </row>
    <row r="25" spans="1:16">
      <c r="A25" s="12"/>
      <c r="B25" s="23">
        <v>343.4</v>
      </c>
      <c r="C25" s="19" t="s">
        <v>35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109261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109261</v>
      </c>
      <c r="O25" s="47">
        <f t="shared" si="2"/>
        <v>118.63300760043431</v>
      </c>
      <c r="P25" s="9"/>
    </row>
    <row r="26" spans="1:16">
      <c r="A26" s="12"/>
      <c r="B26" s="23">
        <v>343.5</v>
      </c>
      <c r="C26" s="19" t="s">
        <v>66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172190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172190</v>
      </c>
      <c r="O26" s="47">
        <f t="shared" si="2"/>
        <v>186.95982627578718</v>
      </c>
      <c r="P26" s="9"/>
    </row>
    <row r="27" spans="1:16">
      <c r="A27" s="12"/>
      <c r="B27" s="23">
        <v>346.9</v>
      </c>
      <c r="C27" s="19" t="s">
        <v>67</v>
      </c>
      <c r="D27" s="46">
        <v>66967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66967</v>
      </c>
      <c r="O27" s="47">
        <f t="shared" si="2"/>
        <v>72.71118349619978</v>
      </c>
      <c r="P27" s="9"/>
    </row>
    <row r="28" spans="1:16">
      <c r="A28" s="12"/>
      <c r="B28" s="23">
        <v>347.2</v>
      </c>
      <c r="C28" s="19" t="s">
        <v>37</v>
      </c>
      <c r="D28" s="46">
        <v>3785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3785</v>
      </c>
      <c r="O28" s="47">
        <f t="shared" si="2"/>
        <v>4.109663409337676</v>
      </c>
      <c r="P28" s="9"/>
    </row>
    <row r="29" spans="1:16">
      <c r="A29" s="12"/>
      <c r="B29" s="23">
        <v>349</v>
      </c>
      <c r="C29" s="19" t="s">
        <v>0</v>
      </c>
      <c r="D29" s="46">
        <v>999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999</v>
      </c>
      <c r="O29" s="47">
        <f t="shared" si="2"/>
        <v>1.0846905537459284</v>
      </c>
      <c r="P29" s="9"/>
    </row>
    <row r="30" spans="1:16" ht="15.75">
      <c r="A30" s="27" t="s">
        <v>2</v>
      </c>
      <c r="B30" s="28"/>
      <c r="C30" s="29"/>
      <c r="D30" s="30">
        <f t="shared" ref="D30:M30" si="8">SUM(D31:D31)</f>
        <v>6577</v>
      </c>
      <c r="E30" s="30">
        <f t="shared" si="8"/>
        <v>0</v>
      </c>
      <c r="F30" s="30">
        <f t="shared" si="8"/>
        <v>0</v>
      </c>
      <c r="G30" s="30">
        <f t="shared" si="8"/>
        <v>0</v>
      </c>
      <c r="H30" s="30">
        <f t="shared" si="8"/>
        <v>0</v>
      </c>
      <c r="I30" s="30">
        <f t="shared" si="8"/>
        <v>0</v>
      </c>
      <c r="J30" s="30">
        <f t="shared" si="8"/>
        <v>0</v>
      </c>
      <c r="K30" s="30">
        <f t="shared" si="8"/>
        <v>0</v>
      </c>
      <c r="L30" s="30">
        <f t="shared" si="8"/>
        <v>0</v>
      </c>
      <c r="M30" s="30">
        <f t="shared" si="8"/>
        <v>0</v>
      </c>
      <c r="N30" s="30">
        <f t="shared" ref="N30:N36" si="9">SUM(D30:M30)</f>
        <v>6577</v>
      </c>
      <c r="O30" s="42">
        <f t="shared" si="2"/>
        <v>7.1411509229098806</v>
      </c>
      <c r="P30" s="10"/>
    </row>
    <row r="31" spans="1:16">
      <c r="A31" s="12"/>
      <c r="B31" s="23">
        <v>369.9</v>
      </c>
      <c r="C31" s="19" t="s">
        <v>41</v>
      </c>
      <c r="D31" s="46">
        <v>6577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6577</v>
      </c>
      <c r="O31" s="47">
        <f t="shared" si="2"/>
        <v>7.1411509229098806</v>
      </c>
      <c r="P31" s="9"/>
    </row>
    <row r="32" spans="1:16" ht="15.75">
      <c r="A32" s="27" t="s">
        <v>31</v>
      </c>
      <c r="B32" s="28"/>
      <c r="C32" s="29"/>
      <c r="D32" s="30">
        <f t="shared" ref="D32:M32" si="10">SUM(D33:D35)</f>
        <v>0</v>
      </c>
      <c r="E32" s="30">
        <f t="shared" si="10"/>
        <v>0</v>
      </c>
      <c r="F32" s="30">
        <f t="shared" si="10"/>
        <v>0</v>
      </c>
      <c r="G32" s="30">
        <f t="shared" si="10"/>
        <v>0</v>
      </c>
      <c r="H32" s="30">
        <f t="shared" si="10"/>
        <v>0</v>
      </c>
      <c r="I32" s="30">
        <f t="shared" si="10"/>
        <v>308973</v>
      </c>
      <c r="J32" s="30">
        <f t="shared" si="10"/>
        <v>0</v>
      </c>
      <c r="K32" s="30">
        <f t="shared" si="10"/>
        <v>0</v>
      </c>
      <c r="L32" s="30">
        <f t="shared" si="10"/>
        <v>0</v>
      </c>
      <c r="M32" s="30">
        <f t="shared" si="10"/>
        <v>0</v>
      </c>
      <c r="N32" s="30">
        <f t="shared" si="9"/>
        <v>308973</v>
      </c>
      <c r="O32" s="42">
        <f t="shared" si="2"/>
        <v>335.47557003257327</v>
      </c>
      <c r="P32" s="9"/>
    </row>
    <row r="33" spans="1:119">
      <c r="A33" s="12"/>
      <c r="B33" s="23">
        <v>389.1</v>
      </c>
      <c r="C33" s="19" t="s">
        <v>89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120082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120082</v>
      </c>
      <c r="O33" s="47">
        <f t="shared" si="2"/>
        <v>130.38219326818674</v>
      </c>
      <c r="P33" s="9"/>
    </row>
    <row r="34" spans="1:119">
      <c r="A34" s="12"/>
      <c r="B34" s="23">
        <v>389.5</v>
      </c>
      <c r="C34" s="19" t="s">
        <v>90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188753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188753</v>
      </c>
      <c r="O34" s="47">
        <f t="shared" si="2"/>
        <v>204.94353963083606</v>
      </c>
      <c r="P34" s="9"/>
    </row>
    <row r="35" spans="1:119" ht="15.75" thickBot="1">
      <c r="A35" s="12"/>
      <c r="B35" s="23">
        <v>389.7</v>
      </c>
      <c r="C35" s="19" t="s">
        <v>93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138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138</v>
      </c>
      <c r="O35" s="47">
        <f t="shared" si="2"/>
        <v>0.14983713355048861</v>
      </c>
      <c r="P35" s="9"/>
    </row>
    <row r="36" spans="1:119" ht="16.5" thickBot="1">
      <c r="A36" s="13" t="s">
        <v>38</v>
      </c>
      <c r="B36" s="21"/>
      <c r="C36" s="20"/>
      <c r="D36" s="14">
        <f>SUM(D5,D11,D13,D22,D30,D32)</f>
        <v>476806</v>
      </c>
      <c r="E36" s="14">
        <f t="shared" ref="E36:M36" si="11">SUM(E5,E11,E13,E22,E30,E32)</f>
        <v>0</v>
      </c>
      <c r="F36" s="14">
        <f t="shared" si="11"/>
        <v>0</v>
      </c>
      <c r="G36" s="14">
        <f t="shared" si="11"/>
        <v>0</v>
      </c>
      <c r="H36" s="14">
        <f t="shared" si="11"/>
        <v>0</v>
      </c>
      <c r="I36" s="14">
        <f t="shared" si="11"/>
        <v>683269</v>
      </c>
      <c r="J36" s="14">
        <f t="shared" si="11"/>
        <v>0</v>
      </c>
      <c r="K36" s="14">
        <f t="shared" si="11"/>
        <v>0</v>
      </c>
      <c r="L36" s="14">
        <f t="shared" si="11"/>
        <v>0</v>
      </c>
      <c r="M36" s="14">
        <f t="shared" si="11"/>
        <v>0</v>
      </c>
      <c r="N36" s="14">
        <f t="shared" si="9"/>
        <v>1160075</v>
      </c>
      <c r="O36" s="36">
        <f t="shared" si="2"/>
        <v>1259.5819761129208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7"/>
      <c r="B38" s="38"/>
      <c r="C38" s="38"/>
      <c r="D38" s="39"/>
      <c r="E38" s="39"/>
      <c r="F38" s="39"/>
      <c r="G38" s="39"/>
      <c r="H38" s="39"/>
      <c r="I38" s="39"/>
      <c r="J38" s="39"/>
      <c r="K38" s="39"/>
      <c r="L38" s="115" t="s">
        <v>94</v>
      </c>
      <c r="M38" s="115"/>
      <c r="N38" s="115"/>
      <c r="O38" s="40">
        <v>921</v>
      </c>
    </row>
    <row r="39" spans="1:119">
      <c r="A39" s="116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4"/>
    </row>
    <row r="40" spans="1:119" ht="15.75" customHeight="1" thickBot="1">
      <c r="A40" s="117" t="s">
        <v>64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48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53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49</v>
      </c>
      <c r="F4" s="32" t="s">
        <v>50</v>
      </c>
      <c r="G4" s="32" t="s">
        <v>51</v>
      </c>
      <c r="H4" s="32" t="s">
        <v>4</v>
      </c>
      <c r="I4" s="32" t="s">
        <v>5</v>
      </c>
      <c r="J4" s="33" t="s">
        <v>52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202912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4" si="1">SUM(D5:M5)</f>
        <v>202912</v>
      </c>
      <c r="O5" s="31">
        <f t="shared" ref="O5:O37" si="2">(N5/O$39)</f>
        <v>215.86382978723404</v>
      </c>
      <c r="P5" s="6"/>
    </row>
    <row r="6" spans="1:133">
      <c r="A6" s="12"/>
      <c r="B6" s="23">
        <v>312.10000000000002</v>
      </c>
      <c r="C6" s="19" t="s">
        <v>9</v>
      </c>
      <c r="D6" s="46">
        <v>40837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40837</v>
      </c>
      <c r="O6" s="47">
        <f t="shared" si="2"/>
        <v>43.443617021276594</v>
      </c>
      <c r="P6" s="9"/>
    </row>
    <row r="7" spans="1:133">
      <c r="A7" s="12"/>
      <c r="B7" s="23">
        <v>312.3</v>
      </c>
      <c r="C7" s="19" t="s">
        <v>10</v>
      </c>
      <c r="D7" s="46">
        <v>6576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6576</v>
      </c>
      <c r="O7" s="47">
        <f t="shared" si="2"/>
        <v>6.9957446808510637</v>
      </c>
      <c r="P7" s="9"/>
    </row>
    <row r="8" spans="1:133">
      <c r="A8" s="12"/>
      <c r="B8" s="23">
        <v>312.60000000000002</v>
      </c>
      <c r="C8" s="19" t="s">
        <v>11</v>
      </c>
      <c r="D8" s="46">
        <v>80471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80471</v>
      </c>
      <c r="O8" s="47">
        <f t="shared" si="2"/>
        <v>85.607446808510645</v>
      </c>
      <c r="P8" s="9"/>
    </row>
    <row r="9" spans="1:133">
      <c r="A9" s="12"/>
      <c r="B9" s="23">
        <v>314.10000000000002</v>
      </c>
      <c r="C9" s="19" t="s">
        <v>12</v>
      </c>
      <c r="D9" s="46">
        <v>50914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50914</v>
      </c>
      <c r="O9" s="47">
        <f t="shared" si="2"/>
        <v>54.163829787234043</v>
      </c>
      <c r="P9" s="9"/>
    </row>
    <row r="10" spans="1:133">
      <c r="A10" s="12"/>
      <c r="B10" s="23">
        <v>315</v>
      </c>
      <c r="C10" s="19" t="s">
        <v>84</v>
      </c>
      <c r="D10" s="46">
        <v>24114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24114</v>
      </c>
      <c r="O10" s="47">
        <f t="shared" si="2"/>
        <v>25.653191489361703</v>
      </c>
      <c r="P10" s="9"/>
    </row>
    <row r="11" spans="1:133" ht="15.75">
      <c r="A11" s="27" t="s">
        <v>14</v>
      </c>
      <c r="B11" s="28"/>
      <c r="C11" s="29"/>
      <c r="D11" s="30">
        <f t="shared" ref="D11:M11" si="3">SUM(D12:D12)</f>
        <v>33801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33801</v>
      </c>
      <c r="O11" s="42">
        <f t="shared" si="2"/>
        <v>35.958510638297874</v>
      </c>
      <c r="P11" s="10"/>
    </row>
    <row r="12" spans="1:133">
      <c r="A12" s="12"/>
      <c r="B12" s="23">
        <v>323.10000000000002</v>
      </c>
      <c r="C12" s="19" t="s">
        <v>15</v>
      </c>
      <c r="D12" s="46">
        <v>33801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33801</v>
      </c>
      <c r="O12" s="47">
        <f t="shared" si="2"/>
        <v>35.958510638297874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SUM(D14:D23)</f>
        <v>253480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253480</v>
      </c>
      <c r="O13" s="42">
        <f t="shared" si="2"/>
        <v>269.65957446808511</v>
      </c>
      <c r="P13" s="10"/>
    </row>
    <row r="14" spans="1:133">
      <c r="A14" s="12"/>
      <c r="B14" s="23">
        <v>331.2</v>
      </c>
      <c r="C14" s="19" t="s">
        <v>77</v>
      </c>
      <c r="D14" s="46">
        <v>35345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35345</v>
      </c>
      <c r="O14" s="47">
        <f t="shared" si="2"/>
        <v>37.601063829787236</v>
      </c>
      <c r="P14" s="9"/>
    </row>
    <row r="15" spans="1:133">
      <c r="A15" s="12"/>
      <c r="B15" s="23">
        <v>334.39</v>
      </c>
      <c r="C15" s="19" t="s">
        <v>79</v>
      </c>
      <c r="D15" s="46">
        <v>62746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5">SUM(D15:M15)</f>
        <v>62746</v>
      </c>
      <c r="O15" s="47">
        <f t="shared" si="2"/>
        <v>66.751063829787228</v>
      </c>
      <c r="P15" s="9"/>
    </row>
    <row r="16" spans="1:133">
      <c r="A16" s="12"/>
      <c r="B16" s="23">
        <v>335.12</v>
      </c>
      <c r="C16" s="19" t="s">
        <v>85</v>
      </c>
      <c r="D16" s="46">
        <v>43868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43868</v>
      </c>
      <c r="O16" s="47">
        <f t="shared" si="2"/>
        <v>46.668085106382982</v>
      </c>
      <c r="P16" s="9"/>
    </row>
    <row r="17" spans="1:16">
      <c r="A17" s="12"/>
      <c r="B17" s="23">
        <v>335.14</v>
      </c>
      <c r="C17" s="19" t="s">
        <v>86</v>
      </c>
      <c r="D17" s="46">
        <v>649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649</v>
      </c>
      <c r="O17" s="47">
        <f t="shared" si="2"/>
        <v>0.69042553191489364</v>
      </c>
      <c r="P17" s="9"/>
    </row>
    <row r="18" spans="1:16">
      <c r="A18" s="12"/>
      <c r="B18" s="23">
        <v>335.15</v>
      </c>
      <c r="C18" s="19" t="s">
        <v>87</v>
      </c>
      <c r="D18" s="46">
        <v>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28</v>
      </c>
      <c r="O18" s="47">
        <f t="shared" si="2"/>
        <v>2.9787234042553193E-2</v>
      </c>
      <c r="P18" s="9"/>
    </row>
    <row r="19" spans="1:16">
      <c r="A19" s="12"/>
      <c r="B19" s="23">
        <v>335.18</v>
      </c>
      <c r="C19" s="19" t="s">
        <v>88</v>
      </c>
      <c r="D19" s="46">
        <v>42434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42434</v>
      </c>
      <c r="O19" s="47">
        <f t="shared" si="2"/>
        <v>45.142553191489363</v>
      </c>
      <c r="P19" s="9"/>
    </row>
    <row r="20" spans="1:16">
      <c r="A20" s="12"/>
      <c r="B20" s="23">
        <v>335.33</v>
      </c>
      <c r="C20" s="19" t="s">
        <v>55</v>
      </c>
      <c r="D20" s="46">
        <v>694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694</v>
      </c>
      <c r="O20" s="47">
        <f t="shared" si="2"/>
        <v>0.73829787234042554</v>
      </c>
      <c r="P20" s="9"/>
    </row>
    <row r="21" spans="1:16">
      <c r="A21" s="12"/>
      <c r="B21" s="23">
        <v>335.39</v>
      </c>
      <c r="C21" s="19" t="s">
        <v>23</v>
      </c>
      <c r="D21" s="46">
        <v>41040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41040</v>
      </c>
      <c r="O21" s="47">
        <f t="shared" si="2"/>
        <v>43.659574468085104</v>
      </c>
      <c r="P21" s="9"/>
    </row>
    <row r="22" spans="1:16">
      <c r="A22" s="12"/>
      <c r="B22" s="23">
        <v>337.2</v>
      </c>
      <c r="C22" s="19" t="s">
        <v>80</v>
      </c>
      <c r="D22" s="46">
        <v>12500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12500</v>
      </c>
      <c r="O22" s="47">
        <f t="shared" si="2"/>
        <v>13.297872340425531</v>
      </c>
      <c r="P22" s="9"/>
    </row>
    <row r="23" spans="1:16">
      <c r="A23" s="12"/>
      <c r="B23" s="23">
        <v>337.7</v>
      </c>
      <c r="C23" s="19" t="s">
        <v>24</v>
      </c>
      <c r="D23" s="46">
        <v>14176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14176</v>
      </c>
      <c r="O23" s="47">
        <f t="shared" si="2"/>
        <v>15.080851063829787</v>
      </c>
      <c r="P23" s="9"/>
    </row>
    <row r="24" spans="1:16" ht="15.75">
      <c r="A24" s="27" t="s">
        <v>30</v>
      </c>
      <c r="B24" s="28"/>
      <c r="C24" s="29"/>
      <c r="D24" s="30">
        <f t="shared" ref="D24:M24" si="6">SUM(D25:D30)</f>
        <v>6843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337009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>SUM(D24:M24)</f>
        <v>343852</v>
      </c>
      <c r="O24" s="42">
        <f t="shared" si="2"/>
        <v>365.8</v>
      </c>
      <c r="P24" s="10"/>
    </row>
    <row r="25" spans="1:16">
      <c r="A25" s="12"/>
      <c r="B25" s="23">
        <v>342.2</v>
      </c>
      <c r="C25" s="19" t="s">
        <v>59</v>
      </c>
      <c r="D25" s="46">
        <v>1000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7">SUM(D25:M25)</f>
        <v>1000</v>
      </c>
      <c r="O25" s="47">
        <f t="shared" si="2"/>
        <v>1.0638297872340425</v>
      </c>
      <c r="P25" s="9"/>
    </row>
    <row r="26" spans="1:16">
      <c r="A26" s="12"/>
      <c r="B26" s="23">
        <v>343.3</v>
      </c>
      <c r="C26" s="19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80661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80661</v>
      </c>
      <c r="O26" s="47">
        <f t="shared" si="2"/>
        <v>85.809574468085103</v>
      </c>
      <c r="P26" s="9"/>
    </row>
    <row r="27" spans="1:16">
      <c r="A27" s="12"/>
      <c r="B27" s="23">
        <v>343.4</v>
      </c>
      <c r="C27" s="19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106411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106411</v>
      </c>
      <c r="O27" s="47">
        <f t="shared" si="2"/>
        <v>113.2031914893617</v>
      </c>
      <c r="P27" s="9"/>
    </row>
    <row r="28" spans="1:16">
      <c r="A28" s="12"/>
      <c r="B28" s="23">
        <v>343.5</v>
      </c>
      <c r="C28" s="19" t="s">
        <v>66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149937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149937</v>
      </c>
      <c r="O28" s="47">
        <f t="shared" si="2"/>
        <v>159.50744680851065</v>
      </c>
      <c r="P28" s="9"/>
    </row>
    <row r="29" spans="1:16">
      <c r="A29" s="12"/>
      <c r="B29" s="23">
        <v>347.2</v>
      </c>
      <c r="C29" s="19" t="s">
        <v>37</v>
      </c>
      <c r="D29" s="46">
        <v>2945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2945</v>
      </c>
      <c r="O29" s="47">
        <f t="shared" si="2"/>
        <v>3.1329787234042552</v>
      </c>
      <c r="P29" s="9"/>
    </row>
    <row r="30" spans="1:16">
      <c r="A30" s="12"/>
      <c r="B30" s="23">
        <v>349</v>
      </c>
      <c r="C30" s="19" t="s">
        <v>0</v>
      </c>
      <c r="D30" s="46">
        <v>2898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2898</v>
      </c>
      <c r="O30" s="47">
        <f t="shared" si="2"/>
        <v>3.0829787234042554</v>
      </c>
      <c r="P30" s="9"/>
    </row>
    <row r="31" spans="1:16" ht="15.75">
      <c r="A31" s="27" t="s">
        <v>2</v>
      </c>
      <c r="B31" s="28"/>
      <c r="C31" s="29"/>
      <c r="D31" s="30">
        <f t="shared" ref="D31:M31" si="8">SUM(D32:D32)</f>
        <v>6333</v>
      </c>
      <c r="E31" s="30">
        <f t="shared" si="8"/>
        <v>0</v>
      </c>
      <c r="F31" s="30">
        <f t="shared" si="8"/>
        <v>0</v>
      </c>
      <c r="G31" s="30">
        <f t="shared" si="8"/>
        <v>0</v>
      </c>
      <c r="H31" s="30">
        <f t="shared" si="8"/>
        <v>0</v>
      </c>
      <c r="I31" s="30">
        <f t="shared" si="8"/>
        <v>0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ref="N31:N37" si="9">SUM(D31:M31)</f>
        <v>6333</v>
      </c>
      <c r="O31" s="42">
        <f t="shared" si="2"/>
        <v>6.7372340425531911</v>
      </c>
      <c r="P31" s="10"/>
    </row>
    <row r="32" spans="1:16">
      <c r="A32" s="12"/>
      <c r="B32" s="23">
        <v>369.9</v>
      </c>
      <c r="C32" s="19" t="s">
        <v>41</v>
      </c>
      <c r="D32" s="46">
        <v>6333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6333</v>
      </c>
      <c r="O32" s="47">
        <f t="shared" si="2"/>
        <v>6.7372340425531911</v>
      </c>
      <c r="P32" s="9"/>
    </row>
    <row r="33" spans="1:119" ht="15.75">
      <c r="A33" s="27" t="s">
        <v>31</v>
      </c>
      <c r="B33" s="28"/>
      <c r="C33" s="29"/>
      <c r="D33" s="30">
        <f t="shared" ref="D33:M33" si="10">SUM(D34:D36)</f>
        <v>12000</v>
      </c>
      <c r="E33" s="30">
        <f t="shared" si="10"/>
        <v>0</v>
      </c>
      <c r="F33" s="30">
        <f t="shared" si="10"/>
        <v>0</v>
      </c>
      <c r="G33" s="30">
        <f t="shared" si="10"/>
        <v>0</v>
      </c>
      <c r="H33" s="30">
        <f t="shared" si="10"/>
        <v>0</v>
      </c>
      <c r="I33" s="30">
        <f t="shared" si="10"/>
        <v>3843018</v>
      </c>
      <c r="J33" s="30">
        <f t="shared" si="10"/>
        <v>0</v>
      </c>
      <c r="K33" s="30">
        <f t="shared" si="10"/>
        <v>0</v>
      </c>
      <c r="L33" s="30">
        <f t="shared" si="10"/>
        <v>0</v>
      </c>
      <c r="M33" s="30">
        <f t="shared" si="10"/>
        <v>0</v>
      </c>
      <c r="N33" s="30">
        <f t="shared" si="9"/>
        <v>3855018</v>
      </c>
      <c r="O33" s="42">
        <f t="shared" si="2"/>
        <v>4101.0829787234043</v>
      </c>
      <c r="P33" s="9"/>
    </row>
    <row r="34" spans="1:119">
      <c r="A34" s="12"/>
      <c r="B34" s="23">
        <v>381</v>
      </c>
      <c r="C34" s="19" t="s">
        <v>42</v>
      </c>
      <c r="D34" s="46">
        <v>12000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12000</v>
      </c>
      <c r="O34" s="47">
        <f t="shared" si="2"/>
        <v>12.76595744680851</v>
      </c>
      <c r="P34" s="9"/>
    </row>
    <row r="35" spans="1:119">
      <c r="A35" s="12"/>
      <c r="B35" s="23">
        <v>389.1</v>
      </c>
      <c r="C35" s="19" t="s">
        <v>89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60840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60840</v>
      </c>
      <c r="O35" s="47">
        <f t="shared" si="2"/>
        <v>64.723404255319153</v>
      </c>
      <c r="P35" s="9"/>
    </row>
    <row r="36" spans="1:119" ht="15.75" thickBot="1">
      <c r="A36" s="12"/>
      <c r="B36" s="23">
        <v>389.5</v>
      </c>
      <c r="C36" s="19" t="s">
        <v>90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3782178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3782178</v>
      </c>
      <c r="O36" s="47">
        <f t="shared" si="2"/>
        <v>4023.5936170212767</v>
      </c>
      <c r="P36" s="9"/>
    </row>
    <row r="37" spans="1:119" ht="16.5" thickBot="1">
      <c r="A37" s="13" t="s">
        <v>38</v>
      </c>
      <c r="B37" s="21"/>
      <c r="C37" s="20"/>
      <c r="D37" s="14">
        <f>SUM(D5,D11,D13,D24,D31,D33)</f>
        <v>515369</v>
      </c>
      <c r="E37" s="14">
        <f t="shared" ref="E37:M37" si="11">SUM(E5,E11,E13,E24,E31,E33)</f>
        <v>0</v>
      </c>
      <c r="F37" s="14">
        <f t="shared" si="11"/>
        <v>0</v>
      </c>
      <c r="G37" s="14">
        <f t="shared" si="11"/>
        <v>0</v>
      </c>
      <c r="H37" s="14">
        <f t="shared" si="11"/>
        <v>0</v>
      </c>
      <c r="I37" s="14">
        <f t="shared" si="11"/>
        <v>4180027</v>
      </c>
      <c r="J37" s="14">
        <f t="shared" si="11"/>
        <v>0</v>
      </c>
      <c r="K37" s="14">
        <f t="shared" si="11"/>
        <v>0</v>
      </c>
      <c r="L37" s="14">
        <f t="shared" si="11"/>
        <v>0</v>
      </c>
      <c r="M37" s="14">
        <f t="shared" si="11"/>
        <v>0</v>
      </c>
      <c r="N37" s="14">
        <f t="shared" si="9"/>
        <v>4695396</v>
      </c>
      <c r="O37" s="36">
        <f t="shared" si="2"/>
        <v>4995.1021276595748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7"/>
      <c r="B39" s="38"/>
      <c r="C39" s="38"/>
      <c r="D39" s="39"/>
      <c r="E39" s="39"/>
      <c r="F39" s="39"/>
      <c r="G39" s="39"/>
      <c r="H39" s="39"/>
      <c r="I39" s="39"/>
      <c r="J39" s="39"/>
      <c r="K39" s="39"/>
      <c r="L39" s="115" t="s">
        <v>91</v>
      </c>
      <c r="M39" s="115"/>
      <c r="N39" s="115"/>
      <c r="O39" s="40">
        <v>940</v>
      </c>
    </row>
    <row r="40" spans="1:119">
      <c r="A40" s="116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4"/>
    </row>
    <row r="41" spans="1:119" ht="15.75" customHeight="1" thickBot="1">
      <c r="A41" s="117" t="s">
        <v>64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48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53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49</v>
      </c>
      <c r="F4" s="32" t="s">
        <v>50</v>
      </c>
      <c r="G4" s="32" t="s">
        <v>51</v>
      </c>
      <c r="H4" s="32" t="s">
        <v>4</v>
      </c>
      <c r="I4" s="32" t="s">
        <v>5</v>
      </c>
      <c r="J4" s="33" t="s">
        <v>52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189644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189644</v>
      </c>
      <c r="O5" s="31">
        <f t="shared" ref="O5:O37" si="1">(N5/O$39)</f>
        <v>200.25765575501583</v>
      </c>
      <c r="P5" s="6"/>
    </row>
    <row r="6" spans="1:133">
      <c r="A6" s="12"/>
      <c r="B6" s="23">
        <v>312.10000000000002</v>
      </c>
      <c r="C6" s="19" t="s">
        <v>9</v>
      </c>
      <c r="D6" s="46">
        <v>39397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39397</v>
      </c>
      <c r="O6" s="47">
        <f t="shared" si="1"/>
        <v>41.601900739176344</v>
      </c>
      <c r="P6" s="9"/>
    </row>
    <row r="7" spans="1:133">
      <c r="A7" s="12"/>
      <c r="B7" s="23">
        <v>312.3</v>
      </c>
      <c r="C7" s="19" t="s">
        <v>10</v>
      </c>
      <c r="D7" s="46">
        <v>7208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7208</v>
      </c>
      <c r="O7" s="47">
        <f t="shared" si="1"/>
        <v>7.6114044350580778</v>
      </c>
      <c r="P7" s="9"/>
    </row>
    <row r="8" spans="1:133">
      <c r="A8" s="12"/>
      <c r="B8" s="23">
        <v>312.60000000000002</v>
      </c>
      <c r="C8" s="19" t="s">
        <v>11</v>
      </c>
      <c r="D8" s="46">
        <v>71106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71106</v>
      </c>
      <c r="O8" s="47">
        <f t="shared" si="1"/>
        <v>75.085533262935584</v>
      </c>
      <c r="P8" s="9"/>
    </row>
    <row r="9" spans="1:133">
      <c r="A9" s="12"/>
      <c r="B9" s="23">
        <v>314.10000000000002</v>
      </c>
      <c r="C9" s="19" t="s">
        <v>12</v>
      </c>
      <c r="D9" s="46">
        <v>49227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49227</v>
      </c>
      <c r="O9" s="47">
        <f t="shared" si="1"/>
        <v>51.982048574445621</v>
      </c>
      <c r="P9" s="9"/>
    </row>
    <row r="10" spans="1:133">
      <c r="A10" s="12"/>
      <c r="B10" s="23">
        <v>314.7</v>
      </c>
      <c r="C10" s="19" t="s">
        <v>70</v>
      </c>
      <c r="D10" s="46">
        <v>794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794</v>
      </c>
      <c r="O10" s="47">
        <f t="shared" si="1"/>
        <v>0.83843717001055962</v>
      </c>
      <c r="P10" s="9"/>
    </row>
    <row r="11" spans="1:133">
      <c r="A11" s="12"/>
      <c r="B11" s="23">
        <v>315</v>
      </c>
      <c r="C11" s="19" t="s">
        <v>13</v>
      </c>
      <c r="D11" s="46">
        <v>21912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21912</v>
      </c>
      <c r="O11" s="47">
        <f t="shared" si="1"/>
        <v>23.138331573389653</v>
      </c>
      <c r="P11" s="9"/>
    </row>
    <row r="12" spans="1:133" ht="15.75">
      <c r="A12" s="27" t="s">
        <v>14</v>
      </c>
      <c r="B12" s="28"/>
      <c r="C12" s="29"/>
      <c r="D12" s="30">
        <f t="shared" ref="D12:M12" si="3">SUM(D13:D14)</f>
        <v>34229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23" si="4">SUM(D12:M12)</f>
        <v>34229</v>
      </c>
      <c r="O12" s="42">
        <f t="shared" si="1"/>
        <v>36.144667370644136</v>
      </c>
      <c r="P12" s="10"/>
    </row>
    <row r="13" spans="1:133">
      <c r="A13" s="12"/>
      <c r="B13" s="23">
        <v>323.10000000000002</v>
      </c>
      <c r="C13" s="19" t="s">
        <v>15</v>
      </c>
      <c r="D13" s="46">
        <v>33977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33977</v>
      </c>
      <c r="O13" s="47">
        <f t="shared" si="1"/>
        <v>35.87856388595565</v>
      </c>
      <c r="P13" s="9"/>
    </row>
    <row r="14" spans="1:133">
      <c r="A14" s="12"/>
      <c r="B14" s="23">
        <v>329</v>
      </c>
      <c r="C14" s="19" t="s">
        <v>71</v>
      </c>
      <c r="D14" s="46">
        <v>252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252</v>
      </c>
      <c r="O14" s="47">
        <f t="shared" si="1"/>
        <v>0.26610348468848999</v>
      </c>
      <c r="P14" s="9"/>
    </row>
    <row r="15" spans="1:133" ht="15.75">
      <c r="A15" s="27" t="s">
        <v>16</v>
      </c>
      <c r="B15" s="28"/>
      <c r="C15" s="29"/>
      <c r="D15" s="30">
        <f t="shared" ref="D15:M15" si="5">SUM(D16:D22)</f>
        <v>231737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41">
        <f t="shared" si="4"/>
        <v>231737</v>
      </c>
      <c r="O15" s="42">
        <f t="shared" si="1"/>
        <v>244.70644139387539</v>
      </c>
      <c r="P15" s="10"/>
    </row>
    <row r="16" spans="1:133">
      <c r="A16" s="12"/>
      <c r="B16" s="23">
        <v>331.9</v>
      </c>
      <c r="C16" s="19" t="s">
        <v>72</v>
      </c>
      <c r="D16" s="46">
        <v>82000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82000</v>
      </c>
      <c r="O16" s="47">
        <f t="shared" si="1"/>
        <v>86.589229144667371</v>
      </c>
      <c r="P16" s="9"/>
    </row>
    <row r="17" spans="1:16">
      <c r="A17" s="12"/>
      <c r="B17" s="23">
        <v>335.12</v>
      </c>
      <c r="C17" s="19" t="s">
        <v>19</v>
      </c>
      <c r="D17" s="46">
        <v>42018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42018</v>
      </c>
      <c r="O17" s="47">
        <f t="shared" si="1"/>
        <v>44.369588173178457</v>
      </c>
      <c r="P17" s="9"/>
    </row>
    <row r="18" spans="1:16">
      <c r="A18" s="12"/>
      <c r="B18" s="23">
        <v>335.14</v>
      </c>
      <c r="C18" s="19" t="s">
        <v>20</v>
      </c>
      <c r="D18" s="46">
        <v>776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776</v>
      </c>
      <c r="O18" s="47">
        <f t="shared" si="1"/>
        <v>0.81942977824709606</v>
      </c>
      <c r="P18" s="9"/>
    </row>
    <row r="19" spans="1:16">
      <c r="A19" s="12"/>
      <c r="B19" s="23">
        <v>335.18</v>
      </c>
      <c r="C19" s="19" t="s">
        <v>22</v>
      </c>
      <c r="D19" s="46">
        <v>37856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37856</v>
      </c>
      <c r="O19" s="47">
        <f t="shared" si="1"/>
        <v>39.974656810982047</v>
      </c>
      <c r="P19" s="9"/>
    </row>
    <row r="20" spans="1:16">
      <c r="A20" s="12"/>
      <c r="B20" s="23">
        <v>335.39</v>
      </c>
      <c r="C20" s="19" t="s">
        <v>23</v>
      </c>
      <c r="D20" s="46">
        <v>42613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42613</v>
      </c>
      <c r="O20" s="47">
        <f t="shared" si="1"/>
        <v>44.99788806758184</v>
      </c>
      <c r="P20" s="9"/>
    </row>
    <row r="21" spans="1:16">
      <c r="A21" s="12"/>
      <c r="B21" s="23">
        <v>337.7</v>
      </c>
      <c r="C21" s="19" t="s">
        <v>24</v>
      </c>
      <c r="D21" s="46">
        <v>3974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3974</v>
      </c>
      <c r="O21" s="47">
        <f t="shared" si="1"/>
        <v>4.196409714889124</v>
      </c>
      <c r="P21" s="9"/>
    </row>
    <row r="22" spans="1:16">
      <c r="A22" s="12"/>
      <c r="B22" s="23">
        <v>337.9</v>
      </c>
      <c r="C22" s="19" t="s">
        <v>25</v>
      </c>
      <c r="D22" s="46">
        <v>22500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22500</v>
      </c>
      <c r="O22" s="47">
        <f t="shared" si="1"/>
        <v>23.759239704329463</v>
      </c>
      <c r="P22" s="9"/>
    </row>
    <row r="23" spans="1:16" ht="15.75">
      <c r="A23" s="27" t="s">
        <v>30</v>
      </c>
      <c r="B23" s="28"/>
      <c r="C23" s="29"/>
      <c r="D23" s="30">
        <f t="shared" ref="D23:M23" si="6">SUM(D24:D29)</f>
        <v>4960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392971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4"/>
        <v>397931</v>
      </c>
      <c r="O23" s="42">
        <f t="shared" si="1"/>
        <v>420.20168954593453</v>
      </c>
      <c r="P23" s="10"/>
    </row>
    <row r="24" spans="1:16">
      <c r="A24" s="12"/>
      <c r="B24" s="23">
        <v>342.2</v>
      </c>
      <c r="C24" s="19" t="s">
        <v>59</v>
      </c>
      <c r="D24" s="46">
        <v>600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7">SUM(D24:M24)</f>
        <v>600</v>
      </c>
      <c r="O24" s="47">
        <f t="shared" si="1"/>
        <v>0.6335797254487856</v>
      </c>
      <c r="P24" s="9"/>
    </row>
    <row r="25" spans="1:16">
      <c r="A25" s="12"/>
      <c r="B25" s="23">
        <v>343.3</v>
      </c>
      <c r="C25" s="19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90151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90151</v>
      </c>
      <c r="O25" s="47">
        <f t="shared" si="1"/>
        <v>95.196409714889128</v>
      </c>
      <c r="P25" s="9"/>
    </row>
    <row r="26" spans="1:16">
      <c r="A26" s="12"/>
      <c r="B26" s="23">
        <v>343.4</v>
      </c>
      <c r="C26" s="19" t="s">
        <v>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163087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163087</v>
      </c>
      <c r="O26" s="47">
        <f t="shared" si="1"/>
        <v>172.21436114044351</v>
      </c>
      <c r="P26" s="9"/>
    </row>
    <row r="27" spans="1:16">
      <c r="A27" s="12"/>
      <c r="B27" s="23">
        <v>343.5</v>
      </c>
      <c r="C27" s="19" t="s">
        <v>66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139733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139733</v>
      </c>
      <c r="O27" s="47">
        <f t="shared" si="1"/>
        <v>147.5533262935586</v>
      </c>
      <c r="P27" s="9"/>
    </row>
    <row r="28" spans="1:16">
      <c r="A28" s="12"/>
      <c r="B28" s="23">
        <v>347.2</v>
      </c>
      <c r="C28" s="19" t="s">
        <v>37</v>
      </c>
      <c r="D28" s="46">
        <v>3405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3405</v>
      </c>
      <c r="O28" s="47">
        <f t="shared" si="1"/>
        <v>3.5955649419218587</v>
      </c>
      <c r="P28" s="9"/>
    </row>
    <row r="29" spans="1:16">
      <c r="A29" s="12"/>
      <c r="B29" s="23">
        <v>349</v>
      </c>
      <c r="C29" s="19" t="s">
        <v>0</v>
      </c>
      <c r="D29" s="46">
        <v>955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955</v>
      </c>
      <c r="O29" s="47">
        <f t="shared" si="1"/>
        <v>1.0084477296726504</v>
      </c>
      <c r="P29" s="9"/>
    </row>
    <row r="30" spans="1:16" ht="15.75">
      <c r="A30" s="27" t="s">
        <v>2</v>
      </c>
      <c r="B30" s="28"/>
      <c r="C30" s="29"/>
      <c r="D30" s="30">
        <f t="shared" ref="D30:M30" si="8">SUM(D31:D31)</f>
        <v>3629</v>
      </c>
      <c r="E30" s="30">
        <f t="shared" si="8"/>
        <v>0</v>
      </c>
      <c r="F30" s="30">
        <f t="shared" si="8"/>
        <v>0</v>
      </c>
      <c r="G30" s="30">
        <f t="shared" si="8"/>
        <v>0</v>
      </c>
      <c r="H30" s="30">
        <f t="shared" si="8"/>
        <v>0</v>
      </c>
      <c r="I30" s="30">
        <f t="shared" si="8"/>
        <v>0</v>
      </c>
      <c r="J30" s="30">
        <f t="shared" si="8"/>
        <v>0</v>
      </c>
      <c r="K30" s="30">
        <f t="shared" si="8"/>
        <v>0</v>
      </c>
      <c r="L30" s="30">
        <f t="shared" si="8"/>
        <v>0</v>
      </c>
      <c r="M30" s="30">
        <f t="shared" si="8"/>
        <v>0</v>
      </c>
      <c r="N30" s="30">
        <f t="shared" ref="N30:N37" si="9">SUM(D30:M30)</f>
        <v>3629</v>
      </c>
      <c r="O30" s="42">
        <f t="shared" si="1"/>
        <v>3.832101372756072</v>
      </c>
      <c r="P30" s="10"/>
    </row>
    <row r="31" spans="1:16">
      <c r="A31" s="12"/>
      <c r="B31" s="23">
        <v>369.9</v>
      </c>
      <c r="C31" s="19" t="s">
        <v>41</v>
      </c>
      <c r="D31" s="46">
        <v>3629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3629</v>
      </c>
      <c r="O31" s="47">
        <f t="shared" si="1"/>
        <v>3.832101372756072</v>
      </c>
      <c r="P31" s="9"/>
    </row>
    <row r="32" spans="1:16" ht="15.75">
      <c r="A32" s="27" t="s">
        <v>31</v>
      </c>
      <c r="B32" s="28"/>
      <c r="C32" s="29"/>
      <c r="D32" s="30">
        <f t="shared" ref="D32:M32" si="10">SUM(D33:D36)</f>
        <v>12070</v>
      </c>
      <c r="E32" s="30">
        <f t="shared" si="10"/>
        <v>0</v>
      </c>
      <c r="F32" s="30">
        <f t="shared" si="10"/>
        <v>0</v>
      </c>
      <c r="G32" s="30">
        <f t="shared" si="10"/>
        <v>0</v>
      </c>
      <c r="H32" s="30">
        <f t="shared" si="10"/>
        <v>0</v>
      </c>
      <c r="I32" s="30">
        <f t="shared" si="10"/>
        <v>646287</v>
      </c>
      <c r="J32" s="30">
        <f t="shared" si="10"/>
        <v>0</v>
      </c>
      <c r="K32" s="30">
        <f t="shared" si="10"/>
        <v>0</v>
      </c>
      <c r="L32" s="30">
        <f t="shared" si="10"/>
        <v>0</v>
      </c>
      <c r="M32" s="30">
        <f t="shared" si="10"/>
        <v>0</v>
      </c>
      <c r="N32" s="30">
        <f t="shared" si="9"/>
        <v>658357</v>
      </c>
      <c r="O32" s="42">
        <f t="shared" si="1"/>
        <v>695.20274551214357</v>
      </c>
      <c r="P32" s="9"/>
    </row>
    <row r="33" spans="1:119">
      <c r="A33" s="12"/>
      <c r="B33" s="23">
        <v>381</v>
      </c>
      <c r="C33" s="19" t="s">
        <v>42</v>
      </c>
      <c r="D33" s="46">
        <v>12070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12070</v>
      </c>
      <c r="O33" s="47">
        <f t="shared" si="1"/>
        <v>12.745512143611405</v>
      </c>
      <c r="P33" s="9"/>
    </row>
    <row r="34" spans="1:119">
      <c r="A34" s="12"/>
      <c r="B34" s="23">
        <v>389.1</v>
      </c>
      <c r="C34" s="19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135466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135466</v>
      </c>
      <c r="O34" s="47">
        <f t="shared" si="1"/>
        <v>143.04751847940867</v>
      </c>
      <c r="P34" s="9"/>
    </row>
    <row r="35" spans="1:119">
      <c r="A35" s="12"/>
      <c r="B35" s="23">
        <v>389.7</v>
      </c>
      <c r="C35" s="19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3315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3315</v>
      </c>
      <c r="O35" s="47">
        <f t="shared" si="1"/>
        <v>3.5005279831045408</v>
      </c>
      <c r="P35" s="9"/>
    </row>
    <row r="36" spans="1:119" ht="15.75" thickBot="1">
      <c r="A36" s="12"/>
      <c r="B36" s="23">
        <v>389.8</v>
      </c>
      <c r="C36" s="19" t="s">
        <v>73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507506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507506</v>
      </c>
      <c r="O36" s="47">
        <f t="shared" si="1"/>
        <v>535.90918690601904</v>
      </c>
      <c r="P36" s="9"/>
    </row>
    <row r="37" spans="1:119" ht="16.5" thickBot="1">
      <c r="A37" s="13" t="s">
        <v>38</v>
      </c>
      <c r="B37" s="21"/>
      <c r="C37" s="20"/>
      <c r="D37" s="14">
        <f>SUM(D5,D12,D15,D23,D30,D32)</f>
        <v>476269</v>
      </c>
      <c r="E37" s="14">
        <f t="shared" ref="E37:M37" si="11">SUM(E5,E12,E15,E23,E30,E32)</f>
        <v>0</v>
      </c>
      <c r="F37" s="14">
        <f t="shared" si="11"/>
        <v>0</v>
      </c>
      <c r="G37" s="14">
        <f t="shared" si="11"/>
        <v>0</v>
      </c>
      <c r="H37" s="14">
        <f t="shared" si="11"/>
        <v>0</v>
      </c>
      <c r="I37" s="14">
        <f t="shared" si="11"/>
        <v>1039258</v>
      </c>
      <c r="J37" s="14">
        <f t="shared" si="11"/>
        <v>0</v>
      </c>
      <c r="K37" s="14">
        <f t="shared" si="11"/>
        <v>0</v>
      </c>
      <c r="L37" s="14">
        <f t="shared" si="11"/>
        <v>0</v>
      </c>
      <c r="M37" s="14">
        <f t="shared" si="11"/>
        <v>0</v>
      </c>
      <c r="N37" s="14">
        <f t="shared" si="9"/>
        <v>1515527</v>
      </c>
      <c r="O37" s="36">
        <f t="shared" si="1"/>
        <v>1600.3453009503696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7"/>
      <c r="B39" s="38"/>
      <c r="C39" s="38"/>
      <c r="D39" s="39"/>
      <c r="E39" s="39"/>
      <c r="F39" s="39"/>
      <c r="G39" s="39"/>
      <c r="H39" s="39"/>
      <c r="I39" s="39"/>
      <c r="J39" s="39"/>
      <c r="K39" s="39"/>
      <c r="L39" s="115" t="s">
        <v>74</v>
      </c>
      <c r="M39" s="115"/>
      <c r="N39" s="115"/>
      <c r="O39" s="40">
        <v>947</v>
      </c>
    </row>
    <row r="40" spans="1:119">
      <c r="A40" s="116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4"/>
    </row>
    <row r="41" spans="1:119" ht="15.75" customHeight="1" thickBot="1">
      <c r="A41" s="117" t="s">
        <v>64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48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53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49</v>
      </c>
      <c r="F4" s="32" t="s">
        <v>50</v>
      </c>
      <c r="G4" s="32" t="s">
        <v>51</v>
      </c>
      <c r="H4" s="32" t="s">
        <v>4</v>
      </c>
      <c r="I4" s="32" t="s">
        <v>5</v>
      </c>
      <c r="J4" s="33" t="s">
        <v>52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186397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186397</v>
      </c>
      <c r="O5" s="31">
        <f t="shared" ref="O5:O41" si="2">(N5/O$43)</f>
        <v>196.00105152471082</v>
      </c>
      <c r="P5" s="6"/>
    </row>
    <row r="6" spans="1:133">
      <c r="A6" s="12"/>
      <c r="B6" s="23">
        <v>312.10000000000002</v>
      </c>
      <c r="C6" s="19" t="s">
        <v>9</v>
      </c>
      <c r="D6" s="46">
        <v>40172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40172</v>
      </c>
      <c r="O6" s="47">
        <f t="shared" si="2"/>
        <v>42.241850683491059</v>
      </c>
      <c r="P6" s="9"/>
    </row>
    <row r="7" spans="1:133">
      <c r="A7" s="12"/>
      <c r="B7" s="23">
        <v>312.3</v>
      </c>
      <c r="C7" s="19" t="s">
        <v>10</v>
      </c>
      <c r="D7" s="46">
        <v>7377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7377</v>
      </c>
      <c r="O7" s="47">
        <f t="shared" si="2"/>
        <v>7.757097791798107</v>
      </c>
      <c r="P7" s="9"/>
    </row>
    <row r="8" spans="1:133">
      <c r="A8" s="12"/>
      <c r="B8" s="23">
        <v>312.60000000000002</v>
      </c>
      <c r="C8" s="19" t="s">
        <v>11</v>
      </c>
      <c r="D8" s="46">
        <v>67488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67488</v>
      </c>
      <c r="O8" s="47">
        <f t="shared" si="2"/>
        <v>70.965299684542586</v>
      </c>
      <c r="P8" s="9"/>
    </row>
    <row r="9" spans="1:133">
      <c r="A9" s="12"/>
      <c r="B9" s="23">
        <v>314.10000000000002</v>
      </c>
      <c r="C9" s="19" t="s">
        <v>12</v>
      </c>
      <c r="D9" s="46">
        <v>53343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53343</v>
      </c>
      <c r="O9" s="47">
        <f t="shared" si="2"/>
        <v>56.09148264984227</v>
      </c>
      <c r="P9" s="9"/>
    </row>
    <row r="10" spans="1:133">
      <c r="A10" s="12"/>
      <c r="B10" s="23">
        <v>315</v>
      </c>
      <c r="C10" s="19" t="s">
        <v>13</v>
      </c>
      <c r="D10" s="46">
        <v>18017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18017</v>
      </c>
      <c r="O10" s="47">
        <f t="shared" si="2"/>
        <v>18.945320715036804</v>
      </c>
      <c r="P10" s="9"/>
    </row>
    <row r="11" spans="1:133" ht="15.75">
      <c r="A11" s="27" t="s">
        <v>14</v>
      </c>
      <c r="B11" s="28"/>
      <c r="C11" s="29"/>
      <c r="D11" s="30">
        <f t="shared" ref="D11:M11" si="3">SUM(D12:D12)</f>
        <v>36427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36427</v>
      </c>
      <c r="O11" s="42">
        <f t="shared" si="2"/>
        <v>38.303890641430073</v>
      </c>
      <c r="P11" s="10"/>
    </row>
    <row r="12" spans="1:133">
      <c r="A12" s="12"/>
      <c r="B12" s="23">
        <v>323.10000000000002</v>
      </c>
      <c r="C12" s="19" t="s">
        <v>15</v>
      </c>
      <c r="D12" s="46">
        <v>36427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36427</v>
      </c>
      <c r="O12" s="47">
        <f t="shared" si="2"/>
        <v>38.303890641430073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SUM(D14:D21)</f>
        <v>169843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169843</v>
      </c>
      <c r="O13" s="42">
        <f t="shared" si="2"/>
        <v>178.59411146161935</v>
      </c>
      <c r="P13" s="10"/>
    </row>
    <row r="14" spans="1:133">
      <c r="A14" s="12"/>
      <c r="B14" s="23">
        <v>335.12</v>
      </c>
      <c r="C14" s="19" t="s">
        <v>19</v>
      </c>
      <c r="D14" s="46">
        <v>45619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5">SUM(D14:M14)</f>
        <v>45619</v>
      </c>
      <c r="O14" s="47">
        <f t="shared" si="2"/>
        <v>47.969505783385912</v>
      </c>
      <c r="P14" s="9"/>
    </row>
    <row r="15" spans="1:133">
      <c r="A15" s="12"/>
      <c r="B15" s="23">
        <v>335.14</v>
      </c>
      <c r="C15" s="19" t="s">
        <v>20</v>
      </c>
      <c r="D15" s="46">
        <v>768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5"/>
        <v>768</v>
      </c>
      <c r="O15" s="47">
        <f t="shared" si="2"/>
        <v>0.80757097791798105</v>
      </c>
      <c r="P15" s="9"/>
    </row>
    <row r="16" spans="1:133">
      <c r="A16" s="12"/>
      <c r="B16" s="23">
        <v>335.15</v>
      </c>
      <c r="C16" s="19" t="s">
        <v>21</v>
      </c>
      <c r="D16" s="46">
        <v>105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105</v>
      </c>
      <c r="O16" s="47">
        <f t="shared" si="2"/>
        <v>0.11041009463722397</v>
      </c>
      <c r="P16" s="9"/>
    </row>
    <row r="17" spans="1:16">
      <c r="A17" s="12"/>
      <c r="B17" s="23">
        <v>335.18</v>
      </c>
      <c r="C17" s="19" t="s">
        <v>22</v>
      </c>
      <c r="D17" s="46">
        <v>36909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36909</v>
      </c>
      <c r="O17" s="47">
        <f t="shared" si="2"/>
        <v>38.810725552050471</v>
      </c>
      <c r="P17" s="9"/>
    </row>
    <row r="18" spans="1:16">
      <c r="A18" s="12"/>
      <c r="B18" s="23">
        <v>335.33</v>
      </c>
      <c r="C18" s="19" t="s">
        <v>55</v>
      </c>
      <c r="D18" s="46">
        <v>1706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1706</v>
      </c>
      <c r="O18" s="47">
        <f t="shared" si="2"/>
        <v>1.7939011566771819</v>
      </c>
      <c r="P18" s="9"/>
    </row>
    <row r="19" spans="1:16">
      <c r="A19" s="12"/>
      <c r="B19" s="23">
        <v>335.39</v>
      </c>
      <c r="C19" s="19" t="s">
        <v>23</v>
      </c>
      <c r="D19" s="46">
        <v>58433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58433</v>
      </c>
      <c r="O19" s="47">
        <f t="shared" si="2"/>
        <v>61.44374342797056</v>
      </c>
      <c r="P19" s="9"/>
    </row>
    <row r="20" spans="1:16">
      <c r="A20" s="12"/>
      <c r="B20" s="23">
        <v>337.7</v>
      </c>
      <c r="C20" s="19" t="s">
        <v>24</v>
      </c>
      <c r="D20" s="46">
        <v>3803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3803</v>
      </c>
      <c r="O20" s="47">
        <f t="shared" si="2"/>
        <v>3.9989484752891693</v>
      </c>
      <c r="P20" s="9"/>
    </row>
    <row r="21" spans="1:16">
      <c r="A21" s="12"/>
      <c r="B21" s="23">
        <v>337.9</v>
      </c>
      <c r="C21" s="19" t="s">
        <v>25</v>
      </c>
      <c r="D21" s="46">
        <v>22500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22500</v>
      </c>
      <c r="O21" s="47">
        <f t="shared" si="2"/>
        <v>23.65930599369085</v>
      </c>
      <c r="P21" s="9"/>
    </row>
    <row r="22" spans="1:16" ht="15.75">
      <c r="A22" s="27" t="s">
        <v>30</v>
      </c>
      <c r="B22" s="28"/>
      <c r="C22" s="29"/>
      <c r="D22" s="30">
        <f t="shared" ref="D22:M22" si="6">SUM(D23:D29)</f>
        <v>41253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311043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>SUM(D22:M22)</f>
        <v>352296</v>
      </c>
      <c r="O22" s="42">
        <f t="shared" si="2"/>
        <v>370.44794952681389</v>
      </c>
      <c r="P22" s="10"/>
    </row>
    <row r="23" spans="1:16">
      <c r="A23" s="12"/>
      <c r="B23" s="23">
        <v>342.2</v>
      </c>
      <c r="C23" s="19" t="s">
        <v>59</v>
      </c>
      <c r="D23" s="46">
        <v>2664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7">SUM(D23:M23)</f>
        <v>2664</v>
      </c>
      <c r="O23" s="47">
        <f t="shared" si="2"/>
        <v>2.8012618296529967</v>
      </c>
      <c r="P23" s="9"/>
    </row>
    <row r="24" spans="1:16">
      <c r="A24" s="12"/>
      <c r="B24" s="23">
        <v>343.3</v>
      </c>
      <c r="C24" s="19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99233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99233</v>
      </c>
      <c r="O24" s="47">
        <f t="shared" si="2"/>
        <v>104.34595162986331</v>
      </c>
      <c r="P24" s="9"/>
    </row>
    <row r="25" spans="1:16">
      <c r="A25" s="12"/>
      <c r="B25" s="23">
        <v>343.4</v>
      </c>
      <c r="C25" s="19" t="s">
        <v>35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107972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107972</v>
      </c>
      <c r="O25" s="47">
        <f t="shared" si="2"/>
        <v>113.53522607781282</v>
      </c>
      <c r="P25" s="9"/>
    </row>
    <row r="26" spans="1:16">
      <c r="A26" s="12"/>
      <c r="B26" s="23">
        <v>343.5</v>
      </c>
      <c r="C26" s="19" t="s">
        <v>66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103838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103838</v>
      </c>
      <c r="O26" s="47">
        <f t="shared" si="2"/>
        <v>109.1882229232387</v>
      </c>
      <c r="P26" s="9"/>
    </row>
    <row r="27" spans="1:16">
      <c r="A27" s="12"/>
      <c r="B27" s="23">
        <v>346.9</v>
      </c>
      <c r="C27" s="19" t="s">
        <v>67</v>
      </c>
      <c r="D27" s="46">
        <v>34260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34260</v>
      </c>
      <c r="O27" s="47">
        <f t="shared" si="2"/>
        <v>36.025236593059937</v>
      </c>
      <c r="P27" s="9"/>
    </row>
    <row r="28" spans="1:16">
      <c r="A28" s="12"/>
      <c r="B28" s="23">
        <v>347.2</v>
      </c>
      <c r="C28" s="19" t="s">
        <v>37</v>
      </c>
      <c r="D28" s="46">
        <v>3337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3337</v>
      </c>
      <c r="O28" s="47">
        <f t="shared" si="2"/>
        <v>3.5089379600420609</v>
      </c>
      <c r="P28" s="9"/>
    </row>
    <row r="29" spans="1:16">
      <c r="A29" s="12"/>
      <c r="B29" s="23">
        <v>349</v>
      </c>
      <c r="C29" s="19" t="s">
        <v>0</v>
      </c>
      <c r="D29" s="46">
        <v>992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992</v>
      </c>
      <c r="O29" s="47">
        <f t="shared" si="2"/>
        <v>1.0431125131440588</v>
      </c>
      <c r="P29" s="9"/>
    </row>
    <row r="30" spans="1:16" ht="15.75">
      <c r="A30" s="27" t="s">
        <v>61</v>
      </c>
      <c r="B30" s="28"/>
      <c r="C30" s="29"/>
      <c r="D30" s="30">
        <f t="shared" ref="D30:M30" si="8">SUM(D31:D31)</f>
        <v>15</v>
      </c>
      <c r="E30" s="30">
        <f t="shared" si="8"/>
        <v>0</v>
      </c>
      <c r="F30" s="30">
        <f t="shared" si="8"/>
        <v>0</v>
      </c>
      <c r="G30" s="30">
        <f t="shared" si="8"/>
        <v>0</v>
      </c>
      <c r="H30" s="30">
        <f t="shared" si="8"/>
        <v>0</v>
      </c>
      <c r="I30" s="30">
        <f t="shared" si="8"/>
        <v>0</v>
      </c>
      <c r="J30" s="30">
        <f t="shared" si="8"/>
        <v>0</v>
      </c>
      <c r="K30" s="30">
        <f t="shared" si="8"/>
        <v>0</v>
      </c>
      <c r="L30" s="30">
        <f t="shared" si="8"/>
        <v>0</v>
      </c>
      <c r="M30" s="30">
        <f t="shared" si="8"/>
        <v>0</v>
      </c>
      <c r="N30" s="30">
        <f t="shared" ref="N30:N41" si="9">SUM(D30:M30)</f>
        <v>15</v>
      </c>
      <c r="O30" s="42">
        <f t="shared" si="2"/>
        <v>1.5772870662460567E-2</v>
      </c>
      <c r="P30" s="10"/>
    </row>
    <row r="31" spans="1:16">
      <c r="A31" s="43"/>
      <c r="B31" s="44">
        <v>359</v>
      </c>
      <c r="C31" s="45" t="s">
        <v>62</v>
      </c>
      <c r="D31" s="46">
        <v>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15</v>
      </c>
      <c r="O31" s="47">
        <f t="shared" si="2"/>
        <v>1.5772870662460567E-2</v>
      </c>
      <c r="P31" s="9"/>
    </row>
    <row r="32" spans="1:16" ht="15.75">
      <c r="A32" s="27" t="s">
        <v>2</v>
      </c>
      <c r="B32" s="28"/>
      <c r="C32" s="29"/>
      <c r="D32" s="30">
        <f t="shared" ref="D32:M32" si="10">SUM(D33:D33)</f>
        <v>38107</v>
      </c>
      <c r="E32" s="30">
        <f t="shared" si="10"/>
        <v>0</v>
      </c>
      <c r="F32" s="30">
        <f t="shared" si="10"/>
        <v>0</v>
      </c>
      <c r="G32" s="30">
        <f t="shared" si="10"/>
        <v>0</v>
      </c>
      <c r="H32" s="30">
        <f t="shared" si="10"/>
        <v>0</v>
      </c>
      <c r="I32" s="30">
        <f t="shared" si="10"/>
        <v>0</v>
      </c>
      <c r="J32" s="30">
        <f t="shared" si="10"/>
        <v>0</v>
      </c>
      <c r="K32" s="30">
        <f t="shared" si="10"/>
        <v>0</v>
      </c>
      <c r="L32" s="30">
        <f t="shared" si="10"/>
        <v>0</v>
      </c>
      <c r="M32" s="30">
        <f t="shared" si="10"/>
        <v>0</v>
      </c>
      <c r="N32" s="30">
        <f t="shared" si="9"/>
        <v>38107</v>
      </c>
      <c r="O32" s="42">
        <f t="shared" si="2"/>
        <v>40.070452155625659</v>
      </c>
      <c r="P32" s="10"/>
    </row>
    <row r="33" spans="1:119">
      <c r="A33" s="12"/>
      <c r="B33" s="23">
        <v>369.9</v>
      </c>
      <c r="C33" s="19" t="s">
        <v>41</v>
      </c>
      <c r="D33" s="46">
        <v>38107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38107</v>
      </c>
      <c r="O33" s="47">
        <f t="shared" si="2"/>
        <v>40.070452155625659</v>
      </c>
      <c r="P33" s="9"/>
    </row>
    <row r="34" spans="1:119" ht="15.75">
      <c r="A34" s="27" t="s">
        <v>31</v>
      </c>
      <c r="B34" s="28"/>
      <c r="C34" s="29"/>
      <c r="D34" s="30">
        <f t="shared" ref="D34:M34" si="11">SUM(D35:D40)</f>
        <v>153000</v>
      </c>
      <c r="E34" s="30">
        <f t="shared" si="11"/>
        <v>0</v>
      </c>
      <c r="F34" s="30">
        <f t="shared" si="11"/>
        <v>0</v>
      </c>
      <c r="G34" s="30">
        <f t="shared" si="11"/>
        <v>0</v>
      </c>
      <c r="H34" s="30">
        <f t="shared" si="11"/>
        <v>0</v>
      </c>
      <c r="I34" s="30">
        <f t="shared" si="11"/>
        <v>775680</v>
      </c>
      <c r="J34" s="30">
        <f t="shared" si="11"/>
        <v>0</v>
      </c>
      <c r="K34" s="30">
        <f t="shared" si="11"/>
        <v>0</v>
      </c>
      <c r="L34" s="30">
        <f t="shared" si="11"/>
        <v>0</v>
      </c>
      <c r="M34" s="30">
        <f t="shared" si="11"/>
        <v>0</v>
      </c>
      <c r="N34" s="30">
        <f t="shared" si="9"/>
        <v>928680</v>
      </c>
      <c r="O34" s="42">
        <f t="shared" si="2"/>
        <v>976.52996845425866</v>
      </c>
      <c r="P34" s="9"/>
    </row>
    <row r="35" spans="1:119">
      <c r="A35" s="12"/>
      <c r="B35" s="23">
        <v>381</v>
      </c>
      <c r="C35" s="19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1229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1229</v>
      </c>
      <c r="O35" s="47">
        <f t="shared" si="2"/>
        <v>1.2923238696109358</v>
      </c>
      <c r="P35" s="9"/>
    </row>
    <row r="36" spans="1:119">
      <c r="A36" s="12"/>
      <c r="B36" s="23">
        <v>384</v>
      </c>
      <c r="C36" s="19" t="s">
        <v>43</v>
      </c>
      <c r="D36" s="46">
        <v>153000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153000</v>
      </c>
      <c r="O36" s="47">
        <f t="shared" si="2"/>
        <v>160.88328075709779</v>
      </c>
      <c r="P36" s="9"/>
    </row>
    <row r="37" spans="1:119">
      <c r="A37" s="12"/>
      <c r="B37" s="23">
        <v>389.1</v>
      </c>
      <c r="C37" s="19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112334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112334</v>
      </c>
      <c r="O37" s="47">
        <f t="shared" si="2"/>
        <v>118.12197686645636</v>
      </c>
      <c r="P37" s="9"/>
    </row>
    <row r="38" spans="1:119">
      <c r="A38" s="12"/>
      <c r="B38" s="23">
        <v>389.3</v>
      </c>
      <c r="C38" s="19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67704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67704</v>
      </c>
      <c r="O38" s="47">
        <f t="shared" si="2"/>
        <v>71.192429022082024</v>
      </c>
      <c r="P38" s="9"/>
    </row>
    <row r="39" spans="1:119">
      <c r="A39" s="12"/>
      <c r="B39" s="23">
        <v>389.5</v>
      </c>
      <c r="C39" s="19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572516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572516</v>
      </c>
      <c r="O39" s="47">
        <f t="shared" si="2"/>
        <v>602.01472134595167</v>
      </c>
      <c r="P39" s="9"/>
    </row>
    <row r="40" spans="1:119" ht="15.75" thickBot="1">
      <c r="A40" s="12"/>
      <c r="B40" s="23">
        <v>389.7</v>
      </c>
      <c r="C40" s="19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21897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21897</v>
      </c>
      <c r="O40" s="47">
        <f t="shared" si="2"/>
        <v>23.025236593059937</v>
      </c>
      <c r="P40" s="9"/>
    </row>
    <row r="41" spans="1:119" ht="16.5" thickBot="1">
      <c r="A41" s="13" t="s">
        <v>38</v>
      </c>
      <c r="B41" s="21"/>
      <c r="C41" s="20"/>
      <c r="D41" s="14">
        <f t="shared" ref="D41:M41" si="12">SUM(D5,D11,D13,D22,D30,D32,D34)</f>
        <v>625042</v>
      </c>
      <c r="E41" s="14">
        <f t="shared" si="12"/>
        <v>0</v>
      </c>
      <c r="F41" s="14">
        <f t="shared" si="12"/>
        <v>0</v>
      </c>
      <c r="G41" s="14">
        <f t="shared" si="12"/>
        <v>0</v>
      </c>
      <c r="H41" s="14">
        <f t="shared" si="12"/>
        <v>0</v>
      </c>
      <c r="I41" s="14">
        <f t="shared" si="12"/>
        <v>1086723</v>
      </c>
      <c r="J41" s="14">
        <f t="shared" si="12"/>
        <v>0</v>
      </c>
      <c r="K41" s="14">
        <f t="shared" si="12"/>
        <v>0</v>
      </c>
      <c r="L41" s="14">
        <f t="shared" si="12"/>
        <v>0</v>
      </c>
      <c r="M41" s="14">
        <f t="shared" si="12"/>
        <v>0</v>
      </c>
      <c r="N41" s="14">
        <f t="shared" si="9"/>
        <v>1711765</v>
      </c>
      <c r="O41" s="36">
        <f t="shared" si="2"/>
        <v>1799.963196635121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5"/>
      <c r="B42" s="17"/>
      <c r="C42" s="17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19">
      <c r="A43" s="37"/>
      <c r="B43" s="38"/>
      <c r="C43" s="38"/>
      <c r="D43" s="39"/>
      <c r="E43" s="39"/>
      <c r="F43" s="39"/>
      <c r="G43" s="39"/>
      <c r="H43" s="39"/>
      <c r="I43" s="39"/>
      <c r="J43" s="39"/>
      <c r="K43" s="39"/>
      <c r="L43" s="115" t="s">
        <v>68</v>
      </c>
      <c r="M43" s="115"/>
      <c r="N43" s="115"/>
      <c r="O43" s="40">
        <v>951</v>
      </c>
    </row>
    <row r="44" spans="1:119">
      <c r="A44" s="116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4"/>
    </row>
    <row r="45" spans="1:119" ht="15.75" customHeight="1" thickBot="1">
      <c r="A45" s="117" t="s">
        <v>64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48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53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49</v>
      </c>
      <c r="F4" s="32" t="s">
        <v>50</v>
      </c>
      <c r="G4" s="32" t="s">
        <v>51</v>
      </c>
      <c r="H4" s="32" t="s">
        <v>4</v>
      </c>
      <c r="I4" s="32" t="s">
        <v>5</v>
      </c>
      <c r="J4" s="33" t="s">
        <v>52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199945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199945</v>
      </c>
      <c r="O5" s="31">
        <f t="shared" ref="O5:O43" si="2">(N5/O$45)</f>
        <v>224.15358744394618</v>
      </c>
      <c r="P5" s="6"/>
    </row>
    <row r="6" spans="1:133">
      <c r="A6" s="12"/>
      <c r="B6" s="23">
        <v>312.10000000000002</v>
      </c>
      <c r="C6" s="19" t="s">
        <v>9</v>
      </c>
      <c r="D6" s="46">
        <v>42726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42726</v>
      </c>
      <c r="O6" s="47">
        <f t="shared" si="2"/>
        <v>47.899103139013455</v>
      </c>
      <c r="P6" s="9"/>
    </row>
    <row r="7" spans="1:133">
      <c r="A7" s="12"/>
      <c r="B7" s="23">
        <v>312.3</v>
      </c>
      <c r="C7" s="19" t="s">
        <v>10</v>
      </c>
      <c r="D7" s="46">
        <v>7714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7714</v>
      </c>
      <c r="O7" s="47">
        <f t="shared" si="2"/>
        <v>8.6479820627802688</v>
      </c>
      <c r="P7" s="9"/>
    </row>
    <row r="8" spans="1:133">
      <c r="A8" s="12"/>
      <c r="B8" s="23">
        <v>312.60000000000002</v>
      </c>
      <c r="C8" s="19" t="s">
        <v>11</v>
      </c>
      <c r="D8" s="46">
        <v>68542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68542</v>
      </c>
      <c r="O8" s="47">
        <f t="shared" si="2"/>
        <v>76.840807174887885</v>
      </c>
      <c r="P8" s="9"/>
    </row>
    <row r="9" spans="1:133">
      <c r="A9" s="12"/>
      <c r="B9" s="23">
        <v>314.10000000000002</v>
      </c>
      <c r="C9" s="19" t="s">
        <v>12</v>
      </c>
      <c r="D9" s="46">
        <v>54438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54438</v>
      </c>
      <c r="O9" s="47">
        <f t="shared" si="2"/>
        <v>61.029147982062781</v>
      </c>
      <c r="P9" s="9"/>
    </row>
    <row r="10" spans="1:133">
      <c r="A10" s="12"/>
      <c r="B10" s="23">
        <v>315</v>
      </c>
      <c r="C10" s="19" t="s">
        <v>13</v>
      </c>
      <c r="D10" s="46">
        <v>26525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26525</v>
      </c>
      <c r="O10" s="47">
        <f t="shared" si="2"/>
        <v>29.736547085201792</v>
      </c>
      <c r="P10" s="9"/>
    </row>
    <row r="11" spans="1:133" ht="15.75">
      <c r="A11" s="27" t="s">
        <v>14</v>
      </c>
      <c r="B11" s="28"/>
      <c r="C11" s="29"/>
      <c r="D11" s="30">
        <f t="shared" ref="D11:M11" si="3">SUM(D12:D12)</f>
        <v>35780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35780</v>
      </c>
      <c r="O11" s="42">
        <f t="shared" si="2"/>
        <v>40.112107623318387</v>
      </c>
      <c r="P11" s="10"/>
    </row>
    <row r="12" spans="1:133">
      <c r="A12" s="12"/>
      <c r="B12" s="23">
        <v>323.10000000000002</v>
      </c>
      <c r="C12" s="19" t="s">
        <v>15</v>
      </c>
      <c r="D12" s="46">
        <v>35780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35780</v>
      </c>
      <c r="O12" s="47">
        <f t="shared" si="2"/>
        <v>40.112107623318387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SUM(D14:D22)</f>
        <v>124134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124134</v>
      </c>
      <c r="O13" s="42">
        <f t="shared" si="2"/>
        <v>139.16367713004485</v>
      </c>
      <c r="P13" s="10"/>
    </row>
    <row r="14" spans="1:133">
      <c r="A14" s="12"/>
      <c r="B14" s="23">
        <v>335.12</v>
      </c>
      <c r="C14" s="19" t="s">
        <v>19</v>
      </c>
      <c r="D14" s="46">
        <v>44155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5">SUM(D14:M14)</f>
        <v>44155</v>
      </c>
      <c r="O14" s="47">
        <f t="shared" si="2"/>
        <v>49.501121076233183</v>
      </c>
      <c r="P14" s="9"/>
    </row>
    <row r="15" spans="1:133">
      <c r="A15" s="12"/>
      <c r="B15" s="23">
        <v>335.14</v>
      </c>
      <c r="C15" s="19" t="s">
        <v>20</v>
      </c>
      <c r="D15" s="46">
        <v>906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5"/>
        <v>906</v>
      </c>
      <c r="O15" s="47">
        <f t="shared" si="2"/>
        <v>1.0156950672645739</v>
      </c>
      <c r="P15" s="9"/>
    </row>
    <row r="16" spans="1:133">
      <c r="A16" s="12"/>
      <c r="B16" s="23">
        <v>335.15</v>
      </c>
      <c r="C16" s="19" t="s">
        <v>21</v>
      </c>
      <c r="D16" s="46">
        <v>105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105</v>
      </c>
      <c r="O16" s="47">
        <f t="shared" si="2"/>
        <v>0.11771300448430494</v>
      </c>
      <c r="P16" s="9"/>
    </row>
    <row r="17" spans="1:16">
      <c r="A17" s="12"/>
      <c r="B17" s="23">
        <v>335.16</v>
      </c>
      <c r="C17" s="19" t="s">
        <v>58</v>
      </c>
      <c r="D17" s="46">
        <v>5622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5622</v>
      </c>
      <c r="O17" s="47">
        <f t="shared" si="2"/>
        <v>6.3026905829596416</v>
      </c>
      <c r="P17" s="9"/>
    </row>
    <row r="18" spans="1:16">
      <c r="A18" s="12"/>
      <c r="B18" s="23">
        <v>335.18</v>
      </c>
      <c r="C18" s="19" t="s">
        <v>22</v>
      </c>
      <c r="D18" s="46">
        <v>37924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37924</v>
      </c>
      <c r="O18" s="47">
        <f t="shared" si="2"/>
        <v>42.515695067264573</v>
      </c>
      <c r="P18" s="9"/>
    </row>
    <row r="19" spans="1:16">
      <c r="A19" s="12"/>
      <c r="B19" s="23">
        <v>335.33</v>
      </c>
      <c r="C19" s="19" t="s">
        <v>55</v>
      </c>
      <c r="D19" s="46">
        <v>1818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1818</v>
      </c>
      <c r="O19" s="47">
        <f t="shared" si="2"/>
        <v>2.0381165919282513</v>
      </c>
      <c r="P19" s="9"/>
    </row>
    <row r="20" spans="1:16">
      <c r="A20" s="12"/>
      <c r="B20" s="23">
        <v>335.39</v>
      </c>
      <c r="C20" s="19" t="s">
        <v>23</v>
      </c>
      <c r="D20" s="46">
        <v>7231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7231</v>
      </c>
      <c r="O20" s="47">
        <f t="shared" si="2"/>
        <v>8.106502242152466</v>
      </c>
      <c r="P20" s="9"/>
    </row>
    <row r="21" spans="1:16">
      <c r="A21" s="12"/>
      <c r="B21" s="23">
        <v>337.7</v>
      </c>
      <c r="C21" s="19" t="s">
        <v>24</v>
      </c>
      <c r="D21" s="46">
        <v>3873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3873</v>
      </c>
      <c r="O21" s="47">
        <f t="shared" si="2"/>
        <v>4.3419282511210762</v>
      </c>
      <c r="P21" s="9"/>
    </row>
    <row r="22" spans="1:16">
      <c r="A22" s="12"/>
      <c r="B22" s="23">
        <v>337.9</v>
      </c>
      <c r="C22" s="19" t="s">
        <v>25</v>
      </c>
      <c r="D22" s="46">
        <v>22500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22500</v>
      </c>
      <c r="O22" s="47">
        <f t="shared" si="2"/>
        <v>25.224215246636771</v>
      </c>
      <c r="P22" s="9"/>
    </row>
    <row r="23" spans="1:16" ht="15.75">
      <c r="A23" s="27" t="s">
        <v>30</v>
      </c>
      <c r="B23" s="28"/>
      <c r="C23" s="29"/>
      <c r="D23" s="30">
        <f t="shared" ref="D23:M23" si="6">SUM(D24:D31)</f>
        <v>82584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203376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>SUM(D23:M23)</f>
        <v>285960</v>
      </c>
      <c r="O23" s="42">
        <f t="shared" si="2"/>
        <v>320.58295964125563</v>
      </c>
      <c r="P23" s="10"/>
    </row>
    <row r="24" spans="1:16">
      <c r="A24" s="12"/>
      <c r="B24" s="23">
        <v>342.2</v>
      </c>
      <c r="C24" s="19" t="s">
        <v>59</v>
      </c>
      <c r="D24" s="46">
        <v>2056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7">SUM(D24:M24)</f>
        <v>2056</v>
      </c>
      <c r="O24" s="47">
        <f t="shared" si="2"/>
        <v>2.304932735426009</v>
      </c>
      <c r="P24" s="9"/>
    </row>
    <row r="25" spans="1:16">
      <c r="A25" s="12"/>
      <c r="B25" s="23">
        <v>342.4</v>
      </c>
      <c r="C25" s="19" t="s">
        <v>33</v>
      </c>
      <c r="D25" s="46">
        <v>22224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22224</v>
      </c>
      <c r="O25" s="47">
        <f t="shared" si="2"/>
        <v>24.914798206278029</v>
      </c>
      <c r="P25" s="9"/>
    </row>
    <row r="26" spans="1:16">
      <c r="A26" s="12"/>
      <c r="B26" s="23">
        <v>343.3</v>
      </c>
      <c r="C26" s="19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107685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107685</v>
      </c>
      <c r="O26" s="47">
        <f t="shared" si="2"/>
        <v>120.72309417040358</v>
      </c>
      <c r="P26" s="9"/>
    </row>
    <row r="27" spans="1:16">
      <c r="A27" s="12"/>
      <c r="B27" s="23">
        <v>343.4</v>
      </c>
      <c r="C27" s="19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95691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95691</v>
      </c>
      <c r="O27" s="47">
        <f t="shared" si="2"/>
        <v>107.27690582959642</v>
      </c>
      <c r="P27" s="9"/>
    </row>
    <row r="28" spans="1:16">
      <c r="A28" s="12"/>
      <c r="B28" s="23">
        <v>344.9</v>
      </c>
      <c r="C28" s="19" t="s">
        <v>36</v>
      </c>
      <c r="D28" s="46">
        <v>46590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46590</v>
      </c>
      <c r="O28" s="47">
        <f t="shared" si="2"/>
        <v>52.230941704035871</v>
      </c>
      <c r="P28" s="9"/>
    </row>
    <row r="29" spans="1:16">
      <c r="A29" s="12"/>
      <c r="B29" s="23">
        <v>347.2</v>
      </c>
      <c r="C29" s="19" t="s">
        <v>37</v>
      </c>
      <c r="D29" s="46">
        <v>3305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3305</v>
      </c>
      <c r="O29" s="47">
        <f t="shared" si="2"/>
        <v>3.7051569506726456</v>
      </c>
      <c r="P29" s="9"/>
    </row>
    <row r="30" spans="1:16">
      <c r="A30" s="12"/>
      <c r="B30" s="23">
        <v>347.9</v>
      </c>
      <c r="C30" s="19" t="s">
        <v>60</v>
      </c>
      <c r="D30" s="46">
        <v>2811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2811</v>
      </c>
      <c r="O30" s="47">
        <f t="shared" si="2"/>
        <v>3.1513452914798208</v>
      </c>
      <c r="P30" s="9"/>
    </row>
    <row r="31" spans="1:16">
      <c r="A31" s="12"/>
      <c r="B31" s="23">
        <v>349</v>
      </c>
      <c r="C31" s="19" t="s">
        <v>0</v>
      </c>
      <c r="D31" s="46">
        <v>5598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5598</v>
      </c>
      <c r="O31" s="47">
        <f t="shared" si="2"/>
        <v>6.2757847533632285</v>
      </c>
      <c r="P31" s="9"/>
    </row>
    <row r="32" spans="1:16" ht="15.75">
      <c r="A32" s="27" t="s">
        <v>61</v>
      </c>
      <c r="B32" s="28"/>
      <c r="C32" s="29"/>
      <c r="D32" s="30">
        <f t="shared" ref="D32:M32" si="8">SUM(D33:D33)</f>
        <v>3755</v>
      </c>
      <c r="E32" s="30">
        <f t="shared" si="8"/>
        <v>0</v>
      </c>
      <c r="F32" s="30">
        <f t="shared" si="8"/>
        <v>0</v>
      </c>
      <c r="G32" s="30">
        <f t="shared" si="8"/>
        <v>0</v>
      </c>
      <c r="H32" s="30">
        <f t="shared" si="8"/>
        <v>0</v>
      </c>
      <c r="I32" s="30">
        <f t="shared" si="8"/>
        <v>0</v>
      </c>
      <c r="J32" s="30">
        <f t="shared" si="8"/>
        <v>0</v>
      </c>
      <c r="K32" s="30">
        <f t="shared" si="8"/>
        <v>0</v>
      </c>
      <c r="L32" s="30">
        <f t="shared" si="8"/>
        <v>0</v>
      </c>
      <c r="M32" s="30">
        <f t="shared" si="8"/>
        <v>0</v>
      </c>
      <c r="N32" s="30">
        <f t="shared" ref="N32:N43" si="9">SUM(D32:M32)</f>
        <v>3755</v>
      </c>
      <c r="O32" s="42">
        <f t="shared" si="2"/>
        <v>4.2096412556053808</v>
      </c>
      <c r="P32" s="10"/>
    </row>
    <row r="33" spans="1:119">
      <c r="A33" s="43"/>
      <c r="B33" s="44">
        <v>359</v>
      </c>
      <c r="C33" s="45" t="s">
        <v>62</v>
      </c>
      <c r="D33" s="46">
        <v>3755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3755</v>
      </c>
      <c r="O33" s="47">
        <f t="shared" si="2"/>
        <v>4.2096412556053808</v>
      </c>
      <c r="P33" s="9"/>
    </row>
    <row r="34" spans="1:119" ht="15.75">
      <c r="A34" s="27" t="s">
        <v>2</v>
      </c>
      <c r="B34" s="28"/>
      <c r="C34" s="29"/>
      <c r="D34" s="30">
        <f t="shared" ref="D34:M34" si="10">SUM(D35:D35)</f>
        <v>6776</v>
      </c>
      <c r="E34" s="30">
        <f t="shared" si="10"/>
        <v>0</v>
      </c>
      <c r="F34" s="30">
        <f t="shared" si="10"/>
        <v>0</v>
      </c>
      <c r="G34" s="30">
        <f t="shared" si="10"/>
        <v>0</v>
      </c>
      <c r="H34" s="30">
        <f t="shared" si="10"/>
        <v>0</v>
      </c>
      <c r="I34" s="30">
        <f t="shared" si="10"/>
        <v>65366</v>
      </c>
      <c r="J34" s="30">
        <f t="shared" si="10"/>
        <v>0</v>
      </c>
      <c r="K34" s="30">
        <f t="shared" si="10"/>
        <v>0</v>
      </c>
      <c r="L34" s="30">
        <f t="shared" si="10"/>
        <v>0</v>
      </c>
      <c r="M34" s="30">
        <f t="shared" si="10"/>
        <v>0</v>
      </c>
      <c r="N34" s="30">
        <f t="shared" si="9"/>
        <v>72142</v>
      </c>
      <c r="O34" s="42">
        <f t="shared" si="2"/>
        <v>80.876681614349778</v>
      </c>
      <c r="P34" s="10"/>
    </row>
    <row r="35" spans="1:119">
      <c r="A35" s="12"/>
      <c r="B35" s="23">
        <v>369.9</v>
      </c>
      <c r="C35" s="19" t="s">
        <v>41</v>
      </c>
      <c r="D35" s="46">
        <v>6776</v>
      </c>
      <c r="E35" s="46">
        <v>0</v>
      </c>
      <c r="F35" s="46">
        <v>0</v>
      </c>
      <c r="G35" s="46">
        <v>0</v>
      </c>
      <c r="H35" s="46">
        <v>0</v>
      </c>
      <c r="I35" s="46">
        <v>65366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72142</v>
      </c>
      <c r="O35" s="47">
        <f t="shared" si="2"/>
        <v>80.876681614349778</v>
      </c>
      <c r="P35" s="9"/>
    </row>
    <row r="36" spans="1:119" ht="15.75">
      <c r="A36" s="27" t="s">
        <v>31</v>
      </c>
      <c r="B36" s="28"/>
      <c r="C36" s="29"/>
      <c r="D36" s="30">
        <f t="shared" ref="D36:M36" si="11">SUM(D37:D42)</f>
        <v>10000</v>
      </c>
      <c r="E36" s="30">
        <f t="shared" si="11"/>
        <v>0</v>
      </c>
      <c r="F36" s="30">
        <f t="shared" si="11"/>
        <v>0</v>
      </c>
      <c r="G36" s="30">
        <f t="shared" si="11"/>
        <v>0</v>
      </c>
      <c r="H36" s="30">
        <f t="shared" si="11"/>
        <v>0</v>
      </c>
      <c r="I36" s="30">
        <f t="shared" si="11"/>
        <v>5467588</v>
      </c>
      <c r="J36" s="30">
        <f t="shared" si="11"/>
        <v>0</v>
      </c>
      <c r="K36" s="30">
        <f t="shared" si="11"/>
        <v>0</v>
      </c>
      <c r="L36" s="30">
        <f t="shared" si="11"/>
        <v>0</v>
      </c>
      <c r="M36" s="30">
        <f t="shared" si="11"/>
        <v>0</v>
      </c>
      <c r="N36" s="30">
        <f t="shared" si="9"/>
        <v>5477588</v>
      </c>
      <c r="O36" s="42">
        <f t="shared" si="2"/>
        <v>6140.7937219730939</v>
      </c>
      <c r="P36" s="9"/>
    </row>
    <row r="37" spans="1:119">
      <c r="A37" s="12"/>
      <c r="B37" s="23">
        <v>381</v>
      </c>
      <c r="C37" s="19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20825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20825</v>
      </c>
      <c r="O37" s="47">
        <f t="shared" si="2"/>
        <v>23.34641255605381</v>
      </c>
      <c r="P37" s="9"/>
    </row>
    <row r="38" spans="1:119">
      <c r="A38" s="12"/>
      <c r="B38" s="23">
        <v>384</v>
      </c>
      <c r="C38" s="19" t="s">
        <v>43</v>
      </c>
      <c r="D38" s="46">
        <v>10000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10000</v>
      </c>
      <c r="O38" s="47">
        <f t="shared" si="2"/>
        <v>11.210762331838565</v>
      </c>
      <c r="P38" s="9"/>
    </row>
    <row r="39" spans="1:119">
      <c r="A39" s="12"/>
      <c r="B39" s="23">
        <v>389.1</v>
      </c>
      <c r="C39" s="19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186374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186374</v>
      </c>
      <c r="O39" s="47">
        <f t="shared" si="2"/>
        <v>208.93946188340809</v>
      </c>
      <c r="P39" s="9"/>
    </row>
    <row r="40" spans="1:119">
      <c r="A40" s="12"/>
      <c r="B40" s="23">
        <v>389.3</v>
      </c>
      <c r="C40" s="19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562344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562344</v>
      </c>
      <c r="O40" s="47">
        <f t="shared" si="2"/>
        <v>630.43049327354265</v>
      </c>
      <c r="P40" s="9"/>
    </row>
    <row r="41" spans="1:119">
      <c r="A41" s="12"/>
      <c r="B41" s="23">
        <v>389.5</v>
      </c>
      <c r="C41" s="19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4684584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4684584</v>
      </c>
      <c r="O41" s="47">
        <f t="shared" si="2"/>
        <v>5251.775784753363</v>
      </c>
      <c r="P41" s="9"/>
    </row>
    <row r="42" spans="1:119" ht="15.75" thickBot="1">
      <c r="A42" s="12"/>
      <c r="B42" s="23">
        <v>389.7</v>
      </c>
      <c r="C42" s="19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13461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13461</v>
      </c>
      <c r="O42" s="47">
        <f t="shared" si="2"/>
        <v>15.090807174887892</v>
      </c>
      <c r="P42" s="9"/>
    </row>
    <row r="43" spans="1:119" ht="16.5" thickBot="1">
      <c r="A43" s="13" t="s">
        <v>38</v>
      </c>
      <c r="B43" s="21"/>
      <c r="C43" s="20"/>
      <c r="D43" s="14">
        <f t="shared" ref="D43:M43" si="12">SUM(D5,D11,D13,D23,D32,D34,D36)</f>
        <v>462974</v>
      </c>
      <c r="E43" s="14">
        <f t="shared" si="12"/>
        <v>0</v>
      </c>
      <c r="F43" s="14">
        <f t="shared" si="12"/>
        <v>0</v>
      </c>
      <c r="G43" s="14">
        <f t="shared" si="12"/>
        <v>0</v>
      </c>
      <c r="H43" s="14">
        <f t="shared" si="12"/>
        <v>0</v>
      </c>
      <c r="I43" s="14">
        <f t="shared" si="12"/>
        <v>5736330</v>
      </c>
      <c r="J43" s="14">
        <f t="shared" si="12"/>
        <v>0</v>
      </c>
      <c r="K43" s="14">
        <f t="shared" si="12"/>
        <v>0</v>
      </c>
      <c r="L43" s="14">
        <f t="shared" si="12"/>
        <v>0</v>
      </c>
      <c r="M43" s="14">
        <f t="shared" si="12"/>
        <v>0</v>
      </c>
      <c r="N43" s="14">
        <f t="shared" si="9"/>
        <v>6199304</v>
      </c>
      <c r="O43" s="36">
        <f t="shared" si="2"/>
        <v>6949.8923766816142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5"/>
      <c r="B44" s="17"/>
      <c r="C44" s="17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8"/>
    </row>
    <row r="45" spans="1:119">
      <c r="A45" s="37"/>
      <c r="B45" s="38"/>
      <c r="C45" s="38"/>
      <c r="D45" s="39"/>
      <c r="E45" s="39"/>
      <c r="F45" s="39"/>
      <c r="G45" s="39"/>
      <c r="H45" s="39"/>
      <c r="I45" s="39"/>
      <c r="J45" s="39"/>
      <c r="K45" s="39"/>
      <c r="L45" s="115" t="s">
        <v>63</v>
      </c>
      <c r="M45" s="115"/>
      <c r="N45" s="115"/>
      <c r="O45" s="40">
        <v>892</v>
      </c>
    </row>
    <row r="46" spans="1:119">
      <c r="A46" s="116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4"/>
    </row>
    <row r="47" spans="1:119" ht="15.75" thickBot="1">
      <c r="A47" s="117" t="s">
        <v>64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</sheetData>
  <mergeCells count="10">
    <mergeCell ref="A47:O47"/>
    <mergeCell ref="L45:N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39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48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53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49</v>
      </c>
      <c r="F4" s="32" t="s">
        <v>50</v>
      </c>
      <c r="G4" s="32" t="s">
        <v>51</v>
      </c>
      <c r="H4" s="32" t="s">
        <v>4</v>
      </c>
      <c r="I4" s="32" t="s">
        <v>5</v>
      </c>
      <c r="J4" s="33" t="s">
        <v>52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198812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198812</v>
      </c>
      <c r="O5" s="31">
        <f t="shared" ref="O5:O42" si="2">(N5/O$44)</f>
        <v>213.77634408602151</v>
      </c>
      <c r="P5" s="6"/>
    </row>
    <row r="6" spans="1:133">
      <c r="A6" s="12"/>
      <c r="B6" s="23">
        <v>312.10000000000002</v>
      </c>
      <c r="C6" s="19" t="s">
        <v>9</v>
      </c>
      <c r="D6" s="46">
        <v>46734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46734</v>
      </c>
      <c r="O6" s="47">
        <f t="shared" si="2"/>
        <v>50.251612903225805</v>
      </c>
      <c r="P6" s="9"/>
    </row>
    <row r="7" spans="1:133">
      <c r="A7" s="12"/>
      <c r="B7" s="23">
        <v>312.3</v>
      </c>
      <c r="C7" s="19" t="s">
        <v>10</v>
      </c>
      <c r="D7" s="46">
        <v>8501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8501</v>
      </c>
      <c r="O7" s="47">
        <f t="shared" si="2"/>
        <v>9.1408602150537632</v>
      </c>
      <c r="P7" s="9"/>
    </row>
    <row r="8" spans="1:133">
      <c r="A8" s="12"/>
      <c r="B8" s="23">
        <v>312.60000000000002</v>
      </c>
      <c r="C8" s="19" t="s">
        <v>11</v>
      </c>
      <c r="D8" s="46">
        <v>64798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64798</v>
      </c>
      <c r="O8" s="47">
        <f t="shared" si="2"/>
        <v>69.675268817204298</v>
      </c>
      <c r="P8" s="9"/>
    </row>
    <row r="9" spans="1:133">
      <c r="A9" s="12"/>
      <c r="B9" s="23">
        <v>314.10000000000002</v>
      </c>
      <c r="C9" s="19" t="s">
        <v>12</v>
      </c>
      <c r="D9" s="46">
        <v>51373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51373</v>
      </c>
      <c r="O9" s="47">
        <f t="shared" si="2"/>
        <v>55.239784946236561</v>
      </c>
      <c r="P9" s="9"/>
    </row>
    <row r="10" spans="1:133">
      <c r="A10" s="12"/>
      <c r="B10" s="23">
        <v>315</v>
      </c>
      <c r="C10" s="19" t="s">
        <v>13</v>
      </c>
      <c r="D10" s="46">
        <v>27406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27406</v>
      </c>
      <c r="O10" s="47">
        <f t="shared" si="2"/>
        <v>29.468817204301075</v>
      </c>
      <c r="P10" s="9"/>
    </row>
    <row r="11" spans="1:133" ht="15.75">
      <c r="A11" s="27" t="s">
        <v>14</v>
      </c>
      <c r="B11" s="28"/>
      <c r="C11" s="29"/>
      <c r="D11" s="30">
        <f t="shared" ref="D11:M11" si="3">SUM(D12:D12)</f>
        <v>36707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36707</v>
      </c>
      <c r="O11" s="42">
        <f t="shared" si="2"/>
        <v>39.469892473118279</v>
      </c>
      <c r="P11" s="10"/>
    </row>
    <row r="12" spans="1:133">
      <c r="A12" s="12"/>
      <c r="B12" s="23">
        <v>323.10000000000002</v>
      </c>
      <c r="C12" s="19" t="s">
        <v>15</v>
      </c>
      <c r="D12" s="46">
        <v>36707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36707</v>
      </c>
      <c r="O12" s="47">
        <f t="shared" si="2"/>
        <v>39.469892473118279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SUM(D14:D23)</f>
        <v>202755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202755</v>
      </c>
      <c r="O13" s="42">
        <f t="shared" si="2"/>
        <v>218.01612903225808</v>
      </c>
      <c r="P13" s="10"/>
    </row>
    <row r="14" spans="1:133">
      <c r="A14" s="12"/>
      <c r="B14" s="23">
        <v>334.2</v>
      </c>
      <c r="C14" s="19" t="s">
        <v>17</v>
      </c>
      <c r="D14" s="46">
        <v>9282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1" si="5">SUM(D14:M14)</f>
        <v>9282</v>
      </c>
      <c r="O14" s="47">
        <f t="shared" si="2"/>
        <v>9.9806451612903224</v>
      </c>
      <c r="P14" s="9"/>
    </row>
    <row r="15" spans="1:133">
      <c r="A15" s="12"/>
      <c r="B15" s="23">
        <v>334.7</v>
      </c>
      <c r="C15" s="19" t="s">
        <v>18</v>
      </c>
      <c r="D15" s="46">
        <v>80882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5"/>
        <v>80882</v>
      </c>
      <c r="O15" s="47">
        <f t="shared" si="2"/>
        <v>86.969892473118279</v>
      </c>
      <c r="P15" s="9"/>
    </row>
    <row r="16" spans="1:133">
      <c r="A16" s="12"/>
      <c r="B16" s="23">
        <v>335.12</v>
      </c>
      <c r="C16" s="19" t="s">
        <v>19</v>
      </c>
      <c r="D16" s="46">
        <v>44536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44536</v>
      </c>
      <c r="O16" s="47">
        <f t="shared" si="2"/>
        <v>47.888172043010755</v>
      </c>
      <c r="P16" s="9"/>
    </row>
    <row r="17" spans="1:16">
      <c r="A17" s="12"/>
      <c r="B17" s="23">
        <v>335.14</v>
      </c>
      <c r="C17" s="19" t="s">
        <v>20</v>
      </c>
      <c r="D17" s="46">
        <v>1252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1252</v>
      </c>
      <c r="O17" s="47">
        <f t="shared" si="2"/>
        <v>1.3462365591397849</v>
      </c>
      <c r="P17" s="9"/>
    </row>
    <row r="18" spans="1:16">
      <c r="A18" s="12"/>
      <c r="B18" s="23">
        <v>335.15</v>
      </c>
      <c r="C18" s="19" t="s">
        <v>21</v>
      </c>
      <c r="D18" s="46">
        <v>106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106</v>
      </c>
      <c r="O18" s="47">
        <f t="shared" si="2"/>
        <v>0.11397849462365592</v>
      </c>
      <c r="P18" s="9"/>
    </row>
    <row r="19" spans="1:16">
      <c r="A19" s="12"/>
      <c r="B19" s="23">
        <v>335.18</v>
      </c>
      <c r="C19" s="19" t="s">
        <v>22</v>
      </c>
      <c r="D19" s="46">
        <v>38972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38972</v>
      </c>
      <c r="O19" s="47">
        <f t="shared" si="2"/>
        <v>41.905376344086022</v>
      </c>
      <c r="P19" s="9"/>
    </row>
    <row r="20" spans="1:16">
      <c r="A20" s="12"/>
      <c r="B20" s="23">
        <v>335.33</v>
      </c>
      <c r="C20" s="19" t="s">
        <v>55</v>
      </c>
      <c r="D20" s="46">
        <v>1354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1354</v>
      </c>
      <c r="O20" s="47">
        <f t="shared" si="2"/>
        <v>1.4559139784946236</v>
      </c>
      <c r="P20" s="9"/>
    </row>
    <row r="21" spans="1:16">
      <c r="A21" s="12"/>
      <c r="B21" s="23">
        <v>335.39</v>
      </c>
      <c r="C21" s="19" t="s">
        <v>23</v>
      </c>
      <c r="D21" s="46">
        <v>2394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2394</v>
      </c>
      <c r="O21" s="47">
        <f t="shared" si="2"/>
        <v>2.5741935483870968</v>
      </c>
      <c r="P21" s="9"/>
    </row>
    <row r="22" spans="1:16">
      <c r="A22" s="12"/>
      <c r="B22" s="23">
        <v>337.7</v>
      </c>
      <c r="C22" s="19" t="s">
        <v>24</v>
      </c>
      <c r="D22" s="46">
        <v>3977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3977</v>
      </c>
      <c r="O22" s="47">
        <f t="shared" si="2"/>
        <v>4.2763440860215054</v>
      </c>
      <c r="P22" s="9"/>
    </row>
    <row r="23" spans="1:16">
      <c r="A23" s="12"/>
      <c r="B23" s="23">
        <v>337.9</v>
      </c>
      <c r="C23" s="19" t="s">
        <v>25</v>
      </c>
      <c r="D23" s="46">
        <v>20000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20000</v>
      </c>
      <c r="O23" s="47">
        <f t="shared" si="2"/>
        <v>21.50537634408602</v>
      </c>
      <c r="P23" s="9"/>
    </row>
    <row r="24" spans="1:16" ht="15.75">
      <c r="A24" s="27" t="s">
        <v>30</v>
      </c>
      <c r="B24" s="28"/>
      <c r="C24" s="29"/>
      <c r="D24" s="30">
        <f t="shared" ref="D24:M24" si="6">SUM(D25:D31)</f>
        <v>35309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201880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>SUM(D24:M24)</f>
        <v>237189</v>
      </c>
      <c r="O24" s="42">
        <f t="shared" si="2"/>
        <v>255.04193548387096</v>
      </c>
      <c r="P24" s="10"/>
    </row>
    <row r="25" spans="1:16">
      <c r="A25" s="12"/>
      <c r="B25" s="23">
        <v>341.9</v>
      </c>
      <c r="C25" s="19" t="s">
        <v>32</v>
      </c>
      <c r="D25" s="46">
        <v>646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7">SUM(D25:M25)</f>
        <v>646</v>
      </c>
      <c r="O25" s="47">
        <f t="shared" si="2"/>
        <v>0.69462365591397845</v>
      </c>
      <c r="P25" s="9"/>
    </row>
    <row r="26" spans="1:16">
      <c r="A26" s="12"/>
      <c r="B26" s="23">
        <v>342.4</v>
      </c>
      <c r="C26" s="19" t="s">
        <v>33</v>
      </c>
      <c r="D26" s="46">
        <v>1504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1504</v>
      </c>
      <c r="O26" s="47">
        <f t="shared" si="2"/>
        <v>1.6172043010752688</v>
      </c>
      <c r="P26" s="9"/>
    </row>
    <row r="27" spans="1:16">
      <c r="A27" s="12"/>
      <c r="B27" s="23">
        <v>343.3</v>
      </c>
      <c r="C27" s="19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100956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100956</v>
      </c>
      <c r="O27" s="47">
        <f t="shared" si="2"/>
        <v>108.55483870967743</v>
      </c>
      <c r="P27" s="9"/>
    </row>
    <row r="28" spans="1:16">
      <c r="A28" s="12"/>
      <c r="B28" s="23">
        <v>343.4</v>
      </c>
      <c r="C28" s="19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100924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100924</v>
      </c>
      <c r="O28" s="47">
        <f t="shared" si="2"/>
        <v>108.52043010752688</v>
      </c>
      <c r="P28" s="9"/>
    </row>
    <row r="29" spans="1:16">
      <c r="A29" s="12"/>
      <c r="B29" s="23">
        <v>344.9</v>
      </c>
      <c r="C29" s="19" t="s">
        <v>36</v>
      </c>
      <c r="D29" s="46">
        <v>28136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28136</v>
      </c>
      <c r="O29" s="47">
        <f t="shared" si="2"/>
        <v>30.253763440860215</v>
      </c>
      <c r="P29" s="9"/>
    </row>
    <row r="30" spans="1:16">
      <c r="A30" s="12"/>
      <c r="B30" s="23">
        <v>347.2</v>
      </c>
      <c r="C30" s="19" t="s">
        <v>37</v>
      </c>
      <c r="D30" s="46">
        <v>3665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3665</v>
      </c>
      <c r="O30" s="47">
        <f t="shared" si="2"/>
        <v>3.9408602150537635</v>
      </c>
      <c r="P30" s="9"/>
    </row>
    <row r="31" spans="1:16">
      <c r="A31" s="12"/>
      <c r="B31" s="23">
        <v>349</v>
      </c>
      <c r="C31" s="19" t="s">
        <v>0</v>
      </c>
      <c r="D31" s="46">
        <v>1358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2" si="8">SUM(D31:M31)</f>
        <v>1358</v>
      </c>
      <c r="O31" s="47">
        <f t="shared" si="2"/>
        <v>1.4602150537634409</v>
      </c>
      <c r="P31" s="9"/>
    </row>
    <row r="32" spans="1:16" ht="15.75">
      <c r="A32" s="27" t="s">
        <v>2</v>
      </c>
      <c r="B32" s="28"/>
      <c r="C32" s="29"/>
      <c r="D32" s="30">
        <f t="shared" ref="D32:M32" si="9">SUM(D33:D34)</f>
        <v>18400</v>
      </c>
      <c r="E32" s="30">
        <f t="shared" si="9"/>
        <v>0</v>
      </c>
      <c r="F32" s="30">
        <f t="shared" si="9"/>
        <v>0</v>
      </c>
      <c r="G32" s="30">
        <f t="shared" si="9"/>
        <v>0</v>
      </c>
      <c r="H32" s="30">
        <f t="shared" si="9"/>
        <v>0</v>
      </c>
      <c r="I32" s="30">
        <f t="shared" si="9"/>
        <v>0</v>
      </c>
      <c r="J32" s="30">
        <f t="shared" si="9"/>
        <v>0</v>
      </c>
      <c r="K32" s="30">
        <f t="shared" si="9"/>
        <v>0</v>
      </c>
      <c r="L32" s="30">
        <f t="shared" si="9"/>
        <v>0</v>
      </c>
      <c r="M32" s="30">
        <f t="shared" si="9"/>
        <v>0</v>
      </c>
      <c r="N32" s="30">
        <f t="shared" si="8"/>
        <v>18400</v>
      </c>
      <c r="O32" s="42">
        <f t="shared" si="2"/>
        <v>19.78494623655914</v>
      </c>
      <c r="P32" s="10"/>
    </row>
    <row r="33" spans="1:119">
      <c r="A33" s="12"/>
      <c r="B33" s="23">
        <v>361.1</v>
      </c>
      <c r="C33" s="19" t="s">
        <v>40</v>
      </c>
      <c r="D33" s="46">
        <v>10987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10987</v>
      </c>
      <c r="O33" s="47">
        <f t="shared" si="2"/>
        <v>11.813978494623656</v>
      </c>
      <c r="P33" s="9"/>
    </row>
    <row r="34" spans="1:119">
      <c r="A34" s="12"/>
      <c r="B34" s="23">
        <v>369.9</v>
      </c>
      <c r="C34" s="19" t="s">
        <v>41</v>
      </c>
      <c r="D34" s="46">
        <v>7413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7413</v>
      </c>
      <c r="O34" s="47">
        <f t="shared" si="2"/>
        <v>7.9709677419354836</v>
      </c>
      <c r="P34" s="9"/>
    </row>
    <row r="35" spans="1:119" ht="15.75">
      <c r="A35" s="27" t="s">
        <v>31</v>
      </c>
      <c r="B35" s="28"/>
      <c r="C35" s="29"/>
      <c r="D35" s="30">
        <f t="shared" ref="D35:M35" si="10">SUM(D36:D41)</f>
        <v>133569</v>
      </c>
      <c r="E35" s="30">
        <f t="shared" si="10"/>
        <v>0</v>
      </c>
      <c r="F35" s="30">
        <f t="shared" si="10"/>
        <v>0</v>
      </c>
      <c r="G35" s="30">
        <f t="shared" si="10"/>
        <v>0</v>
      </c>
      <c r="H35" s="30">
        <f t="shared" si="10"/>
        <v>0</v>
      </c>
      <c r="I35" s="30">
        <f t="shared" si="10"/>
        <v>4580693</v>
      </c>
      <c r="J35" s="30">
        <f t="shared" si="10"/>
        <v>0</v>
      </c>
      <c r="K35" s="30">
        <f t="shared" si="10"/>
        <v>0</v>
      </c>
      <c r="L35" s="30">
        <f t="shared" si="10"/>
        <v>0</v>
      </c>
      <c r="M35" s="30">
        <f t="shared" si="10"/>
        <v>0</v>
      </c>
      <c r="N35" s="30">
        <f t="shared" si="8"/>
        <v>4714262</v>
      </c>
      <c r="O35" s="42">
        <f t="shared" si="2"/>
        <v>5069.0989247311827</v>
      </c>
      <c r="P35" s="9"/>
    </row>
    <row r="36" spans="1:119">
      <c r="A36" s="12"/>
      <c r="B36" s="23">
        <v>381</v>
      </c>
      <c r="C36" s="19" t="s">
        <v>42</v>
      </c>
      <c r="D36" s="46">
        <v>99569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99569</v>
      </c>
      <c r="O36" s="47">
        <f t="shared" si="2"/>
        <v>107.06344086021505</v>
      </c>
      <c r="P36" s="9"/>
    </row>
    <row r="37" spans="1:119">
      <c r="A37" s="12"/>
      <c r="B37" s="23">
        <v>384</v>
      </c>
      <c r="C37" s="19" t="s">
        <v>43</v>
      </c>
      <c r="D37" s="46">
        <v>34000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34000</v>
      </c>
      <c r="O37" s="47">
        <f t="shared" si="2"/>
        <v>36.55913978494624</v>
      </c>
      <c r="P37" s="9"/>
    </row>
    <row r="38" spans="1:119">
      <c r="A38" s="12"/>
      <c r="B38" s="23">
        <v>389.1</v>
      </c>
      <c r="C38" s="19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255350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255350</v>
      </c>
      <c r="O38" s="47">
        <f t="shared" si="2"/>
        <v>274.56989247311827</v>
      </c>
      <c r="P38" s="9"/>
    </row>
    <row r="39" spans="1:119">
      <c r="A39" s="12"/>
      <c r="B39" s="23">
        <v>389.3</v>
      </c>
      <c r="C39" s="19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1109608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1109608</v>
      </c>
      <c r="O39" s="47">
        <f t="shared" si="2"/>
        <v>1193.1268817204302</v>
      </c>
      <c r="P39" s="9"/>
    </row>
    <row r="40" spans="1:119">
      <c r="A40" s="12"/>
      <c r="B40" s="23">
        <v>389.5</v>
      </c>
      <c r="C40" s="19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3208007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3208007</v>
      </c>
      <c r="O40" s="47">
        <f t="shared" si="2"/>
        <v>3449.4698924731183</v>
      </c>
      <c r="P40" s="9"/>
    </row>
    <row r="41" spans="1:119" ht="15.75" thickBot="1">
      <c r="A41" s="12"/>
      <c r="B41" s="23">
        <v>389.7</v>
      </c>
      <c r="C41" s="19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7728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7728</v>
      </c>
      <c r="O41" s="47">
        <f t="shared" si="2"/>
        <v>8.3096774193548395</v>
      </c>
      <c r="P41" s="9"/>
    </row>
    <row r="42" spans="1:119" ht="16.5" thickBot="1">
      <c r="A42" s="13" t="s">
        <v>38</v>
      </c>
      <c r="B42" s="21"/>
      <c r="C42" s="20"/>
      <c r="D42" s="14">
        <f>SUM(D5,D11,D13,D24,D32,D35)</f>
        <v>625552</v>
      </c>
      <c r="E42" s="14">
        <f t="shared" ref="E42:M42" si="11">SUM(E5,E11,E13,E24,E32,E35)</f>
        <v>0</v>
      </c>
      <c r="F42" s="14">
        <f t="shared" si="11"/>
        <v>0</v>
      </c>
      <c r="G42" s="14">
        <f t="shared" si="11"/>
        <v>0</v>
      </c>
      <c r="H42" s="14">
        <f t="shared" si="11"/>
        <v>0</v>
      </c>
      <c r="I42" s="14">
        <f t="shared" si="11"/>
        <v>4782573</v>
      </c>
      <c r="J42" s="14">
        <f t="shared" si="11"/>
        <v>0</v>
      </c>
      <c r="K42" s="14">
        <f t="shared" si="11"/>
        <v>0</v>
      </c>
      <c r="L42" s="14">
        <f t="shared" si="11"/>
        <v>0</v>
      </c>
      <c r="M42" s="14">
        <f t="shared" si="11"/>
        <v>0</v>
      </c>
      <c r="N42" s="14">
        <f t="shared" si="8"/>
        <v>5408125</v>
      </c>
      <c r="O42" s="36">
        <f t="shared" si="2"/>
        <v>5815.188172043011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5"/>
      <c r="B43" s="17"/>
      <c r="C43" s="17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8"/>
    </row>
    <row r="44" spans="1:119">
      <c r="A44" s="37"/>
      <c r="B44" s="38"/>
      <c r="C44" s="38"/>
      <c r="D44" s="39"/>
      <c r="E44" s="39"/>
      <c r="F44" s="39"/>
      <c r="G44" s="39"/>
      <c r="H44" s="39"/>
      <c r="I44" s="39"/>
      <c r="J44" s="39"/>
      <c r="K44" s="39"/>
      <c r="L44" s="115" t="s">
        <v>54</v>
      </c>
      <c r="M44" s="115"/>
      <c r="N44" s="115"/>
      <c r="O44" s="40">
        <v>930</v>
      </c>
    </row>
    <row r="45" spans="1:119">
      <c r="A45" s="116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4"/>
    </row>
    <row r="46" spans="1:119" ht="15.75" thickBot="1">
      <c r="A46" s="117" t="s">
        <v>64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</sheetData>
  <mergeCells count="10">
    <mergeCell ref="A46:O46"/>
    <mergeCell ref="A45:O45"/>
    <mergeCell ref="L44:N4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48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53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49</v>
      </c>
      <c r="F4" s="32" t="s">
        <v>50</v>
      </c>
      <c r="G4" s="32" t="s">
        <v>51</v>
      </c>
      <c r="H4" s="32" t="s">
        <v>4</v>
      </c>
      <c r="I4" s="32" t="s">
        <v>5</v>
      </c>
      <c r="J4" s="33" t="s">
        <v>52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199766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199766</v>
      </c>
      <c r="O5" s="31">
        <f t="shared" ref="O5:O41" si="2">(N5/O$43)</f>
        <v>212.51702127659576</v>
      </c>
      <c r="P5" s="6"/>
    </row>
    <row r="6" spans="1:133">
      <c r="A6" s="12"/>
      <c r="B6" s="23">
        <v>312.10000000000002</v>
      </c>
      <c r="C6" s="19" t="s">
        <v>9</v>
      </c>
      <c r="D6" s="46">
        <v>47303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47303</v>
      </c>
      <c r="O6" s="47">
        <f t="shared" si="2"/>
        <v>50.322340425531912</v>
      </c>
      <c r="P6" s="9"/>
    </row>
    <row r="7" spans="1:133">
      <c r="A7" s="12"/>
      <c r="B7" s="23">
        <v>312.3</v>
      </c>
      <c r="C7" s="19" t="s">
        <v>10</v>
      </c>
      <c r="D7" s="46">
        <v>7979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7979</v>
      </c>
      <c r="O7" s="47">
        <f t="shared" si="2"/>
        <v>8.488297872340425</v>
      </c>
      <c r="P7" s="9"/>
    </row>
    <row r="8" spans="1:133">
      <c r="A8" s="12"/>
      <c r="B8" s="23">
        <v>312.60000000000002</v>
      </c>
      <c r="C8" s="19" t="s">
        <v>11</v>
      </c>
      <c r="D8" s="46">
        <v>69745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69745</v>
      </c>
      <c r="O8" s="47">
        <f t="shared" si="2"/>
        <v>74.196808510638292</v>
      </c>
      <c r="P8" s="9"/>
    </row>
    <row r="9" spans="1:133">
      <c r="A9" s="12"/>
      <c r="B9" s="23">
        <v>314.10000000000002</v>
      </c>
      <c r="C9" s="19" t="s">
        <v>12</v>
      </c>
      <c r="D9" s="46">
        <v>46937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46937</v>
      </c>
      <c r="O9" s="47">
        <f t="shared" si="2"/>
        <v>49.932978723404254</v>
      </c>
      <c r="P9" s="9"/>
    </row>
    <row r="10" spans="1:133">
      <c r="A10" s="12"/>
      <c r="B10" s="23">
        <v>315</v>
      </c>
      <c r="C10" s="19" t="s">
        <v>13</v>
      </c>
      <c r="D10" s="46">
        <v>27802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27802</v>
      </c>
      <c r="O10" s="47">
        <f t="shared" si="2"/>
        <v>29.576595744680851</v>
      </c>
      <c r="P10" s="9"/>
    </row>
    <row r="11" spans="1:133" ht="15.75">
      <c r="A11" s="27" t="s">
        <v>76</v>
      </c>
      <c r="B11" s="28"/>
      <c r="C11" s="29"/>
      <c r="D11" s="30">
        <f t="shared" ref="D11:M11" si="3">SUM(D12:D12)</f>
        <v>31947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31947</v>
      </c>
      <c r="O11" s="42">
        <f t="shared" si="2"/>
        <v>33.986170212765956</v>
      </c>
      <c r="P11" s="10"/>
    </row>
    <row r="12" spans="1:133">
      <c r="A12" s="12"/>
      <c r="B12" s="23">
        <v>323.10000000000002</v>
      </c>
      <c r="C12" s="19" t="s">
        <v>15</v>
      </c>
      <c r="D12" s="46">
        <v>31947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31947</v>
      </c>
      <c r="O12" s="47">
        <f t="shared" si="2"/>
        <v>33.986170212765956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SUM(D14:D23)</f>
        <v>501349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501349</v>
      </c>
      <c r="O13" s="42">
        <f t="shared" si="2"/>
        <v>533.35</v>
      </c>
      <c r="P13" s="10"/>
    </row>
    <row r="14" spans="1:133">
      <c r="A14" s="12"/>
      <c r="B14" s="23">
        <v>334.2</v>
      </c>
      <c r="C14" s="19" t="s">
        <v>17</v>
      </c>
      <c r="D14" s="46">
        <v>3208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1" si="5">SUM(D14:M14)</f>
        <v>3208</v>
      </c>
      <c r="O14" s="47">
        <f t="shared" si="2"/>
        <v>3.4127659574468083</v>
      </c>
      <c r="P14" s="9"/>
    </row>
    <row r="15" spans="1:133">
      <c r="A15" s="12"/>
      <c r="B15" s="23">
        <v>334.35</v>
      </c>
      <c r="C15" s="19" t="s">
        <v>78</v>
      </c>
      <c r="D15" s="46">
        <v>750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5"/>
        <v>750</v>
      </c>
      <c r="O15" s="47">
        <f t="shared" si="2"/>
        <v>0.7978723404255319</v>
      </c>
      <c r="P15" s="9"/>
    </row>
    <row r="16" spans="1:133">
      <c r="A16" s="12"/>
      <c r="B16" s="23">
        <v>334.7</v>
      </c>
      <c r="C16" s="19" t="s">
        <v>18</v>
      </c>
      <c r="D16" s="46">
        <v>319118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319118</v>
      </c>
      <c r="O16" s="47">
        <f t="shared" si="2"/>
        <v>339.48723404255321</v>
      </c>
      <c r="P16" s="9"/>
    </row>
    <row r="17" spans="1:16">
      <c r="A17" s="12"/>
      <c r="B17" s="23">
        <v>335.12</v>
      </c>
      <c r="C17" s="19" t="s">
        <v>19</v>
      </c>
      <c r="D17" s="46">
        <v>51646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51646</v>
      </c>
      <c r="O17" s="47">
        <f t="shared" si="2"/>
        <v>54.94255319148936</v>
      </c>
      <c r="P17" s="9"/>
    </row>
    <row r="18" spans="1:16">
      <c r="A18" s="12"/>
      <c r="B18" s="23">
        <v>335.14</v>
      </c>
      <c r="C18" s="19" t="s">
        <v>20</v>
      </c>
      <c r="D18" s="46">
        <v>1142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1142</v>
      </c>
      <c r="O18" s="47">
        <f t="shared" si="2"/>
        <v>1.2148936170212765</v>
      </c>
      <c r="P18" s="9"/>
    </row>
    <row r="19" spans="1:16">
      <c r="A19" s="12"/>
      <c r="B19" s="23">
        <v>335.15</v>
      </c>
      <c r="C19" s="19" t="s">
        <v>21</v>
      </c>
      <c r="D19" s="46">
        <v>141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141</v>
      </c>
      <c r="O19" s="47">
        <f t="shared" si="2"/>
        <v>0.15</v>
      </c>
      <c r="P19" s="9"/>
    </row>
    <row r="20" spans="1:16">
      <c r="A20" s="12"/>
      <c r="B20" s="23">
        <v>335.18</v>
      </c>
      <c r="C20" s="19" t="s">
        <v>22</v>
      </c>
      <c r="D20" s="46">
        <v>41528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41528</v>
      </c>
      <c r="O20" s="47">
        <f t="shared" si="2"/>
        <v>44.178723404255322</v>
      </c>
      <c r="P20" s="9"/>
    </row>
    <row r="21" spans="1:16">
      <c r="A21" s="12"/>
      <c r="B21" s="23">
        <v>335.39</v>
      </c>
      <c r="C21" s="19" t="s">
        <v>23</v>
      </c>
      <c r="D21" s="46">
        <v>54431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54431</v>
      </c>
      <c r="O21" s="47">
        <f t="shared" si="2"/>
        <v>57.905319148936172</v>
      </c>
      <c r="P21" s="9"/>
    </row>
    <row r="22" spans="1:16">
      <c r="A22" s="12"/>
      <c r="B22" s="23">
        <v>337.7</v>
      </c>
      <c r="C22" s="19" t="s">
        <v>24</v>
      </c>
      <c r="D22" s="46">
        <v>4385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4385</v>
      </c>
      <c r="O22" s="47">
        <f t="shared" si="2"/>
        <v>4.6648936170212769</v>
      </c>
      <c r="P22" s="9"/>
    </row>
    <row r="23" spans="1:16">
      <c r="A23" s="12"/>
      <c r="B23" s="23">
        <v>337.9</v>
      </c>
      <c r="C23" s="19" t="s">
        <v>25</v>
      </c>
      <c r="D23" s="46">
        <v>25000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25000</v>
      </c>
      <c r="O23" s="47">
        <f t="shared" si="2"/>
        <v>26.595744680851062</v>
      </c>
      <c r="P23" s="9"/>
    </row>
    <row r="24" spans="1:16" ht="15.75">
      <c r="A24" s="27" t="s">
        <v>30</v>
      </c>
      <c r="B24" s="28"/>
      <c r="C24" s="29"/>
      <c r="D24" s="30">
        <f t="shared" ref="D24:M24" si="6">SUM(D25:D30)</f>
        <v>33911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190204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>SUM(D24:M24)</f>
        <v>224115</v>
      </c>
      <c r="O24" s="42">
        <f t="shared" si="2"/>
        <v>238.42021276595744</v>
      </c>
      <c r="P24" s="10"/>
    </row>
    <row r="25" spans="1:16">
      <c r="A25" s="12"/>
      <c r="B25" s="23">
        <v>341.9</v>
      </c>
      <c r="C25" s="19" t="s">
        <v>32</v>
      </c>
      <c r="D25" s="46">
        <v>925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7">SUM(D25:M25)</f>
        <v>925</v>
      </c>
      <c r="O25" s="47">
        <f t="shared" si="2"/>
        <v>0.98404255319148937</v>
      </c>
      <c r="P25" s="9"/>
    </row>
    <row r="26" spans="1:16">
      <c r="A26" s="12"/>
      <c r="B26" s="23">
        <v>342.4</v>
      </c>
      <c r="C26" s="19" t="s">
        <v>33</v>
      </c>
      <c r="D26" s="46">
        <v>1025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1025</v>
      </c>
      <c r="O26" s="47">
        <f t="shared" si="2"/>
        <v>1.0904255319148937</v>
      </c>
      <c r="P26" s="9"/>
    </row>
    <row r="27" spans="1:16">
      <c r="A27" s="12"/>
      <c r="B27" s="23">
        <v>343.3</v>
      </c>
      <c r="C27" s="19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190204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190204</v>
      </c>
      <c r="O27" s="47">
        <f t="shared" si="2"/>
        <v>202.34468085106383</v>
      </c>
      <c r="P27" s="9"/>
    </row>
    <row r="28" spans="1:16">
      <c r="A28" s="12"/>
      <c r="B28" s="23">
        <v>344.9</v>
      </c>
      <c r="C28" s="19" t="s">
        <v>36</v>
      </c>
      <c r="D28" s="46">
        <v>27751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27751</v>
      </c>
      <c r="O28" s="47">
        <f t="shared" si="2"/>
        <v>29.522340425531915</v>
      </c>
      <c r="P28" s="9"/>
    </row>
    <row r="29" spans="1:16">
      <c r="A29" s="12"/>
      <c r="B29" s="23">
        <v>347.2</v>
      </c>
      <c r="C29" s="19" t="s">
        <v>37</v>
      </c>
      <c r="D29" s="46">
        <v>3000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3000</v>
      </c>
      <c r="O29" s="47">
        <f t="shared" si="2"/>
        <v>3.1914893617021276</v>
      </c>
      <c r="P29" s="9"/>
    </row>
    <row r="30" spans="1:16">
      <c r="A30" s="12"/>
      <c r="B30" s="23">
        <v>349</v>
      </c>
      <c r="C30" s="19" t="s">
        <v>0</v>
      </c>
      <c r="D30" s="46">
        <v>1210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1210</v>
      </c>
      <c r="O30" s="47">
        <f t="shared" si="2"/>
        <v>1.2872340425531914</v>
      </c>
      <c r="P30" s="9"/>
    </row>
    <row r="31" spans="1:16" ht="15.75">
      <c r="A31" s="27" t="s">
        <v>2</v>
      </c>
      <c r="B31" s="28"/>
      <c r="C31" s="29"/>
      <c r="D31" s="30">
        <f t="shared" ref="D31:M31" si="8">SUM(D32:D33)</f>
        <v>18302</v>
      </c>
      <c r="E31" s="30">
        <f t="shared" si="8"/>
        <v>0</v>
      </c>
      <c r="F31" s="30">
        <f t="shared" si="8"/>
        <v>0</v>
      </c>
      <c r="G31" s="30">
        <f t="shared" si="8"/>
        <v>0</v>
      </c>
      <c r="H31" s="30">
        <f t="shared" si="8"/>
        <v>0</v>
      </c>
      <c r="I31" s="30">
        <f t="shared" si="8"/>
        <v>0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ref="N31:N41" si="9">SUM(D31:M31)</f>
        <v>18302</v>
      </c>
      <c r="O31" s="42">
        <f t="shared" si="2"/>
        <v>19.470212765957445</v>
      </c>
      <c r="P31" s="10"/>
    </row>
    <row r="32" spans="1:16">
      <c r="A32" s="12"/>
      <c r="B32" s="23">
        <v>361.1</v>
      </c>
      <c r="C32" s="19" t="s">
        <v>40</v>
      </c>
      <c r="D32" s="46">
        <v>15839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15839</v>
      </c>
      <c r="O32" s="47">
        <f t="shared" si="2"/>
        <v>16.850000000000001</v>
      </c>
      <c r="P32" s="9"/>
    </row>
    <row r="33" spans="1:119">
      <c r="A33" s="12"/>
      <c r="B33" s="23">
        <v>369.9</v>
      </c>
      <c r="C33" s="19" t="s">
        <v>41</v>
      </c>
      <c r="D33" s="46">
        <v>2463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2463</v>
      </c>
      <c r="O33" s="47">
        <f t="shared" si="2"/>
        <v>2.6202127659574468</v>
      </c>
      <c r="P33" s="9"/>
    </row>
    <row r="34" spans="1:119" ht="15.75">
      <c r="A34" s="27" t="s">
        <v>31</v>
      </c>
      <c r="B34" s="28"/>
      <c r="C34" s="29"/>
      <c r="D34" s="30">
        <f t="shared" ref="D34:M34" si="10">SUM(D35:D40)</f>
        <v>235872</v>
      </c>
      <c r="E34" s="30">
        <f t="shared" si="10"/>
        <v>0</v>
      </c>
      <c r="F34" s="30">
        <f t="shared" si="10"/>
        <v>0</v>
      </c>
      <c r="G34" s="30">
        <f t="shared" si="10"/>
        <v>0</v>
      </c>
      <c r="H34" s="30">
        <f t="shared" si="10"/>
        <v>0</v>
      </c>
      <c r="I34" s="30">
        <f t="shared" si="10"/>
        <v>1726460</v>
      </c>
      <c r="J34" s="30">
        <f t="shared" si="10"/>
        <v>0</v>
      </c>
      <c r="K34" s="30">
        <f t="shared" si="10"/>
        <v>0</v>
      </c>
      <c r="L34" s="30">
        <f t="shared" si="10"/>
        <v>0</v>
      </c>
      <c r="M34" s="30">
        <f t="shared" si="10"/>
        <v>0</v>
      </c>
      <c r="N34" s="30">
        <f t="shared" si="9"/>
        <v>1962332</v>
      </c>
      <c r="O34" s="42">
        <f t="shared" si="2"/>
        <v>2087.5872340425531</v>
      </c>
      <c r="P34" s="9"/>
    </row>
    <row r="35" spans="1:119">
      <c r="A35" s="12"/>
      <c r="B35" s="23">
        <v>381</v>
      </c>
      <c r="C35" s="19" t="s">
        <v>42</v>
      </c>
      <c r="D35" s="46">
        <v>3725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3725</v>
      </c>
      <c r="O35" s="47">
        <f t="shared" si="2"/>
        <v>3.9627659574468086</v>
      </c>
      <c r="P35" s="9"/>
    </row>
    <row r="36" spans="1:119">
      <c r="A36" s="12"/>
      <c r="B36" s="23">
        <v>384</v>
      </c>
      <c r="C36" s="19" t="s">
        <v>43</v>
      </c>
      <c r="D36" s="46">
        <v>232147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232147</v>
      </c>
      <c r="O36" s="47">
        <f t="shared" si="2"/>
        <v>246.96489361702129</v>
      </c>
      <c r="P36" s="9"/>
    </row>
    <row r="37" spans="1:119">
      <c r="A37" s="12"/>
      <c r="B37" s="23">
        <v>389.1</v>
      </c>
      <c r="C37" s="19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141854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141854</v>
      </c>
      <c r="O37" s="47">
        <f t="shared" si="2"/>
        <v>150.90851063829788</v>
      </c>
      <c r="P37" s="9"/>
    </row>
    <row r="38" spans="1:119">
      <c r="A38" s="12"/>
      <c r="B38" s="23">
        <v>389.3</v>
      </c>
      <c r="C38" s="19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600000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600000</v>
      </c>
      <c r="O38" s="47">
        <f t="shared" si="2"/>
        <v>638.29787234042556</v>
      </c>
      <c r="P38" s="9"/>
    </row>
    <row r="39" spans="1:119">
      <c r="A39" s="12"/>
      <c r="B39" s="23">
        <v>389.5</v>
      </c>
      <c r="C39" s="19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218994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218994</v>
      </c>
      <c r="O39" s="47">
        <f t="shared" si="2"/>
        <v>232.97234042553191</v>
      </c>
      <c r="P39" s="9"/>
    </row>
    <row r="40" spans="1:119" ht="15.75" thickBot="1">
      <c r="A40" s="12"/>
      <c r="B40" s="23">
        <v>389.6</v>
      </c>
      <c r="C40" s="19" t="s">
        <v>81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765612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765612</v>
      </c>
      <c r="O40" s="47">
        <f t="shared" si="2"/>
        <v>814.48085106382973</v>
      </c>
      <c r="P40" s="9"/>
    </row>
    <row r="41" spans="1:119" ht="16.5" thickBot="1">
      <c r="A41" s="13" t="s">
        <v>38</v>
      </c>
      <c r="B41" s="21"/>
      <c r="C41" s="20"/>
      <c r="D41" s="14">
        <f>SUM(D5,D11,D13,D24,D31,D34)</f>
        <v>1021147</v>
      </c>
      <c r="E41" s="14">
        <f t="shared" ref="E41:M41" si="11">SUM(E5,E11,E13,E24,E31,E34)</f>
        <v>0</v>
      </c>
      <c r="F41" s="14">
        <f t="shared" si="11"/>
        <v>0</v>
      </c>
      <c r="G41" s="14">
        <f t="shared" si="11"/>
        <v>0</v>
      </c>
      <c r="H41" s="14">
        <f t="shared" si="11"/>
        <v>0</v>
      </c>
      <c r="I41" s="14">
        <f t="shared" si="11"/>
        <v>1916664</v>
      </c>
      <c r="J41" s="14">
        <f t="shared" si="11"/>
        <v>0</v>
      </c>
      <c r="K41" s="14">
        <f t="shared" si="11"/>
        <v>0</v>
      </c>
      <c r="L41" s="14">
        <f t="shared" si="11"/>
        <v>0</v>
      </c>
      <c r="M41" s="14">
        <f t="shared" si="11"/>
        <v>0</v>
      </c>
      <c r="N41" s="14">
        <f t="shared" si="9"/>
        <v>2937811</v>
      </c>
      <c r="O41" s="36">
        <f t="shared" si="2"/>
        <v>3125.3308510638299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5"/>
      <c r="B42" s="17"/>
      <c r="C42" s="17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19">
      <c r="A43" s="37"/>
      <c r="B43" s="38"/>
      <c r="C43" s="38"/>
      <c r="D43" s="39"/>
      <c r="E43" s="39"/>
      <c r="F43" s="39"/>
      <c r="G43" s="39"/>
      <c r="H43" s="39"/>
      <c r="I43" s="39"/>
      <c r="J43" s="39"/>
      <c r="K43" s="39"/>
      <c r="L43" s="115" t="s">
        <v>82</v>
      </c>
      <c r="M43" s="115"/>
      <c r="N43" s="115"/>
      <c r="O43" s="40">
        <v>940</v>
      </c>
    </row>
    <row r="44" spans="1:119">
      <c r="A44" s="116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4"/>
    </row>
    <row r="45" spans="1:119" ht="15.75" customHeight="1" thickBot="1">
      <c r="A45" s="117" t="s">
        <v>64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56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124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48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6"/>
      <c r="M3" s="127"/>
      <c r="N3" s="34"/>
      <c r="O3" s="35"/>
      <c r="P3" s="128" t="s">
        <v>112</v>
      </c>
      <c r="Q3" s="11"/>
      <c r="R3"/>
    </row>
    <row r="4" spans="1:134" ht="32.25" customHeight="1" thickBot="1">
      <c r="A4" s="107"/>
      <c r="B4" s="108"/>
      <c r="C4" s="109"/>
      <c r="D4" s="32" t="s">
        <v>3</v>
      </c>
      <c r="E4" s="32" t="s">
        <v>49</v>
      </c>
      <c r="F4" s="32" t="s">
        <v>50</v>
      </c>
      <c r="G4" s="32" t="s">
        <v>51</v>
      </c>
      <c r="H4" s="32" t="s">
        <v>4</v>
      </c>
      <c r="I4" s="32" t="s">
        <v>5</v>
      </c>
      <c r="J4" s="33" t="s">
        <v>52</v>
      </c>
      <c r="K4" s="33" t="s">
        <v>6</v>
      </c>
      <c r="L4" s="33" t="s">
        <v>7</v>
      </c>
      <c r="M4" s="33" t="s">
        <v>113</v>
      </c>
      <c r="N4" s="33" t="s">
        <v>8</v>
      </c>
      <c r="O4" s="33" t="s">
        <v>114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115</v>
      </c>
      <c r="B5" s="24"/>
      <c r="C5" s="24"/>
      <c r="D5" s="25">
        <f t="shared" ref="D5:N5" si="0">SUM(D6:D9)</f>
        <v>139736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139736</v>
      </c>
      <c r="P5" s="31">
        <f t="shared" ref="P5:P36" si="1">(O5/P$38)</f>
        <v>156.65470852017938</v>
      </c>
      <c r="Q5" s="6"/>
    </row>
    <row r="6" spans="1:134">
      <c r="A6" s="12"/>
      <c r="B6" s="23">
        <v>312.3</v>
      </c>
      <c r="C6" s="19" t="s">
        <v>10</v>
      </c>
      <c r="D6" s="46">
        <v>7892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:O9" si="2">SUM(D6:N6)</f>
        <v>7892</v>
      </c>
      <c r="P6" s="47">
        <f t="shared" si="1"/>
        <v>8.8475336322869946</v>
      </c>
      <c r="Q6" s="9"/>
    </row>
    <row r="7" spans="1:134">
      <c r="A7" s="12"/>
      <c r="B7" s="23">
        <v>312.41000000000003</v>
      </c>
      <c r="C7" s="19" t="s">
        <v>125</v>
      </c>
      <c r="D7" s="46">
        <v>42954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2"/>
        <v>42954</v>
      </c>
      <c r="P7" s="47">
        <f t="shared" si="1"/>
        <v>48.154708520179369</v>
      </c>
      <c r="Q7" s="9"/>
    </row>
    <row r="8" spans="1:134">
      <c r="A8" s="12"/>
      <c r="B8" s="23">
        <v>314.10000000000002</v>
      </c>
      <c r="C8" s="19" t="s">
        <v>12</v>
      </c>
      <c r="D8" s="46">
        <v>60918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60918</v>
      </c>
      <c r="P8" s="47">
        <f t="shared" si="1"/>
        <v>68.293721973094165</v>
      </c>
      <c r="Q8" s="9"/>
    </row>
    <row r="9" spans="1:134">
      <c r="A9" s="12"/>
      <c r="B9" s="23">
        <v>315.2</v>
      </c>
      <c r="C9" s="19" t="s">
        <v>116</v>
      </c>
      <c r="D9" s="46">
        <v>27972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27972</v>
      </c>
      <c r="P9" s="47">
        <f t="shared" si="1"/>
        <v>31.358744394618835</v>
      </c>
      <c r="Q9" s="9"/>
    </row>
    <row r="10" spans="1:134" ht="15.75">
      <c r="A10" s="27" t="s">
        <v>14</v>
      </c>
      <c r="B10" s="28"/>
      <c r="C10" s="29"/>
      <c r="D10" s="30">
        <f t="shared" ref="D10:N10" si="3">SUM(D11:D12)</f>
        <v>38952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30">
        <f t="shared" si="3"/>
        <v>0</v>
      </c>
      <c r="O10" s="41">
        <f>SUM(D10:N10)</f>
        <v>38952</v>
      </c>
      <c r="P10" s="42">
        <f t="shared" si="1"/>
        <v>43.668161434977577</v>
      </c>
      <c r="Q10" s="10"/>
    </row>
    <row r="11" spans="1:134">
      <c r="A11" s="12"/>
      <c r="B11" s="23">
        <v>322</v>
      </c>
      <c r="C11" s="19" t="s">
        <v>126</v>
      </c>
      <c r="D11" s="46">
        <v>1770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1770</v>
      </c>
      <c r="P11" s="47">
        <f t="shared" si="1"/>
        <v>1.9843049327354261</v>
      </c>
      <c r="Q11" s="9"/>
    </row>
    <row r="12" spans="1:134">
      <c r="A12" s="12"/>
      <c r="B12" s="23">
        <v>323.10000000000002</v>
      </c>
      <c r="C12" s="19" t="s">
        <v>15</v>
      </c>
      <c r="D12" s="46">
        <v>37182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" si="4">SUM(D12:N12)</f>
        <v>37182</v>
      </c>
      <c r="P12" s="47">
        <f t="shared" si="1"/>
        <v>41.683856502242151</v>
      </c>
      <c r="Q12" s="9"/>
    </row>
    <row r="13" spans="1:134" ht="15.75">
      <c r="A13" s="27" t="s">
        <v>117</v>
      </c>
      <c r="B13" s="28"/>
      <c r="C13" s="29"/>
      <c r="D13" s="30">
        <f t="shared" ref="D13:N13" si="5">SUM(D14:D24)</f>
        <v>559499</v>
      </c>
      <c r="E13" s="30">
        <f t="shared" si="5"/>
        <v>0</v>
      </c>
      <c r="F13" s="30">
        <f t="shared" si="5"/>
        <v>0</v>
      </c>
      <c r="G13" s="30">
        <f t="shared" si="5"/>
        <v>0</v>
      </c>
      <c r="H13" s="30">
        <f t="shared" si="5"/>
        <v>0</v>
      </c>
      <c r="I13" s="30">
        <f t="shared" si="5"/>
        <v>353832</v>
      </c>
      <c r="J13" s="30">
        <f t="shared" si="5"/>
        <v>0</v>
      </c>
      <c r="K13" s="30">
        <f t="shared" si="5"/>
        <v>0</v>
      </c>
      <c r="L13" s="30">
        <f t="shared" si="5"/>
        <v>0</v>
      </c>
      <c r="M13" s="30">
        <f t="shared" si="5"/>
        <v>0</v>
      </c>
      <c r="N13" s="30">
        <f t="shared" si="5"/>
        <v>0</v>
      </c>
      <c r="O13" s="41">
        <f>SUM(D13:N13)</f>
        <v>913331</v>
      </c>
      <c r="P13" s="42">
        <f t="shared" si="1"/>
        <v>1023.9136771300448</v>
      </c>
      <c r="Q13" s="10"/>
    </row>
    <row r="14" spans="1:134">
      <c r="A14" s="12"/>
      <c r="B14" s="23">
        <v>331.2</v>
      </c>
      <c r="C14" s="19" t="s">
        <v>77</v>
      </c>
      <c r="D14" s="46">
        <v>121600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121600</v>
      </c>
      <c r="P14" s="47">
        <f t="shared" si="1"/>
        <v>136.32286995515696</v>
      </c>
      <c r="Q14" s="9"/>
    </row>
    <row r="15" spans="1:134">
      <c r="A15" s="12"/>
      <c r="B15" s="23">
        <v>331.62</v>
      </c>
      <c r="C15" s="19" t="s">
        <v>127</v>
      </c>
      <c r="D15" s="46">
        <v>132875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6">SUM(D15:N15)</f>
        <v>132875</v>
      </c>
      <c r="P15" s="47">
        <f t="shared" si="1"/>
        <v>148.96300448430495</v>
      </c>
      <c r="Q15" s="9"/>
    </row>
    <row r="16" spans="1:134">
      <c r="A16" s="12"/>
      <c r="B16" s="23">
        <v>334.31</v>
      </c>
      <c r="C16" s="19" t="s">
        <v>118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353832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353832</v>
      </c>
      <c r="P16" s="47">
        <f t="shared" si="1"/>
        <v>396.67264573991031</v>
      </c>
      <c r="Q16" s="9"/>
    </row>
    <row r="17" spans="1:17">
      <c r="A17" s="12"/>
      <c r="B17" s="23">
        <v>335.14</v>
      </c>
      <c r="C17" s="19" t="s">
        <v>86</v>
      </c>
      <c r="D17" s="46">
        <v>849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849</v>
      </c>
      <c r="P17" s="47">
        <f t="shared" si="1"/>
        <v>0.9517937219730942</v>
      </c>
      <c r="Q17" s="9"/>
    </row>
    <row r="18" spans="1:17">
      <c r="A18" s="12"/>
      <c r="B18" s="23">
        <v>335.15</v>
      </c>
      <c r="C18" s="19" t="s">
        <v>87</v>
      </c>
      <c r="D18" s="46">
        <v>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98</v>
      </c>
      <c r="P18" s="47">
        <f t="shared" si="1"/>
        <v>0.10986547085201794</v>
      </c>
      <c r="Q18" s="9"/>
    </row>
    <row r="19" spans="1:17">
      <c r="A19" s="12"/>
      <c r="B19" s="23">
        <v>335.18</v>
      </c>
      <c r="C19" s="19" t="s">
        <v>119</v>
      </c>
      <c r="D19" s="46">
        <v>57447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57447</v>
      </c>
      <c r="P19" s="47">
        <f t="shared" si="1"/>
        <v>64.402466367713004</v>
      </c>
      <c r="Q19" s="9"/>
    </row>
    <row r="20" spans="1:17">
      <c r="A20" s="12"/>
      <c r="B20" s="23">
        <v>335.19</v>
      </c>
      <c r="C20" s="19" t="s">
        <v>120</v>
      </c>
      <c r="D20" s="46">
        <v>65185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65185</v>
      </c>
      <c r="P20" s="47">
        <f t="shared" si="1"/>
        <v>73.077354260089692</v>
      </c>
      <c r="Q20" s="9"/>
    </row>
    <row r="21" spans="1:17">
      <c r="A21" s="12"/>
      <c r="B21" s="23">
        <v>335.45</v>
      </c>
      <c r="C21" s="19" t="s">
        <v>128</v>
      </c>
      <c r="D21" s="46">
        <v>436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4" si="7">SUM(D21:N21)</f>
        <v>436</v>
      </c>
      <c r="P21" s="47">
        <f t="shared" si="1"/>
        <v>0.48878923766816146</v>
      </c>
      <c r="Q21" s="9"/>
    </row>
    <row r="22" spans="1:17">
      <c r="A22" s="12"/>
      <c r="B22" s="23">
        <v>335.48</v>
      </c>
      <c r="C22" s="19" t="s">
        <v>96</v>
      </c>
      <c r="D22" s="46">
        <v>51398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7"/>
        <v>51398</v>
      </c>
      <c r="P22" s="47">
        <f t="shared" si="1"/>
        <v>57.621076233183857</v>
      </c>
      <c r="Q22" s="9"/>
    </row>
    <row r="23" spans="1:17">
      <c r="A23" s="12"/>
      <c r="B23" s="23">
        <v>337.1</v>
      </c>
      <c r="C23" s="19" t="s">
        <v>121</v>
      </c>
      <c r="D23" s="46">
        <v>119586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7"/>
        <v>119586</v>
      </c>
      <c r="P23" s="47">
        <f t="shared" si="1"/>
        <v>134.06502242152467</v>
      </c>
      <c r="Q23" s="9"/>
    </row>
    <row r="24" spans="1:17">
      <c r="A24" s="12"/>
      <c r="B24" s="23">
        <v>337.2</v>
      </c>
      <c r="C24" s="19" t="s">
        <v>80</v>
      </c>
      <c r="D24" s="46">
        <v>10025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10025</v>
      </c>
      <c r="P24" s="47">
        <f t="shared" si="1"/>
        <v>11.238789237668161</v>
      </c>
      <c r="Q24" s="9"/>
    </row>
    <row r="25" spans="1:17" ht="15.75">
      <c r="A25" s="27" t="s">
        <v>30</v>
      </c>
      <c r="B25" s="28"/>
      <c r="C25" s="29"/>
      <c r="D25" s="30">
        <f t="shared" ref="D25:N25" si="8">SUM(D26:D30)</f>
        <v>25395</v>
      </c>
      <c r="E25" s="30">
        <f t="shared" si="8"/>
        <v>0</v>
      </c>
      <c r="F25" s="30">
        <f t="shared" si="8"/>
        <v>0</v>
      </c>
      <c r="G25" s="30">
        <f t="shared" si="8"/>
        <v>0</v>
      </c>
      <c r="H25" s="30">
        <f t="shared" si="8"/>
        <v>0</v>
      </c>
      <c r="I25" s="30">
        <f t="shared" si="8"/>
        <v>424775</v>
      </c>
      <c r="J25" s="30">
        <f t="shared" si="8"/>
        <v>0</v>
      </c>
      <c r="K25" s="30">
        <f t="shared" si="8"/>
        <v>0</v>
      </c>
      <c r="L25" s="30">
        <f t="shared" si="8"/>
        <v>0</v>
      </c>
      <c r="M25" s="30">
        <f t="shared" si="8"/>
        <v>0</v>
      </c>
      <c r="N25" s="30">
        <f t="shared" si="8"/>
        <v>0</v>
      </c>
      <c r="O25" s="30">
        <f>SUM(D25:N25)</f>
        <v>450170</v>
      </c>
      <c r="P25" s="42">
        <f t="shared" si="1"/>
        <v>504.67488789237666</v>
      </c>
      <c r="Q25" s="10"/>
    </row>
    <row r="26" spans="1:17">
      <c r="A26" s="12"/>
      <c r="B26" s="23">
        <v>342.2</v>
      </c>
      <c r="C26" s="19" t="s">
        <v>59</v>
      </c>
      <c r="D26" s="46">
        <v>20000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29" si="9">SUM(D26:N26)</f>
        <v>20000</v>
      </c>
      <c r="P26" s="47">
        <f t="shared" si="1"/>
        <v>22.421524663677129</v>
      </c>
      <c r="Q26" s="9"/>
    </row>
    <row r="27" spans="1:17">
      <c r="A27" s="12"/>
      <c r="B27" s="23">
        <v>343.3</v>
      </c>
      <c r="C27" s="19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79912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9"/>
        <v>79912</v>
      </c>
      <c r="P27" s="47">
        <f t="shared" si="1"/>
        <v>89.587443946188344</v>
      </c>
      <c r="Q27" s="9"/>
    </row>
    <row r="28" spans="1:17">
      <c r="A28" s="12"/>
      <c r="B28" s="23">
        <v>343.4</v>
      </c>
      <c r="C28" s="19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113682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113682</v>
      </c>
      <c r="P28" s="47">
        <f t="shared" si="1"/>
        <v>127.44618834080717</v>
      </c>
      <c r="Q28" s="9"/>
    </row>
    <row r="29" spans="1:17">
      <c r="A29" s="12"/>
      <c r="B29" s="23">
        <v>343.5</v>
      </c>
      <c r="C29" s="19" t="s">
        <v>66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211927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211927</v>
      </c>
      <c r="P29" s="47">
        <f t="shared" si="1"/>
        <v>237.58632286995515</v>
      </c>
      <c r="Q29" s="9"/>
    </row>
    <row r="30" spans="1:17">
      <c r="A30" s="12"/>
      <c r="B30" s="23">
        <v>349</v>
      </c>
      <c r="C30" s="19" t="s">
        <v>122</v>
      </c>
      <c r="D30" s="46">
        <v>5395</v>
      </c>
      <c r="E30" s="46">
        <v>0</v>
      </c>
      <c r="F30" s="46">
        <v>0</v>
      </c>
      <c r="G30" s="46">
        <v>0</v>
      </c>
      <c r="H30" s="46">
        <v>0</v>
      </c>
      <c r="I30" s="46">
        <v>19254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24649</v>
      </c>
      <c r="P30" s="47">
        <f t="shared" si="1"/>
        <v>27.633408071748878</v>
      </c>
      <c r="Q30" s="9"/>
    </row>
    <row r="31" spans="1:17" ht="15.75">
      <c r="A31" s="27" t="s">
        <v>2</v>
      </c>
      <c r="B31" s="28"/>
      <c r="C31" s="29"/>
      <c r="D31" s="30">
        <f t="shared" ref="D31:N31" si="10">SUM(D32:D32)</f>
        <v>62238</v>
      </c>
      <c r="E31" s="30">
        <f t="shared" si="10"/>
        <v>0</v>
      </c>
      <c r="F31" s="30">
        <f t="shared" si="10"/>
        <v>0</v>
      </c>
      <c r="G31" s="30">
        <f t="shared" si="10"/>
        <v>0</v>
      </c>
      <c r="H31" s="30">
        <f t="shared" si="10"/>
        <v>0</v>
      </c>
      <c r="I31" s="30">
        <f t="shared" si="10"/>
        <v>116392</v>
      </c>
      <c r="J31" s="30">
        <f t="shared" si="10"/>
        <v>0</v>
      </c>
      <c r="K31" s="30">
        <f t="shared" si="10"/>
        <v>0</v>
      </c>
      <c r="L31" s="30">
        <f t="shared" si="10"/>
        <v>0</v>
      </c>
      <c r="M31" s="30">
        <f t="shared" si="10"/>
        <v>0</v>
      </c>
      <c r="N31" s="30">
        <f t="shared" si="10"/>
        <v>0</v>
      </c>
      <c r="O31" s="30">
        <f>SUM(D31:N31)</f>
        <v>178630</v>
      </c>
      <c r="P31" s="42">
        <f t="shared" si="1"/>
        <v>200.25784753363229</v>
      </c>
      <c r="Q31" s="10"/>
    </row>
    <row r="32" spans="1:17">
      <c r="A32" s="12"/>
      <c r="B32" s="23">
        <v>369.9</v>
      </c>
      <c r="C32" s="19" t="s">
        <v>41</v>
      </c>
      <c r="D32" s="46">
        <v>62238</v>
      </c>
      <c r="E32" s="46">
        <v>0</v>
      </c>
      <c r="F32" s="46">
        <v>0</v>
      </c>
      <c r="G32" s="46">
        <v>0</v>
      </c>
      <c r="H32" s="46">
        <v>0</v>
      </c>
      <c r="I32" s="46">
        <v>116392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5" si="11">SUM(D32:N32)</f>
        <v>178630</v>
      </c>
      <c r="P32" s="47">
        <f t="shared" si="1"/>
        <v>200.25784753363229</v>
      </c>
      <c r="Q32" s="9"/>
    </row>
    <row r="33" spans="1:120" ht="15.75">
      <c r="A33" s="27" t="s">
        <v>31</v>
      </c>
      <c r="B33" s="28"/>
      <c r="C33" s="29"/>
      <c r="D33" s="30">
        <f t="shared" ref="D33:N33" si="12">SUM(D34:D35)</f>
        <v>342292</v>
      </c>
      <c r="E33" s="30">
        <f t="shared" si="12"/>
        <v>0</v>
      </c>
      <c r="F33" s="30">
        <f t="shared" si="12"/>
        <v>0</v>
      </c>
      <c r="G33" s="30">
        <f t="shared" si="12"/>
        <v>0</v>
      </c>
      <c r="H33" s="30">
        <f t="shared" si="12"/>
        <v>0</v>
      </c>
      <c r="I33" s="30">
        <f t="shared" si="12"/>
        <v>0</v>
      </c>
      <c r="J33" s="30">
        <f t="shared" si="12"/>
        <v>0</v>
      </c>
      <c r="K33" s="30">
        <f t="shared" si="12"/>
        <v>0</v>
      </c>
      <c r="L33" s="30">
        <f t="shared" si="12"/>
        <v>0</v>
      </c>
      <c r="M33" s="30">
        <f t="shared" si="12"/>
        <v>0</v>
      </c>
      <c r="N33" s="30">
        <f t="shared" si="12"/>
        <v>0</v>
      </c>
      <c r="O33" s="30">
        <f t="shared" si="11"/>
        <v>342292</v>
      </c>
      <c r="P33" s="42">
        <f t="shared" si="1"/>
        <v>383.7354260089686</v>
      </c>
      <c r="Q33" s="9"/>
    </row>
    <row r="34" spans="1:120">
      <c r="A34" s="12"/>
      <c r="B34" s="23">
        <v>381</v>
      </c>
      <c r="C34" s="19" t="s">
        <v>42</v>
      </c>
      <c r="D34" s="46">
        <v>116392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1"/>
        <v>116392</v>
      </c>
      <c r="P34" s="47">
        <f t="shared" si="1"/>
        <v>130.48430493273543</v>
      </c>
      <c r="Q34" s="9"/>
    </row>
    <row r="35" spans="1:120" ht="15.75" thickBot="1">
      <c r="A35" s="12"/>
      <c r="B35" s="23">
        <v>384</v>
      </c>
      <c r="C35" s="19" t="s">
        <v>43</v>
      </c>
      <c r="D35" s="46">
        <v>225900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1"/>
        <v>225900</v>
      </c>
      <c r="P35" s="47">
        <f t="shared" si="1"/>
        <v>253.25112107623318</v>
      </c>
      <c r="Q35" s="9"/>
    </row>
    <row r="36" spans="1:120" ht="16.5" thickBot="1">
      <c r="A36" s="13" t="s">
        <v>38</v>
      </c>
      <c r="B36" s="21"/>
      <c r="C36" s="20"/>
      <c r="D36" s="14">
        <f>SUM(D5,D10,D13,D25,D31,D33)</f>
        <v>1168112</v>
      </c>
      <c r="E36" s="14">
        <f t="shared" ref="E36:N36" si="13">SUM(E5,E10,E13,E25,E31,E33)</f>
        <v>0</v>
      </c>
      <c r="F36" s="14">
        <f t="shared" si="13"/>
        <v>0</v>
      </c>
      <c r="G36" s="14">
        <f t="shared" si="13"/>
        <v>0</v>
      </c>
      <c r="H36" s="14">
        <f t="shared" si="13"/>
        <v>0</v>
      </c>
      <c r="I36" s="14">
        <f t="shared" si="13"/>
        <v>894999</v>
      </c>
      <c r="J36" s="14">
        <f t="shared" si="13"/>
        <v>0</v>
      </c>
      <c r="K36" s="14">
        <f t="shared" si="13"/>
        <v>0</v>
      </c>
      <c r="L36" s="14">
        <f t="shared" si="13"/>
        <v>0</v>
      </c>
      <c r="M36" s="14">
        <f t="shared" si="13"/>
        <v>0</v>
      </c>
      <c r="N36" s="14">
        <f t="shared" si="13"/>
        <v>0</v>
      </c>
      <c r="O36" s="14">
        <f>SUM(D36:N36)</f>
        <v>2063111</v>
      </c>
      <c r="P36" s="36">
        <f t="shared" si="1"/>
        <v>2312.9047085201792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8"/>
    </row>
    <row r="38" spans="1:120">
      <c r="A38" s="37"/>
      <c r="B38" s="38"/>
      <c r="C38" s="38"/>
      <c r="D38" s="39"/>
      <c r="E38" s="39"/>
      <c r="F38" s="39"/>
      <c r="G38" s="39"/>
      <c r="H38" s="39"/>
      <c r="I38" s="39"/>
      <c r="J38" s="39"/>
      <c r="K38" s="39"/>
      <c r="L38" s="39"/>
      <c r="M38" s="115" t="s">
        <v>129</v>
      </c>
      <c r="N38" s="115"/>
      <c r="O38" s="115"/>
      <c r="P38" s="40">
        <v>892</v>
      </c>
    </row>
    <row r="39" spans="1:120">
      <c r="A39" s="116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4"/>
    </row>
    <row r="40" spans="1:120" ht="15.75" customHeight="1" thickBot="1">
      <c r="A40" s="117" t="s">
        <v>64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7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56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111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48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6"/>
      <c r="M3" s="127"/>
      <c r="N3" s="34"/>
      <c r="O3" s="35"/>
      <c r="P3" s="128" t="s">
        <v>112</v>
      </c>
      <c r="Q3" s="11"/>
      <c r="R3"/>
    </row>
    <row r="4" spans="1:134" ht="32.25" customHeight="1" thickBot="1">
      <c r="A4" s="107"/>
      <c r="B4" s="108"/>
      <c r="C4" s="109"/>
      <c r="D4" s="32" t="s">
        <v>3</v>
      </c>
      <c r="E4" s="32" t="s">
        <v>49</v>
      </c>
      <c r="F4" s="32" t="s">
        <v>50</v>
      </c>
      <c r="G4" s="32" t="s">
        <v>51</v>
      </c>
      <c r="H4" s="32" t="s">
        <v>4</v>
      </c>
      <c r="I4" s="32" t="s">
        <v>5</v>
      </c>
      <c r="J4" s="33" t="s">
        <v>52</v>
      </c>
      <c r="K4" s="33" t="s">
        <v>6</v>
      </c>
      <c r="L4" s="33" t="s">
        <v>7</v>
      </c>
      <c r="M4" s="33" t="s">
        <v>113</v>
      </c>
      <c r="N4" s="33" t="s">
        <v>8</v>
      </c>
      <c r="O4" s="33" t="s">
        <v>114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115</v>
      </c>
      <c r="B5" s="24"/>
      <c r="C5" s="24"/>
      <c r="D5" s="25">
        <f t="shared" ref="D5:N5" si="0">SUM(D6:D7)</f>
        <v>79308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10" si="1">SUM(D5:N5)</f>
        <v>79308</v>
      </c>
      <c r="P5" s="31">
        <f t="shared" ref="P5:P31" si="2">(O5/P$33)</f>
        <v>89.91836734693878</v>
      </c>
      <c r="Q5" s="6"/>
    </row>
    <row r="6" spans="1:134">
      <c r="A6" s="12"/>
      <c r="B6" s="23">
        <v>314.10000000000002</v>
      </c>
      <c r="C6" s="19" t="s">
        <v>12</v>
      </c>
      <c r="D6" s="46">
        <v>54009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54009</v>
      </c>
      <c r="P6" s="47">
        <f t="shared" si="2"/>
        <v>61.234693877551024</v>
      </c>
      <c r="Q6" s="9"/>
    </row>
    <row r="7" spans="1:134">
      <c r="A7" s="12"/>
      <c r="B7" s="23">
        <v>315.2</v>
      </c>
      <c r="C7" s="19" t="s">
        <v>116</v>
      </c>
      <c r="D7" s="46">
        <v>25299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25299</v>
      </c>
      <c r="P7" s="47">
        <f t="shared" si="2"/>
        <v>28.683673469387756</v>
      </c>
      <c r="Q7" s="9"/>
    </row>
    <row r="8" spans="1:134" ht="15.75">
      <c r="A8" s="27" t="s">
        <v>14</v>
      </c>
      <c r="B8" s="28"/>
      <c r="C8" s="29"/>
      <c r="D8" s="30">
        <f t="shared" ref="D8:N8" si="3">SUM(D9:D9)</f>
        <v>33547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30">
        <f t="shared" si="3"/>
        <v>0</v>
      </c>
      <c r="O8" s="41">
        <f t="shared" si="1"/>
        <v>33547</v>
      </c>
      <c r="P8" s="42">
        <f t="shared" si="2"/>
        <v>38.035147392290249</v>
      </c>
      <c r="Q8" s="10"/>
    </row>
    <row r="9" spans="1:134">
      <c r="A9" s="12"/>
      <c r="B9" s="23">
        <v>323.10000000000002</v>
      </c>
      <c r="C9" s="19" t="s">
        <v>15</v>
      </c>
      <c r="D9" s="46">
        <v>33547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33547</v>
      </c>
      <c r="P9" s="47">
        <f t="shared" si="2"/>
        <v>38.035147392290249</v>
      </c>
      <c r="Q9" s="9"/>
    </row>
    <row r="10" spans="1:134" ht="15.75">
      <c r="A10" s="27" t="s">
        <v>117</v>
      </c>
      <c r="B10" s="28"/>
      <c r="C10" s="29"/>
      <c r="D10" s="30">
        <f t="shared" ref="D10:N10" si="4">SUM(D11:D18)</f>
        <v>303741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335842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30">
        <f t="shared" si="4"/>
        <v>0</v>
      </c>
      <c r="O10" s="41">
        <f t="shared" si="1"/>
        <v>639583</v>
      </c>
      <c r="P10" s="42">
        <f t="shared" si="2"/>
        <v>725.15079365079362</v>
      </c>
      <c r="Q10" s="10"/>
    </row>
    <row r="11" spans="1:134">
      <c r="A11" s="12"/>
      <c r="B11" s="23">
        <v>334.31</v>
      </c>
      <c r="C11" s="19" t="s">
        <v>118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335842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ref="O11:O16" si="5">SUM(D11:N11)</f>
        <v>335842</v>
      </c>
      <c r="P11" s="47">
        <f t="shared" si="2"/>
        <v>380.77324263038548</v>
      </c>
      <c r="Q11" s="9"/>
    </row>
    <row r="12" spans="1:134">
      <c r="A12" s="12"/>
      <c r="B12" s="23">
        <v>335.14</v>
      </c>
      <c r="C12" s="19" t="s">
        <v>86</v>
      </c>
      <c r="D12" s="46">
        <v>412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5"/>
        <v>412</v>
      </c>
      <c r="P12" s="47">
        <f t="shared" si="2"/>
        <v>0.46712018140589567</v>
      </c>
      <c r="Q12" s="9"/>
    </row>
    <row r="13" spans="1:134">
      <c r="A13" s="12"/>
      <c r="B13" s="23">
        <v>335.15</v>
      </c>
      <c r="C13" s="19" t="s">
        <v>87</v>
      </c>
      <c r="D13" s="46">
        <v>119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5"/>
        <v>119</v>
      </c>
      <c r="P13" s="47">
        <f t="shared" si="2"/>
        <v>0.13492063492063491</v>
      </c>
      <c r="Q13" s="9"/>
    </row>
    <row r="14" spans="1:134">
      <c r="A14" s="12"/>
      <c r="B14" s="23">
        <v>335.18</v>
      </c>
      <c r="C14" s="19" t="s">
        <v>119</v>
      </c>
      <c r="D14" s="46">
        <v>57041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5"/>
        <v>57041</v>
      </c>
      <c r="P14" s="47">
        <f t="shared" si="2"/>
        <v>64.672335600907033</v>
      </c>
      <c r="Q14" s="9"/>
    </row>
    <row r="15" spans="1:134">
      <c r="A15" s="12"/>
      <c r="B15" s="23">
        <v>335.19</v>
      </c>
      <c r="C15" s="19" t="s">
        <v>120</v>
      </c>
      <c r="D15" s="46">
        <v>60793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5"/>
        <v>60793</v>
      </c>
      <c r="P15" s="47">
        <f t="shared" si="2"/>
        <v>68.926303854875286</v>
      </c>
      <c r="Q15" s="9"/>
    </row>
    <row r="16" spans="1:134">
      <c r="A16" s="12"/>
      <c r="B16" s="23">
        <v>335.33</v>
      </c>
      <c r="C16" s="19" t="s">
        <v>55</v>
      </c>
      <c r="D16" s="46">
        <v>431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5"/>
        <v>431</v>
      </c>
      <c r="P16" s="47">
        <f t="shared" si="2"/>
        <v>0.4886621315192744</v>
      </c>
      <c r="Q16" s="9"/>
    </row>
    <row r="17" spans="1:120">
      <c r="A17" s="12"/>
      <c r="B17" s="23">
        <v>337.1</v>
      </c>
      <c r="C17" s="19" t="s">
        <v>121</v>
      </c>
      <c r="D17" s="46">
        <v>166110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166110</v>
      </c>
      <c r="P17" s="47">
        <f t="shared" si="2"/>
        <v>188.33333333333334</v>
      </c>
      <c r="Q17" s="9"/>
    </row>
    <row r="18" spans="1:120">
      <c r="A18" s="12"/>
      <c r="B18" s="23">
        <v>337.9</v>
      </c>
      <c r="C18" s="19" t="s">
        <v>25</v>
      </c>
      <c r="D18" s="46">
        <v>18835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18835</v>
      </c>
      <c r="P18" s="47">
        <f t="shared" si="2"/>
        <v>21.354875283446713</v>
      </c>
      <c r="Q18" s="9"/>
    </row>
    <row r="19" spans="1:120" ht="15.75">
      <c r="A19" s="27" t="s">
        <v>30</v>
      </c>
      <c r="B19" s="28"/>
      <c r="C19" s="29"/>
      <c r="D19" s="30">
        <f t="shared" ref="D19:N19" si="6">SUM(D20:D26)</f>
        <v>109533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535234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6"/>
        <v>0</v>
      </c>
      <c r="O19" s="30">
        <f>SUM(D19:N19)</f>
        <v>644767</v>
      </c>
      <c r="P19" s="42">
        <f t="shared" si="2"/>
        <v>731.02834467120181</v>
      </c>
      <c r="Q19" s="10"/>
    </row>
    <row r="20" spans="1:120">
      <c r="A20" s="12"/>
      <c r="B20" s="23">
        <v>342.2</v>
      </c>
      <c r="C20" s="19" t="s">
        <v>59</v>
      </c>
      <c r="D20" s="46">
        <v>20000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6" si="7">SUM(D20:N20)</f>
        <v>20000</v>
      </c>
      <c r="P20" s="47">
        <f t="shared" si="2"/>
        <v>22.675736961451246</v>
      </c>
      <c r="Q20" s="9"/>
    </row>
    <row r="21" spans="1:120">
      <c r="A21" s="12"/>
      <c r="B21" s="23">
        <v>343.3</v>
      </c>
      <c r="C21" s="19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95738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7"/>
        <v>95738</v>
      </c>
      <c r="P21" s="47">
        <f t="shared" si="2"/>
        <v>108.54648526077098</v>
      </c>
      <c r="Q21" s="9"/>
    </row>
    <row r="22" spans="1:120">
      <c r="A22" s="12"/>
      <c r="B22" s="23">
        <v>343.4</v>
      </c>
      <c r="C22" s="19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136068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7"/>
        <v>136068</v>
      </c>
      <c r="P22" s="47">
        <f t="shared" si="2"/>
        <v>154.27210884353741</v>
      </c>
      <c r="Q22" s="9"/>
    </row>
    <row r="23" spans="1:120">
      <c r="A23" s="12"/>
      <c r="B23" s="23">
        <v>343.5</v>
      </c>
      <c r="C23" s="19" t="s">
        <v>66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206849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7"/>
        <v>206849</v>
      </c>
      <c r="P23" s="47">
        <f t="shared" si="2"/>
        <v>234.52267573696145</v>
      </c>
      <c r="Q23" s="9"/>
    </row>
    <row r="24" spans="1:120">
      <c r="A24" s="12"/>
      <c r="B24" s="23">
        <v>346.9</v>
      </c>
      <c r="C24" s="19" t="s">
        <v>67</v>
      </c>
      <c r="D24" s="46">
        <v>50807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50807</v>
      </c>
      <c r="P24" s="47">
        <f t="shared" si="2"/>
        <v>57.604308390022673</v>
      </c>
      <c r="Q24" s="9"/>
    </row>
    <row r="25" spans="1:120">
      <c r="A25" s="12"/>
      <c r="B25" s="23">
        <v>347.2</v>
      </c>
      <c r="C25" s="19" t="s">
        <v>37</v>
      </c>
      <c r="D25" s="46">
        <v>32099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32099</v>
      </c>
      <c r="P25" s="47">
        <f t="shared" si="2"/>
        <v>36.393424036281182</v>
      </c>
      <c r="Q25" s="9"/>
    </row>
    <row r="26" spans="1:120">
      <c r="A26" s="12"/>
      <c r="B26" s="23">
        <v>349</v>
      </c>
      <c r="C26" s="19" t="s">
        <v>122</v>
      </c>
      <c r="D26" s="46">
        <v>6627</v>
      </c>
      <c r="E26" s="46">
        <v>0</v>
      </c>
      <c r="F26" s="46">
        <v>0</v>
      </c>
      <c r="G26" s="46">
        <v>0</v>
      </c>
      <c r="H26" s="46">
        <v>0</v>
      </c>
      <c r="I26" s="46">
        <v>96579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103206</v>
      </c>
      <c r="P26" s="47">
        <f t="shared" si="2"/>
        <v>117.01360544217687</v>
      </c>
      <c r="Q26" s="9"/>
    </row>
    <row r="27" spans="1:120" ht="15.75">
      <c r="A27" s="27" t="s">
        <v>2</v>
      </c>
      <c r="B27" s="28"/>
      <c r="C27" s="29"/>
      <c r="D27" s="30">
        <f t="shared" ref="D27:N27" si="8">SUM(D28:D28)</f>
        <v>501530</v>
      </c>
      <c r="E27" s="30">
        <f t="shared" si="8"/>
        <v>0</v>
      </c>
      <c r="F27" s="30">
        <f t="shared" si="8"/>
        <v>0</v>
      </c>
      <c r="G27" s="30">
        <f t="shared" si="8"/>
        <v>0</v>
      </c>
      <c r="H27" s="30">
        <f t="shared" si="8"/>
        <v>0</v>
      </c>
      <c r="I27" s="30">
        <f t="shared" si="8"/>
        <v>0</v>
      </c>
      <c r="J27" s="30">
        <f t="shared" si="8"/>
        <v>0</v>
      </c>
      <c r="K27" s="30">
        <f t="shared" si="8"/>
        <v>0</v>
      </c>
      <c r="L27" s="30">
        <f t="shared" si="8"/>
        <v>0</v>
      </c>
      <c r="M27" s="30">
        <f t="shared" si="8"/>
        <v>0</v>
      </c>
      <c r="N27" s="30">
        <f t="shared" si="8"/>
        <v>0</v>
      </c>
      <c r="O27" s="30">
        <f>SUM(D27:N27)</f>
        <v>501530</v>
      </c>
      <c r="P27" s="42">
        <f t="shared" si="2"/>
        <v>568.62811791383217</v>
      </c>
      <c r="Q27" s="10"/>
    </row>
    <row r="28" spans="1:120">
      <c r="A28" s="12"/>
      <c r="B28" s="23">
        <v>369.9</v>
      </c>
      <c r="C28" s="19" t="s">
        <v>41</v>
      </c>
      <c r="D28" s="46">
        <v>501530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501530</v>
      </c>
      <c r="P28" s="47">
        <f t="shared" si="2"/>
        <v>568.62811791383217</v>
      </c>
      <c r="Q28" s="9"/>
    </row>
    <row r="29" spans="1:120" ht="15.75">
      <c r="A29" s="27" t="s">
        <v>31</v>
      </c>
      <c r="B29" s="28"/>
      <c r="C29" s="29"/>
      <c r="D29" s="30">
        <f t="shared" ref="D29:N29" si="9">SUM(D30:D30)</f>
        <v>52944</v>
      </c>
      <c r="E29" s="30">
        <f t="shared" si="9"/>
        <v>0</v>
      </c>
      <c r="F29" s="30">
        <f t="shared" si="9"/>
        <v>0</v>
      </c>
      <c r="G29" s="30">
        <f t="shared" si="9"/>
        <v>0</v>
      </c>
      <c r="H29" s="30">
        <f t="shared" si="9"/>
        <v>0</v>
      </c>
      <c r="I29" s="30">
        <f t="shared" si="9"/>
        <v>0</v>
      </c>
      <c r="J29" s="30">
        <f t="shared" si="9"/>
        <v>0</v>
      </c>
      <c r="K29" s="30">
        <f t="shared" si="9"/>
        <v>0</v>
      </c>
      <c r="L29" s="30">
        <f t="shared" si="9"/>
        <v>0</v>
      </c>
      <c r="M29" s="30">
        <f t="shared" si="9"/>
        <v>0</v>
      </c>
      <c r="N29" s="30">
        <f t="shared" si="9"/>
        <v>0</v>
      </c>
      <c r="O29" s="30">
        <f>SUM(D29:N29)</f>
        <v>52944</v>
      </c>
      <c r="P29" s="42">
        <f t="shared" si="2"/>
        <v>60.027210884353742</v>
      </c>
      <c r="Q29" s="9"/>
    </row>
    <row r="30" spans="1:120" ht="15.75" thickBot="1">
      <c r="A30" s="12"/>
      <c r="B30" s="23">
        <v>381</v>
      </c>
      <c r="C30" s="19" t="s">
        <v>42</v>
      </c>
      <c r="D30" s="46">
        <v>52944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52944</v>
      </c>
      <c r="P30" s="47">
        <f t="shared" si="2"/>
        <v>60.027210884353742</v>
      </c>
      <c r="Q30" s="9"/>
    </row>
    <row r="31" spans="1:120" ht="16.5" thickBot="1">
      <c r="A31" s="13" t="s">
        <v>38</v>
      </c>
      <c r="B31" s="21"/>
      <c r="C31" s="20"/>
      <c r="D31" s="14">
        <f>SUM(D5,D8,D10,D19,D27,D29)</f>
        <v>1080603</v>
      </c>
      <c r="E31" s="14">
        <f t="shared" ref="E31:N31" si="10">SUM(E5,E8,E10,E19,E27,E29)</f>
        <v>0</v>
      </c>
      <c r="F31" s="14">
        <f t="shared" si="10"/>
        <v>0</v>
      </c>
      <c r="G31" s="14">
        <f t="shared" si="10"/>
        <v>0</v>
      </c>
      <c r="H31" s="14">
        <f t="shared" si="10"/>
        <v>0</v>
      </c>
      <c r="I31" s="14">
        <f t="shared" si="10"/>
        <v>871076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14">
        <f t="shared" si="10"/>
        <v>0</v>
      </c>
      <c r="N31" s="14">
        <f t="shared" si="10"/>
        <v>0</v>
      </c>
      <c r="O31" s="14">
        <f>SUM(D31:N31)</f>
        <v>1951679</v>
      </c>
      <c r="P31" s="36">
        <f t="shared" si="2"/>
        <v>2212.7879818594106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115" t="s">
        <v>123</v>
      </c>
      <c r="N33" s="115"/>
      <c r="O33" s="115"/>
      <c r="P33" s="40">
        <v>882</v>
      </c>
    </row>
    <row r="34" spans="1:16">
      <c r="A34" s="11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4"/>
    </row>
    <row r="35" spans="1:16" ht="15.75" customHeight="1" thickBot="1">
      <c r="A35" s="117" t="s">
        <v>64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7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109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48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53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49</v>
      </c>
      <c r="F4" s="32" t="s">
        <v>50</v>
      </c>
      <c r="G4" s="32" t="s">
        <v>51</v>
      </c>
      <c r="H4" s="32" t="s">
        <v>4</v>
      </c>
      <c r="I4" s="32" t="s">
        <v>5</v>
      </c>
      <c r="J4" s="33" t="s">
        <v>52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SUM(D6:D8)</f>
        <v>242383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8" si="1">SUM(D5:M5)</f>
        <v>242383</v>
      </c>
      <c r="O5" s="31">
        <f t="shared" ref="O5:O31" si="2">(N5/O$33)</f>
        <v>290.27904191616767</v>
      </c>
      <c r="P5" s="6"/>
    </row>
    <row r="6" spans="1:133">
      <c r="A6" s="12"/>
      <c r="B6" s="23">
        <v>312.60000000000002</v>
      </c>
      <c r="C6" s="19" t="s">
        <v>11</v>
      </c>
      <c r="D6" s="46">
        <v>160886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160886</v>
      </c>
      <c r="O6" s="47">
        <f t="shared" si="2"/>
        <v>192.67784431137724</v>
      </c>
      <c r="P6" s="9"/>
    </row>
    <row r="7" spans="1:133">
      <c r="A7" s="12"/>
      <c r="B7" s="23">
        <v>314.10000000000002</v>
      </c>
      <c r="C7" s="19" t="s">
        <v>12</v>
      </c>
      <c r="D7" s="46">
        <v>57638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57638</v>
      </c>
      <c r="O7" s="47">
        <f t="shared" si="2"/>
        <v>69.027544910179643</v>
      </c>
      <c r="P7" s="9"/>
    </row>
    <row r="8" spans="1:133">
      <c r="A8" s="12"/>
      <c r="B8" s="23">
        <v>315</v>
      </c>
      <c r="C8" s="19" t="s">
        <v>84</v>
      </c>
      <c r="D8" s="46">
        <v>23859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23859</v>
      </c>
      <c r="O8" s="47">
        <f t="shared" si="2"/>
        <v>28.573652694610779</v>
      </c>
      <c r="P8" s="9"/>
    </row>
    <row r="9" spans="1:133" ht="15.75">
      <c r="A9" s="27" t="s">
        <v>14</v>
      </c>
      <c r="B9" s="28"/>
      <c r="C9" s="29"/>
      <c r="D9" s="30">
        <f t="shared" ref="D9:M9" si="3">SUM(D10:D10)</f>
        <v>35355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35355</v>
      </c>
      <c r="O9" s="42">
        <f t="shared" si="2"/>
        <v>42.341317365269461</v>
      </c>
      <c r="P9" s="10"/>
    </row>
    <row r="10" spans="1:133">
      <c r="A10" s="12"/>
      <c r="B10" s="23">
        <v>323.10000000000002</v>
      </c>
      <c r="C10" s="19" t="s">
        <v>15</v>
      </c>
      <c r="D10" s="46">
        <v>35355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35355</v>
      </c>
      <c r="O10" s="47">
        <f t="shared" si="2"/>
        <v>42.341317365269461</v>
      </c>
      <c r="P10" s="9"/>
    </row>
    <row r="11" spans="1:133" ht="15.75">
      <c r="A11" s="27" t="s">
        <v>16</v>
      </c>
      <c r="B11" s="28"/>
      <c r="C11" s="29"/>
      <c r="D11" s="30">
        <f t="shared" ref="D11:M11" si="4">SUM(D12:D17)</f>
        <v>116246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116246</v>
      </c>
      <c r="O11" s="42">
        <f t="shared" si="2"/>
        <v>139.21676646706587</v>
      </c>
      <c r="P11" s="10"/>
    </row>
    <row r="12" spans="1:133">
      <c r="A12" s="12"/>
      <c r="B12" s="23">
        <v>335.12</v>
      </c>
      <c r="C12" s="19" t="s">
        <v>85</v>
      </c>
      <c r="D12" s="46">
        <v>53283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53283</v>
      </c>
      <c r="O12" s="47">
        <f t="shared" si="2"/>
        <v>63.811976047904189</v>
      </c>
      <c r="P12" s="9"/>
    </row>
    <row r="13" spans="1:133">
      <c r="A13" s="12"/>
      <c r="B13" s="23">
        <v>335.14</v>
      </c>
      <c r="C13" s="19" t="s">
        <v>86</v>
      </c>
      <c r="D13" s="46">
        <v>579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579</v>
      </c>
      <c r="O13" s="47">
        <f t="shared" si="2"/>
        <v>0.69341317365269461</v>
      </c>
      <c r="P13" s="9"/>
    </row>
    <row r="14" spans="1:133">
      <c r="A14" s="12"/>
      <c r="B14" s="23">
        <v>335.15</v>
      </c>
      <c r="C14" s="19" t="s">
        <v>87</v>
      </c>
      <c r="D14" s="46">
        <v>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98</v>
      </c>
      <c r="O14" s="47">
        <f t="shared" si="2"/>
        <v>0.11736526946107785</v>
      </c>
      <c r="P14" s="9"/>
    </row>
    <row r="15" spans="1:133">
      <c r="A15" s="12"/>
      <c r="B15" s="23">
        <v>335.18</v>
      </c>
      <c r="C15" s="19" t="s">
        <v>88</v>
      </c>
      <c r="D15" s="46">
        <v>54220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54220</v>
      </c>
      <c r="O15" s="47">
        <f t="shared" si="2"/>
        <v>64.93413173652695</v>
      </c>
      <c r="P15" s="9"/>
    </row>
    <row r="16" spans="1:133">
      <c r="A16" s="12"/>
      <c r="B16" s="23">
        <v>335.33</v>
      </c>
      <c r="C16" s="19" t="s">
        <v>55</v>
      </c>
      <c r="D16" s="46">
        <v>583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583</v>
      </c>
      <c r="O16" s="47">
        <f t="shared" si="2"/>
        <v>0.69820359281437128</v>
      </c>
      <c r="P16" s="9"/>
    </row>
    <row r="17" spans="1:119">
      <c r="A17" s="12"/>
      <c r="B17" s="23">
        <v>337.9</v>
      </c>
      <c r="C17" s="19" t="s">
        <v>25</v>
      </c>
      <c r="D17" s="46">
        <v>7483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7483</v>
      </c>
      <c r="O17" s="47">
        <f t="shared" si="2"/>
        <v>8.9616766467065876</v>
      </c>
      <c r="P17" s="9"/>
    </row>
    <row r="18" spans="1:119" ht="15.75">
      <c r="A18" s="27" t="s">
        <v>30</v>
      </c>
      <c r="B18" s="28"/>
      <c r="C18" s="29"/>
      <c r="D18" s="30">
        <f t="shared" ref="D18:M18" si="5">SUM(D19:D25)</f>
        <v>102831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446086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548917</v>
      </c>
      <c r="O18" s="42">
        <f t="shared" si="2"/>
        <v>657.385628742515</v>
      </c>
      <c r="P18" s="10"/>
    </row>
    <row r="19" spans="1:119">
      <c r="A19" s="12"/>
      <c r="B19" s="23">
        <v>342.2</v>
      </c>
      <c r="C19" s="19" t="s">
        <v>59</v>
      </c>
      <c r="D19" s="46">
        <v>20000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6">SUM(D19:M19)</f>
        <v>20000</v>
      </c>
      <c r="O19" s="47">
        <f t="shared" si="2"/>
        <v>23.952095808383234</v>
      </c>
      <c r="P19" s="9"/>
    </row>
    <row r="20" spans="1:119">
      <c r="A20" s="12"/>
      <c r="B20" s="23">
        <v>343.3</v>
      </c>
      <c r="C20" s="19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99759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99759</v>
      </c>
      <c r="O20" s="47">
        <f t="shared" si="2"/>
        <v>119.47185628742515</v>
      </c>
      <c r="P20" s="9"/>
    </row>
    <row r="21" spans="1:119">
      <c r="A21" s="12"/>
      <c r="B21" s="23">
        <v>343.4</v>
      </c>
      <c r="C21" s="19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116448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116448</v>
      </c>
      <c r="O21" s="47">
        <f t="shared" si="2"/>
        <v>139.45868263473054</v>
      </c>
      <c r="P21" s="9"/>
    </row>
    <row r="22" spans="1:119">
      <c r="A22" s="12"/>
      <c r="B22" s="23">
        <v>343.5</v>
      </c>
      <c r="C22" s="19" t="s">
        <v>66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208104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208104</v>
      </c>
      <c r="O22" s="47">
        <f t="shared" si="2"/>
        <v>249.22634730538923</v>
      </c>
      <c r="P22" s="9"/>
    </row>
    <row r="23" spans="1:119">
      <c r="A23" s="12"/>
      <c r="B23" s="23">
        <v>346.9</v>
      </c>
      <c r="C23" s="19" t="s">
        <v>67</v>
      </c>
      <c r="D23" s="46">
        <v>49974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49974</v>
      </c>
      <c r="O23" s="47">
        <f t="shared" si="2"/>
        <v>59.849101796407183</v>
      </c>
      <c r="P23" s="9"/>
    </row>
    <row r="24" spans="1:119">
      <c r="A24" s="12"/>
      <c r="B24" s="23">
        <v>347.2</v>
      </c>
      <c r="C24" s="19" t="s">
        <v>37</v>
      </c>
      <c r="D24" s="46">
        <v>26619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26619</v>
      </c>
      <c r="O24" s="47">
        <f t="shared" si="2"/>
        <v>31.879041916167665</v>
      </c>
      <c r="P24" s="9"/>
    </row>
    <row r="25" spans="1:119">
      <c r="A25" s="12"/>
      <c r="B25" s="23">
        <v>349</v>
      </c>
      <c r="C25" s="19" t="s">
        <v>0</v>
      </c>
      <c r="D25" s="46">
        <v>6238</v>
      </c>
      <c r="E25" s="46">
        <v>0</v>
      </c>
      <c r="F25" s="46">
        <v>0</v>
      </c>
      <c r="G25" s="46">
        <v>0</v>
      </c>
      <c r="H25" s="46">
        <v>0</v>
      </c>
      <c r="I25" s="46">
        <v>21775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28013</v>
      </c>
      <c r="O25" s="47">
        <f t="shared" si="2"/>
        <v>33.548502994011976</v>
      </c>
      <c r="P25" s="9"/>
    </row>
    <row r="26" spans="1:119" ht="15.75">
      <c r="A26" s="27" t="s">
        <v>2</v>
      </c>
      <c r="B26" s="28"/>
      <c r="C26" s="29"/>
      <c r="D26" s="30">
        <f t="shared" ref="D26:M26" si="7">SUM(D27:D27)</f>
        <v>119766</v>
      </c>
      <c r="E26" s="30">
        <f t="shared" si="7"/>
        <v>0</v>
      </c>
      <c r="F26" s="30">
        <f t="shared" si="7"/>
        <v>0</v>
      </c>
      <c r="G26" s="30">
        <f t="shared" si="7"/>
        <v>0</v>
      </c>
      <c r="H26" s="30">
        <f t="shared" si="7"/>
        <v>0</v>
      </c>
      <c r="I26" s="30">
        <f t="shared" si="7"/>
        <v>24962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0</v>
      </c>
      <c r="N26" s="30">
        <f t="shared" ref="N26:N31" si="8">SUM(D26:M26)</f>
        <v>144728</v>
      </c>
      <c r="O26" s="42">
        <f t="shared" si="2"/>
        <v>173.32694610778444</v>
      </c>
      <c r="P26" s="10"/>
    </row>
    <row r="27" spans="1:119">
      <c r="A27" s="12"/>
      <c r="B27" s="23">
        <v>369.9</v>
      </c>
      <c r="C27" s="19" t="s">
        <v>41</v>
      </c>
      <c r="D27" s="46">
        <v>119766</v>
      </c>
      <c r="E27" s="46">
        <v>0</v>
      </c>
      <c r="F27" s="46">
        <v>0</v>
      </c>
      <c r="G27" s="46">
        <v>0</v>
      </c>
      <c r="H27" s="46">
        <v>0</v>
      </c>
      <c r="I27" s="46">
        <v>24962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144728</v>
      </c>
      <c r="O27" s="47">
        <f t="shared" si="2"/>
        <v>173.32694610778444</v>
      </c>
      <c r="P27" s="9"/>
    </row>
    <row r="28" spans="1:119" ht="15.75">
      <c r="A28" s="27" t="s">
        <v>31</v>
      </c>
      <c r="B28" s="28"/>
      <c r="C28" s="29"/>
      <c r="D28" s="30">
        <f t="shared" ref="D28:M28" si="9">SUM(D29:D30)</f>
        <v>0</v>
      </c>
      <c r="E28" s="30">
        <f t="shared" si="9"/>
        <v>0</v>
      </c>
      <c r="F28" s="30">
        <f t="shared" si="9"/>
        <v>0</v>
      </c>
      <c r="G28" s="30">
        <f t="shared" si="9"/>
        <v>0</v>
      </c>
      <c r="H28" s="30">
        <f t="shared" si="9"/>
        <v>0</v>
      </c>
      <c r="I28" s="30">
        <f t="shared" si="9"/>
        <v>659963</v>
      </c>
      <c r="J28" s="30">
        <f t="shared" si="9"/>
        <v>0</v>
      </c>
      <c r="K28" s="30">
        <f t="shared" si="9"/>
        <v>0</v>
      </c>
      <c r="L28" s="30">
        <f t="shared" si="9"/>
        <v>0</v>
      </c>
      <c r="M28" s="30">
        <f t="shared" si="9"/>
        <v>0</v>
      </c>
      <c r="N28" s="30">
        <f t="shared" si="8"/>
        <v>659963</v>
      </c>
      <c r="O28" s="42">
        <f t="shared" si="2"/>
        <v>790.37485029940115</v>
      </c>
      <c r="P28" s="9"/>
    </row>
    <row r="29" spans="1:119">
      <c r="A29" s="12"/>
      <c r="B29" s="23">
        <v>389.1</v>
      </c>
      <c r="C29" s="19" t="s">
        <v>89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39664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39664</v>
      </c>
      <c r="O29" s="47">
        <f t="shared" si="2"/>
        <v>47.50179640718563</v>
      </c>
      <c r="P29" s="9"/>
    </row>
    <row r="30" spans="1:119" ht="15.75" thickBot="1">
      <c r="A30" s="12"/>
      <c r="B30" s="23">
        <v>389.5</v>
      </c>
      <c r="C30" s="19" t="s">
        <v>90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620299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620299</v>
      </c>
      <c r="O30" s="47">
        <f t="shared" si="2"/>
        <v>742.87305389221558</v>
      </c>
      <c r="P30" s="9"/>
    </row>
    <row r="31" spans="1:119" ht="16.5" thickBot="1">
      <c r="A31" s="13" t="s">
        <v>38</v>
      </c>
      <c r="B31" s="21"/>
      <c r="C31" s="20"/>
      <c r="D31" s="14">
        <f>SUM(D5,D9,D11,D18,D26,D28)</f>
        <v>616581</v>
      </c>
      <c r="E31" s="14">
        <f t="shared" ref="E31:M31" si="10">SUM(E5,E9,E11,E18,E26,E28)</f>
        <v>0</v>
      </c>
      <c r="F31" s="14">
        <f t="shared" si="10"/>
        <v>0</v>
      </c>
      <c r="G31" s="14">
        <f t="shared" si="10"/>
        <v>0</v>
      </c>
      <c r="H31" s="14">
        <f t="shared" si="10"/>
        <v>0</v>
      </c>
      <c r="I31" s="14">
        <f t="shared" si="10"/>
        <v>1131011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14">
        <f t="shared" si="10"/>
        <v>0</v>
      </c>
      <c r="N31" s="14">
        <f t="shared" si="8"/>
        <v>1747592</v>
      </c>
      <c r="O31" s="36">
        <f t="shared" si="2"/>
        <v>2092.9245508982035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5" t="s">
        <v>110</v>
      </c>
      <c r="M33" s="115"/>
      <c r="N33" s="115"/>
      <c r="O33" s="40">
        <v>835</v>
      </c>
    </row>
    <row r="34" spans="1:15">
      <c r="A34" s="11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  <row r="35" spans="1:15" ht="15.75" customHeight="1" thickBot="1">
      <c r="A35" s="117" t="s">
        <v>64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48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53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49</v>
      </c>
      <c r="F4" s="32" t="s">
        <v>50</v>
      </c>
      <c r="G4" s="32" t="s">
        <v>51</v>
      </c>
      <c r="H4" s="32" t="s">
        <v>4</v>
      </c>
      <c r="I4" s="32" t="s">
        <v>5</v>
      </c>
      <c r="J4" s="33" t="s">
        <v>52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240750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0" si="1">SUM(D5:M5)</f>
        <v>240750</v>
      </c>
      <c r="O5" s="31">
        <f t="shared" ref="O5:O34" si="2">(N5/O$36)</f>
        <v>265.43550165380373</v>
      </c>
      <c r="P5" s="6"/>
    </row>
    <row r="6" spans="1:133">
      <c r="A6" s="12"/>
      <c r="B6" s="23">
        <v>312.10000000000002</v>
      </c>
      <c r="C6" s="19" t="s">
        <v>9</v>
      </c>
      <c r="D6" s="46">
        <v>48394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48394</v>
      </c>
      <c r="O6" s="47">
        <f t="shared" si="2"/>
        <v>53.356119073869898</v>
      </c>
      <c r="P6" s="9"/>
    </row>
    <row r="7" spans="1:133">
      <c r="A7" s="12"/>
      <c r="B7" s="23">
        <v>312.3</v>
      </c>
      <c r="C7" s="19" t="s">
        <v>10</v>
      </c>
      <c r="D7" s="46">
        <v>8597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8597</v>
      </c>
      <c r="O7" s="47">
        <f t="shared" si="2"/>
        <v>9.478500551267917</v>
      </c>
      <c r="P7" s="9"/>
    </row>
    <row r="8" spans="1:133">
      <c r="A8" s="12"/>
      <c r="B8" s="23">
        <v>312.60000000000002</v>
      </c>
      <c r="C8" s="19" t="s">
        <v>11</v>
      </c>
      <c r="D8" s="46">
        <v>111363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111363</v>
      </c>
      <c r="O8" s="47">
        <f t="shared" si="2"/>
        <v>122.78169790518191</v>
      </c>
      <c r="P8" s="9"/>
    </row>
    <row r="9" spans="1:133">
      <c r="A9" s="12"/>
      <c r="B9" s="23">
        <v>314.10000000000002</v>
      </c>
      <c r="C9" s="19" t="s">
        <v>12</v>
      </c>
      <c r="D9" s="46">
        <v>53018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53018</v>
      </c>
      <c r="O9" s="47">
        <f t="shared" si="2"/>
        <v>58.454244762954794</v>
      </c>
      <c r="P9" s="9"/>
    </row>
    <row r="10" spans="1:133">
      <c r="A10" s="12"/>
      <c r="B10" s="23">
        <v>315</v>
      </c>
      <c r="C10" s="19" t="s">
        <v>84</v>
      </c>
      <c r="D10" s="46">
        <v>19378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19378</v>
      </c>
      <c r="O10" s="47">
        <f t="shared" si="2"/>
        <v>21.364939360529217</v>
      </c>
      <c r="P10" s="9"/>
    </row>
    <row r="11" spans="1:133" ht="15.75">
      <c r="A11" s="27" t="s">
        <v>14</v>
      </c>
      <c r="B11" s="28"/>
      <c r="C11" s="29"/>
      <c r="D11" s="30">
        <f t="shared" ref="D11:M11" si="3">SUM(D12:D12)</f>
        <v>35517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35517</v>
      </c>
      <c r="O11" s="42">
        <f t="shared" si="2"/>
        <v>39.158765159867698</v>
      </c>
      <c r="P11" s="10"/>
    </row>
    <row r="12" spans="1:133">
      <c r="A12" s="12"/>
      <c r="B12" s="23">
        <v>323.10000000000002</v>
      </c>
      <c r="C12" s="19" t="s">
        <v>15</v>
      </c>
      <c r="D12" s="46">
        <v>35517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35517</v>
      </c>
      <c r="O12" s="47">
        <f t="shared" si="2"/>
        <v>39.158765159867698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SUM(D14:D19)</f>
        <v>167554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167554</v>
      </c>
      <c r="O13" s="42">
        <f t="shared" si="2"/>
        <v>184.73428886438811</v>
      </c>
      <c r="P13" s="10"/>
    </row>
    <row r="14" spans="1:133">
      <c r="A14" s="12"/>
      <c r="B14" s="23">
        <v>335.12</v>
      </c>
      <c r="C14" s="19" t="s">
        <v>85</v>
      </c>
      <c r="D14" s="46">
        <v>55022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55022</v>
      </c>
      <c r="O14" s="47">
        <f t="shared" si="2"/>
        <v>60.663726571113564</v>
      </c>
      <c r="P14" s="9"/>
    </row>
    <row r="15" spans="1:133">
      <c r="A15" s="12"/>
      <c r="B15" s="23">
        <v>335.14</v>
      </c>
      <c r="C15" s="19" t="s">
        <v>86</v>
      </c>
      <c r="D15" s="46">
        <v>340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340</v>
      </c>
      <c r="O15" s="47">
        <f t="shared" si="2"/>
        <v>0.3748621830209482</v>
      </c>
      <c r="P15" s="9"/>
    </row>
    <row r="16" spans="1:133">
      <c r="A16" s="12"/>
      <c r="B16" s="23">
        <v>335.15</v>
      </c>
      <c r="C16" s="19" t="s">
        <v>87</v>
      </c>
      <c r="D16" s="46">
        <v>126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126</v>
      </c>
      <c r="O16" s="47">
        <f t="shared" si="2"/>
        <v>0.13891951488423374</v>
      </c>
      <c r="P16" s="9"/>
    </row>
    <row r="17" spans="1:16">
      <c r="A17" s="12"/>
      <c r="B17" s="23">
        <v>335.18</v>
      </c>
      <c r="C17" s="19" t="s">
        <v>88</v>
      </c>
      <c r="D17" s="46">
        <v>60049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60049</v>
      </c>
      <c r="O17" s="47">
        <f t="shared" si="2"/>
        <v>66.206174200661522</v>
      </c>
      <c r="P17" s="9"/>
    </row>
    <row r="18" spans="1:16">
      <c r="A18" s="12"/>
      <c r="B18" s="23">
        <v>335.33</v>
      </c>
      <c r="C18" s="19" t="s">
        <v>55</v>
      </c>
      <c r="D18" s="46">
        <v>562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562</v>
      </c>
      <c r="O18" s="47">
        <f t="shared" si="2"/>
        <v>0.61962513781697903</v>
      </c>
      <c r="P18" s="9"/>
    </row>
    <row r="19" spans="1:16">
      <c r="A19" s="12"/>
      <c r="B19" s="23">
        <v>337.9</v>
      </c>
      <c r="C19" s="19" t="s">
        <v>25</v>
      </c>
      <c r="D19" s="46">
        <v>51455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51455</v>
      </c>
      <c r="O19" s="47">
        <f t="shared" si="2"/>
        <v>56.73098125689085</v>
      </c>
      <c r="P19" s="9"/>
    </row>
    <row r="20" spans="1:16" ht="15.75">
      <c r="A20" s="27" t="s">
        <v>30</v>
      </c>
      <c r="B20" s="28"/>
      <c r="C20" s="29"/>
      <c r="D20" s="30">
        <f t="shared" ref="D20:M20" si="5">SUM(D21:D27)</f>
        <v>109455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438773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548228</v>
      </c>
      <c r="O20" s="42">
        <f t="shared" si="2"/>
        <v>604.44101433296578</v>
      </c>
      <c r="P20" s="10"/>
    </row>
    <row r="21" spans="1:16">
      <c r="A21" s="12"/>
      <c r="B21" s="23">
        <v>342.2</v>
      </c>
      <c r="C21" s="19" t="s">
        <v>59</v>
      </c>
      <c r="D21" s="46">
        <v>20000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20000</v>
      </c>
      <c r="O21" s="47">
        <f t="shared" si="2"/>
        <v>22.050716648291068</v>
      </c>
      <c r="P21" s="9"/>
    </row>
    <row r="22" spans="1:16">
      <c r="A22" s="12"/>
      <c r="B22" s="23">
        <v>343.3</v>
      </c>
      <c r="C22" s="19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97193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97193</v>
      </c>
      <c r="O22" s="47">
        <f t="shared" si="2"/>
        <v>107.1587651598677</v>
      </c>
      <c r="P22" s="9"/>
    </row>
    <row r="23" spans="1:16">
      <c r="A23" s="12"/>
      <c r="B23" s="23">
        <v>343.4</v>
      </c>
      <c r="C23" s="19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113454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113454</v>
      </c>
      <c r="O23" s="47">
        <f t="shared" si="2"/>
        <v>125.08710033076075</v>
      </c>
      <c r="P23" s="9"/>
    </row>
    <row r="24" spans="1:16">
      <c r="A24" s="12"/>
      <c r="B24" s="23">
        <v>343.5</v>
      </c>
      <c r="C24" s="19" t="s">
        <v>66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202754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202754</v>
      </c>
      <c r="O24" s="47">
        <f t="shared" si="2"/>
        <v>223.54355016538037</v>
      </c>
      <c r="P24" s="9"/>
    </row>
    <row r="25" spans="1:16">
      <c r="A25" s="12"/>
      <c r="B25" s="23">
        <v>346.9</v>
      </c>
      <c r="C25" s="19" t="s">
        <v>67</v>
      </c>
      <c r="D25" s="46">
        <v>48641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48641</v>
      </c>
      <c r="O25" s="47">
        <f t="shared" si="2"/>
        <v>53.628445424476297</v>
      </c>
      <c r="P25" s="9"/>
    </row>
    <row r="26" spans="1:16">
      <c r="A26" s="12"/>
      <c r="B26" s="23">
        <v>347.2</v>
      </c>
      <c r="C26" s="19" t="s">
        <v>37</v>
      </c>
      <c r="D26" s="46">
        <v>39544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39544</v>
      </c>
      <c r="O26" s="47">
        <f t="shared" si="2"/>
        <v>43.598676957001103</v>
      </c>
      <c r="P26" s="9"/>
    </row>
    <row r="27" spans="1:16">
      <c r="A27" s="12"/>
      <c r="B27" s="23">
        <v>349</v>
      </c>
      <c r="C27" s="19" t="s">
        <v>0</v>
      </c>
      <c r="D27" s="46">
        <v>1270</v>
      </c>
      <c r="E27" s="46">
        <v>0</v>
      </c>
      <c r="F27" s="46">
        <v>0</v>
      </c>
      <c r="G27" s="46">
        <v>0</v>
      </c>
      <c r="H27" s="46">
        <v>0</v>
      </c>
      <c r="I27" s="46">
        <v>25372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26642</v>
      </c>
      <c r="O27" s="47">
        <f t="shared" si="2"/>
        <v>29.373759647188535</v>
      </c>
      <c r="P27" s="9"/>
    </row>
    <row r="28" spans="1:16" ht="15.75">
      <c r="A28" s="27" t="s">
        <v>2</v>
      </c>
      <c r="B28" s="28"/>
      <c r="C28" s="29"/>
      <c r="D28" s="30">
        <f t="shared" ref="D28:M28" si="7">SUM(D29:D29)</f>
        <v>401265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35409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ref="N28:N34" si="8">SUM(D28:M28)</f>
        <v>436674</v>
      </c>
      <c r="O28" s="42">
        <f t="shared" si="2"/>
        <v>481.44873208379272</v>
      </c>
      <c r="P28" s="10"/>
    </row>
    <row r="29" spans="1:16">
      <c r="A29" s="12"/>
      <c r="B29" s="23">
        <v>369.9</v>
      </c>
      <c r="C29" s="19" t="s">
        <v>41</v>
      </c>
      <c r="D29" s="46">
        <v>401265</v>
      </c>
      <c r="E29" s="46">
        <v>0</v>
      </c>
      <c r="F29" s="46">
        <v>0</v>
      </c>
      <c r="G29" s="46">
        <v>0</v>
      </c>
      <c r="H29" s="46">
        <v>0</v>
      </c>
      <c r="I29" s="46">
        <v>35409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436674</v>
      </c>
      <c r="O29" s="47">
        <f t="shared" si="2"/>
        <v>481.44873208379272</v>
      </c>
      <c r="P29" s="9"/>
    </row>
    <row r="30" spans="1:16" ht="15.75">
      <c r="A30" s="27" t="s">
        <v>31</v>
      </c>
      <c r="B30" s="28"/>
      <c r="C30" s="29"/>
      <c r="D30" s="30">
        <f t="shared" ref="D30:M30" si="9">SUM(D31:D33)</f>
        <v>0</v>
      </c>
      <c r="E30" s="30">
        <f t="shared" si="9"/>
        <v>0</v>
      </c>
      <c r="F30" s="30">
        <f t="shared" si="9"/>
        <v>0</v>
      </c>
      <c r="G30" s="30">
        <f t="shared" si="9"/>
        <v>0</v>
      </c>
      <c r="H30" s="30">
        <f t="shared" si="9"/>
        <v>0</v>
      </c>
      <c r="I30" s="30">
        <f t="shared" si="9"/>
        <v>428215</v>
      </c>
      <c r="J30" s="30">
        <f t="shared" si="9"/>
        <v>0</v>
      </c>
      <c r="K30" s="30">
        <f t="shared" si="9"/>
        <v>0</v>
      </c>
      <c r="L30" s="30">
        <f t="shared" si="9"/>
        <v>0</v>
      </c>
      <c r="M30" s="30">
        <f t="shared" si="9"/>
        <v>0</v>
      </c>
      <c r="N30" s="30">
        <f t="shared" si="8"/>
        <v>428215</v>
      </c>
      <c r="O30" s="42">
        <f t="shared" si="2"/>
        <v>472.12238147739799</v>
      </c>
      <c r="P30" s="9"/>
    </row>
    <row r="31" spans="1:16">
      <c r="A31" s="12"/>
      <c r="B31" s="23">
        <v>389.1</v>
      </c>
      <c r="C31" s="19" t="s">
        <v>89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86057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86057</v>
      </c>
      <c r="O31" s="47">
        <f t="shared" si="2"/>
        <v>94.880926130099226</v>
      </c>
      <c r="P31" s="9"/>
    </row>
    <row r="32" spans="1:16">
      <c r="A32" s="12"/>
      <c r="B32" s="23">
        <v>389.5</v>
      </c>
      <c r="C32" s="19" t="s">
        <v>90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46257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46257</v>
      </c>
      <c r="O32" s="47">
        <f t="shared" si="2"/>
        <v>51</v>
      </c>
      <c r="P32" s="9"/>
    </row>
    <row r="33" spans="1:119" ht="15.75" thickBot="1">
      <c r="A33" s="12"/>
      <c r="B33" s="23">
        <v>389.9</v>
      </c>
      <c r="C33" s="19" t="s">
        <v>107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295901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295901</v>
      </c>
      <c r="O33" s="47">
        <f t="shared" si="2"/>
        <v>326.24145534729877</v>
      </c>
      <c r="P33" s="9"/>
    </row>
    <row r="34" spans="1:119" ht="16.5" thickBot="1">
      <c r="A34" s="13" t="s">
        <v>38</v>
      </c>
      <c r="B34" s="21"/>
      <c r="C34" s="20"/>
      <c r="D34" s="14">
        <f>SUM(D5,D11,D13,D20,D28,D30)</f>
        <v>954541</v>
      </c>
      <c r="E34" s="14">
        <f t="shared" ref="E34:M34" si="10">SUM(E5,E11,E13,E20,E28,E30)</f>
        <v>0</v>
      </c>
      <c r="F34" s="14">
        <f t="shared" si="10"/>
        <v>0</v>
      </c>
      <c r="G34" s="14">
        <f t="shared" si="10"/>
        <v>0</v>
      </c>
      <c r="H34" s="14">
        <f t="shared" si="10"/>
        <v>0</v>
      </c>
      <c r="I34" s="14">
        <f t="shared" si="10"/>
        <v>902397</v>
      </c>
      <c r="J34" s="14">
        <f t="shared" si="10"/>
        <v>0</v>
      </c>
      <c r="K34" s="14">
        <f t="shared" si="10"/>
        <v>0</v>
      </c>
      <c r="L34" s="14">
        <f t="shared" si="10"/>
        <v>0</v>
      </c>
      <c r="M34" s="14">
        <f t="shared" si="10"/>
        <v>0</v>
      </c>
      <c r="N34" s="14">
        <f t="shared" si="8"/>
        <v>1856938</v>
      </c>
      <c r="O34" s="36">
        <f t="shared" si="2"/>
        <v>2047.340683572216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115" t="s">
        <v>108</v>
      </c>
      <c r="M36" s="115"/>
      <c r="N36" s="115"/>
      <c r="O36" s="40">
        <v>907</v>
      </c>
    </row>
    <row r="37" spans="1:119">
      <c r="A37" s="116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4"/>
    </row>
    <row r="38" spans="1:119" ht="15.75" customHeight="1" thickBot="1">
      <c r="A38" s="117" t="s">
        <v>64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104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48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53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49</v>
      </c>
      <c r="F4" s="32" t="s">
        <v>50</v>
      </c>
      <c r="G4" s="32" t="s">
        <v>51</v>
      </c>
      <c r="H4" s="32" t="s">
        <v>4</v>
      </c>
      <c r="I4" s="32" t="s">
        <v>5</v>
      </c>
      <c r="J4" s="33" t="s">
        <v>52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221514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221514</v>
      </c>
      <c r="O5" s="31">
        <f t="shared" ref="O5:O34" si="2">(N5/O$36)</f>
        <v>225.80428134556576</v>
      </c>
      <c r="P5" s="6"/>
    </row>
    <row r="6" spans="1:133">
      <c r="A6" s="12"/>
      <c r="B6" s="23">
        <v>312.10000000000002</v>
      </c>
      <c r="C6" s="19" t="s">
        <v>9</v>
      </c>
      <c r="D6" s="46">
        <v>46068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46068</v>
      </c>
      <c r="O6" s="47">
        <f t="shared" si="2"/>
        <v>46.960244648318046</v>
      </c>
      <c r="P6" s="9"/>
    </row>
    <row r="7" spans="1:133">
      <c r="A7" s="12"/>
      <c r="B7" s="23">
        <v>312.3</v>
      </c>
      <c r="C7" s="19" t="s">
        <v>10</v>
      </c>
      <c r="D7" s="46">
        <v>8246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8246</v>
      </c>
      <c r="O7" s="47">
        <f t="shared" si="2"/>
        <v>8.4057084607543331</v>
      </c>
      <c r="P7" s="9"/>
    </row>
    <row r="8" spans="1:133">
      <c r="A8" s="12"/>
      <c r="B8" s="23">
        <v>312.60000000000002</v>
      </c>
      <c r="C8" s="19" t="s">
        <v>11</v>
      </c>
      <c r="D8" s="46">
        <v>90602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90602</v>
      </c>
      <c r="O8" s="47">
        <f t="shared" si="2"/>
        <v>92.356778797145765</v>
      </c>
      <c r="P8" s="9"/>
    </row>
    <row r="9" spans="1:133">
      <c r="A9" s="12"/>
      <c r="B9" s="23">
        <v>314.10000000000002</v>
      </c>
      <c r="C9" s="19" t="s">
        <v>12</v>
      </c>
      <c r="D9" s="46">
        <v>54714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54714</v>
      </c>
      <c r="O9" s="47">
        <f t="shared" si="2"/>
        <v>55.773700305810401</v>
      </c>
      <c r="P9" s="9"/>
    </row>
    <row r="10" spans="1:133">
      <c r="A10" s="12"/>
      <c r="B10" s="23">
        <v>315</v>
      </c>
      <c r="C10" s="19" t="s">
        <v>84</v>
      </c>
      <c r="D10" s="46">
        <v>21884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21884</v>
      </c>
      <c r="O10" s="47">
        <f t="shared" si="2"/>
        <v>22.307849133537207</v>
      </c>
      <c r="P10" s="9"/>
    </row>
    <row r="11" spans="1:133" ht="15.75">
      <c r="A11" s="27" t="s">
        <v>14</v>
      </c>
      <c r="B11" s="28"/>
      <c r="C11" s="29"/>
      <c r="D11" s="30">
        <f t="shared" ref="D11:M11" si="3">SUM(D12:D12)</f>
        <v>36355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36355</v>
      </c>
      <c r="O11" s="42">
        <f t="shared" si="2"/>
        <v>37.059123343527013</v>
      </c>
      <c r="P11" s="10"/>
    </row>
    <row r="12" spans="1:133">
      <c r="A12" s="12"/>
      <c r="B12" s="23">
        <v>323.10000000000002</v>
      </c>
      <c r="C12" s="19" t="s">
        <v>15</v>
      </c>
      <c r="D12" s="46">
        <v>36355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36355</v>
      </c>
      <c r="O12" s="47">
        <f t="shared" si="2"/>
        <v>37.059123343527013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SUM(D14:D20)</f>
        <v>125957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125957</v>
      </c>
      <c r="O13" s="42">
        <f t="shared" si="2"/>
        <v>128.39653414882773</v>
      </c>
      <c r="P13" s="10"/>
    </row>
    <row r="14" spans="1:133">
      <c r="A14" s="12"/>
      <c r="B14" s="23">
        <v>335.12</v>
      </c>
      <c r="C14" s="19" t="s">
        <v>85</v>
      </c>
      <c r="D14" s="46">
        <v>52713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52713</v>
      </c>
      <c r="O14" s="47">
        <f t="shared" si="2"/>
        <v>53.73394495412844</v>
      </c>
      <c r="P14" s="9"/>
    </row>
    <row r="15" spans="1:133">
      <c r="A15" s="12"/>
      <c r="B15" s="23">
        <v>335.14</v>
      </c>
      <c r="C15" s="19" t="s">
        <v>86</v>
      </c>
      <c r="D15" s="46">
        <v>332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332</v>
      </c>
      <c r="O15" s="47">
        <f t="shared" si="2"/>
        <v>0.33843017329255859</v>
      </c>
      <c r="P15" s="9"/>
    </row>
    <row r="16" spans="1:133">
      <c r="A16" s="12"/>
      <c r="B16" s="23">
        <v>335.15</v>
      </c>
      <c r="C16" s="19" t="s">
        <v>87</v>
      </c>
      <c r="D16" s="46">
        <v>126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126</v>
      </c>
      <c r="O16" s="47">
        <f t="shared" si="2"/>
        <v>0.12844036697247707</v>
      </c>
      <c r="P16" s="9"/>
    </row>
    <row r="17" spans="1:16">
      <c r="A17" s="12"/>
      <c r="B17" s="23">
        <v>335.18</v>
      </c>
      <c r="C17" s="19" t="s">
        <v>88</v>
      </c>
      <c r="D17" s="46">
        <v>47829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47829</v>
      </c>
      <c r="O17" s="47">
        <f t="shared" si="2"/>
        <v>48.755351681957187</v>
      </c>
      <c r="P17" s="9"/>
    </row>
    <row r="18" spans="1:16">
      <c r="A18" s="12"/>
      <c r="B18" s="23">
        <v>335.33</v>
      </c>
      <c r="C18" s="19" t="s">
        <v>55</v>
      </c>
      <c r="D18" s="46">
        <v>756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756</v>
      </c>
      <c r="O18" s="47">
        <f t="shared" si="2"/>
        <v>0.77064220183486243</v>
      </c>
      <c r="P18" s="9"/>
    </row>
    <row r="19" spans="1:16">
      <c r="A19" s="12"/>
      <c r="B19" s="23">
        <v>337.7</v>
      </c>
      <c r="C19" s="19" t="s">
        <v>24</v>
      </c>
      <c r="D19" s="46">
        <v>4201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4201</v>
      </c>
      <c r="O19" s="47">
        <f t="shared" si="2"/>
        <v>4.2823649337410803</v>
      </c>
      <c r="P19" s="9"/>
    </row>
    <row r="20" spans="1:16">
      <c r="A20" s="12"/>
      <c r="B20" s="23">
        <v>337.9</v>
      </c>
      <c r="C20" s="19" t="s">
        <v>25</v>
      </c>
      <c r="D20" s="46">
        <v>20000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20000</v>
      </c>
      <c r="O20" s="47">
        <f t="shared" si="2"/>
        <v>20.387359836901123</v>
      </c>
      <c r="P20" s="9"/>
    </row>
    <row r="21" spans="1:16" ht="15.75">
      <c r="A21" s="27" t="s">
        <v>30</v>
      </c>
      <c r="B21" s="28"/>
      <c r="C21" s="29"/>
      <c r="D21" s="30">
        <f t="shared" ref="D21:M21" si="5">SUM(D22:D28)</f>
        <v>91936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454693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546629</v>
      </c>
      <c r="O21" s="42">
        <f t="shared" si="2"/>
        <v>557.21610601427119</v>
      </c>
      <c r="P21" s="10"/>
    </row>
    <row r="22" spans="1:16">
      <c r="A22" s="12"/>
      <c r="B22" s="23">
        <v>342.2</v>
      </c>
      <c r="C22" s="19" t="s">
        <v>59</v>
      </c>
      <c r="D22" s="46">
        <v>100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100</v>
      </c>
      <c r="O22" s="47">
        <f t="shared" si="2"/>
        <v>0.1019367991845056</v>
      </c>
      <c r="P22" s="9"/>
    </row>
    <row r="23" spans="1:16">
      <c r="A23" s="12"/>
      <c r="B23" s="23">
        <v>343.3</v>
      </c>
      <c r="C23" s="19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103252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103252</v>
      </c>
      <c r="O23" s="47">
        <f t="shared" si="2"/>
        <v>105.25178389398573</v>
      </c>
      <c r="P23" s="9"/>
    </row>
    <row r="24" spans="1:16">
      <c r="A24" s="12"/>
      <c r="B24" s="23">
        <v>343.4</v>
      </c>
      <c r="C24" s="19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125098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125098</v>
      </c>
      <c r="O24" s="47">
        <f t="shared" si="2"/>
        <v>127.52089704383282</v>
      </c>
      <c r="P24" s="9"/>
    </row>
    <row r="25" spans="1:16">
      <c r="A25" s="12"/>
      <c r="B25" s="23">
        <v>343.5</v>
      </c>
      <c r="C25" s="19" t="s">
        <v>66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219143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219143</v>
      </c>
      <c r="O25" s="47">
        <f t="shared" si="2"/>
        <v>223.38735983690111</v>
      </c>
      <c r="P25" s="9"/>
    </row>
    <row r="26" spans="1:16">
      <c r="A26" s="12"/>
      <c r="B26" s="23">
        <v>346.9</v>
      </c>
      <c r="C26" s="19" t="s">
        <v>67</v>
      </c>
      <c r="D26" s="46">
        <v>56903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56903</v>
      </c>
      <c r="O26" s="47">
        <f t="shared" si="2"/>
        <v>58.005096839959222</v>
      </c>
      <c r="P26" s="9"/>
    </row>
    <row r="27" spans="1:16">
      <c r="A27" s="12"/>
      <c r="B27" s="23">
        <v>347.2</v>
      </c>
      <c r="C27" s="19" t="s">
        <v>37</v>
      </c>
      <c r="D27" s="46">
        <v>24551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24551</v>
      </c>
      <c r="O27" s="47">
        <f t="shared" si="2"/>
        <v>25.026503567787973</v>
      </c>
      <c r="P27" s="9"/>
    </row>
    <row r="28" spans="1:16">
      <c r="A28" s="12"/>
      <c r="B28" s="23">
        <v>349</v>
      </c>
      <c r="C28" s="19" t="s">
        <v>0</v>
      </c>
      <c r="D28" s="46">
        <v>10382</v>
      </c>
      <c r="E28" s="46">
        <v>0</v>
      </c>
      <c r="F28" s="46">
        <v>0</v>
      </c>
      <c r="G28" s="46">
        <v>0</v>
      </c>
      <c r="H28" s="46">
        <v>0</v>
      </c>
      <c r="I28" s="46">
        <v>7200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17582</v>
      </c>
      <c r="O28" s="47">
        <f t="shared" si="2"/>
        <v>17.922528032619777</v>
      </c>
      <c r="P28" s="9"/>
    </row>
    <row r="29" spans="1:16" ht="15.75">
      <c r="A29" s="27" t="s">
        <v>2</v>
      </c>
      <c r="B29" s="28"/>
      <c r="C29" s="29"/>
      <c r="D29" s="30">
        <f t="shared" ref="D29:M29" si="7">SUM(D30:D30)</f>
        <v>27589</v>
      </c>
      <c r="E29" s="30">
        <f t="shared" si="7"/>
        <v>0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29045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ref="N29:N34" si="8">SUM(D29:M29)</f>
        <v>56634</v>
      </c>
      <c r="O29" s="42">
        <f t="shared" si="2"/>
        <v>57.730886850152906</v>
      </c>
      <c r="P29" s="10"/>
    </row>
    <row r="30" spans="1:16">
      <c r="A30" s="12"/>
      <c r="B30" s="23">
        <v>369.9</v>
      </c>
      <c r="C30" s="19" t="s">
        <v>41</v>
      </c>
      <c r="D30" s="46">
        <v>27589</v>
      </c>
      <c r="E30" s="46">
        <v>0</v>
      </c>
      <c r="F30" s="46">
        <v>0</v>
      </c>
      <c r="G30" s="46">
        <v>0</v>
      </c>
      <c r="H30" s="46">
        <v>0</v>
      </c>
      <c r="I30" s="46">
        <v>29045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56634</v>
      </c>
      <c r="O30" s="47">
        <f t="shared" si="2"/>
        <v>57.730886850152906</v>
      </c>
      <c r="P30" s="9"/>
    </row>
    <row r="31" spans="1:16" ht="15.75">
      <c r="A31" s="27" t="s">
        <v>31</v>
      </c>
      <c r="B31" s="28"/>
      <c r="C31" s="29"/>
      <c r="D31" s="30">
        <f t="shared" ref="D31:M31" si="9">SUM(D32:D33)</f>
        <v>0</v>
      </c>
      <c r="E31" s="30">
        <f t="shared" si="9"/>
        <v>0</v>
      </c>
      <c r="F31" s="30">
        <f t="shared" si="9"/>
        <v>0</v>
      </c>
      <c r="G31" s="30">
        <f t="shared" si="9"/>
        <v>0</v>
      </c>
      <c r="H31" s="30">
        <f t="shared" si="9"/>
        <v>0</v>
      </c>
      <c r="I31" s="30">
        <f t="shared" si="9"/>
        <v>276398</v>
      </c>
      <c r="J31" s="30">
        <f t="shared" si="9"/>
        <v>0</v>
      </c>
      <c r="K31" s="30">
        <f t="shared" si="9"/>
        <v>0</v>
      </c>
      <c r="L31" s="30">
        <f t="shared" si="9"/>
        <v>0</v>
      </c>
      <c r="M31" s="30">
        <f t="shared" si="9"/>
        <v>0</v>
      </c>
      <c r="N31" s="30">
        <f t="shared" si="8"/>
        <v>276398</v>
      </c>
      <c r="O31" s="42">
        <f t="shared" si="2"/>
        <v>281.75127420998979</v>
      </c>
      <c r="P31" s="9"/>
    </row>
    <row r="32" spans="1:16">
      <c r="A32" s="12"/>
      <c r="B32" s="23">
        <v>389.1</v>
      </c>
      <c r="C32" s="19" t="s">
        <v>89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57826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57826</v>
      </c>
      <c r="O32" s="47">
        <f t="shared" si="2"/>
        <v>58.94597349643221</v>
      </c>
      <c r="P32" s="9"/>
    </row>
    <row r="33" spans="1:119" ht="15.75" thickBot="1">
      <c r="A33" s="12"/>
      <c r="B33" s="23">
        <v>389.5</v>
      </c>
      <c r="C33" s="19" t="s">
        <v>90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218572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218572</v>
      </c>
      <c r="O33" s="47">
        <f t="shared" si="2"/>
        <v>222.80530071355759</v>
      </c>
      <c r="P33" s="9"/>
    </row>
    <row r="34" spans="1:119" ht="16.5" thickBot="1">
      <c r="A34" s="13" t="s">
        <v>38</v>
      </c>
      <c r="B34" s="21"/>
      <c r="C34" s="20"/>
      <c r="D34" s="14">
        <f>SUM(D5,D11,D13,D21,D29,D31)</f>
        <v>503351</v>
      </c>
      <c r="E34" s="14">
        <f t="shared" ref="E34:M34" si="10">SUM(E5,E11,E13,E21,E29,E31)</f>
        <v>0</v>
      </c>
      <c r="F34" s="14">
        <f t="shared" si="10"/>
        <v>0</v>
      </c>
      <c r="G34" s="14">
        <f t="shared" si="10"/>
        <v>0</v>
      </c>
      <c r="H34" s="14">
        <f t="shared" si="10"/>
        <v>0</v>
      </c>
      <c r="I34" s="14">
        <f t="shared" si="10"/>
        <v>760136</v>
      </c>
      <c r="J34" s="14">
        <f t="shared" si="10"/>
        <v>0</v>
      </c>
      <c r="K34" s="14">
        <f t="shared" si="10"/>
        <v>0</v>
      </c>
      <c r="L34" s="14">
        <f t="shared" si="10"/>
        <v>0</v>
      </c>
      <c r="M34" s="14">
        <f t="shared" si="10"/>
        <v>0</v>
      </c>
      <c r="N34" s="14">
        <f t="shared" si="8"/>
        <v>1263487</v>
      </c>
      <c r="O34" s="36">
        <f t="shared" si="2"/>
        <v>1287.9582059123343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115" t="s">
        <v>105</v>
      </c>
      <c r="M36" s="115"/>
      <c r="N36" s="115"/>
      <c r="O36" s="40">
        <v>981</v>
      </c>
    </row>
    <row r="37" spans="1:119">
      <c r="A37" s="116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4"/>
    </row>
    <row r="38" spans="1:119" ht="15.75" customHeight="1" thickBot="1">
      <c r="A38" s="117" t="s">
        <v>64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102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48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53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49</v>
      </c>
      <c r="F4" s="32" t="s">
        <v>50</v>
      </c>
      <c r="G4" s="32" t="s">
        <v>51</v>
      </c>
      <c r="H4" s="32" t="s">
        <v>4</v>
      </c>
      <c r="I4" s="32" t="s">
        <v>5</v>
      </c>
      <c r="J4" s="33" t="s">
        <v>52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214824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214824</v>
      </c>
      <c r="O5" s="31">
        <f t="shared" ref="O5:O35" si="2">(N5/O$37)</f>
        <v>224.94659685863874</v>
      </c>
      <c r="P5" s="6"/>
    </row>
    <row r="6" spans="1:133">
      <c r="A6" s="12"/>
      <c r="B6" s="23">
        <v>312.10000000000002</v>
      </c>
      <c r="C6" s="19" t="s">
        <v>9</v>
      </c>
      <c r="D6" s="46">
        <v>46764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46764</v>
      </c>
      <c r="O6" s="47">
        <f t="shared" si="2"/>
        <v>48.967539267015709</v>
      </c>
      <c r="P6" s="9"/>
    </row>
    <row r="7" spans="1:133">
      <c r="A7" s="12"/>
      <c r="B7" s="23">
        <v>312.3</v>
      </c>
      <c r="C7" s="19" t="s">
        <v>10</v>
      </c>
      <c r="D7" s="46">
        <v>8434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8434</v>
      </c>
      <c r="O7" s="47">
        <f t="shared" si="2"/>
        <v>8.831413612565445</v>
      </c>
      <c r="P7" s="9"/>
    </row>
    <row r="8" spans="1:133">
      <c r="A8" s="12"/>
      <c r="B8" s="23">
        <v>312.60000000000002</v>
      </c>
      <c r="C8" s="19" t="s">
        <v>11</v>
      </c>
      <c r="D8" s="46">
        <v>86350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86350</v>
      </c>
      <c r="O8" s="47">
        <f t="shared" si="2"/>
        <v>90.418848167539267</v>
      </c>
      <c r="P8" s="9"/>
    </row>
    <row r="9" spans="1:133">
      <c r="A9" s="12"/>
      <c r="B9" s="23">
        <v>314.10000000000002</v>
      </c>
      <c r="C9" s="19" t="s">
        <v>12</v>
      </c>
      <c r="D9" s="46">
        <v>51938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51938</v>
      </c>
      <c r="O9" s="47">
        <f t="shared" si="2"/>
        <v>54.385340314136123</v>
      </c>
      <c r="P9" s="9"/>
    </row>
    <row r="10" spans="1:133">
      <c r="A10" s="12"/>
      <c r="B10" s="23">
        <v>315</v>
      </c>
      <c r="C10" s="19" t="s">
        <v>84</v>
      </c>
      <c r="D10" s="46">
        <v>21338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21338</v>
      </c>
      <c r="O10" s="47">
        <f t="shared" si="2"/>
        <v>22.343455497382198</v>
      </c>
      <c r="P10" s="9"/>
    </row>
    <row r="11" spans="1:133" ht="15.75">
      <c r="A11" s="27" t="s">
        <v>14</v>
      </c>
      <c r="B11" s="28"/>
      <c r="C11" s="29"/>
      <c r="D11" s="30">
        <f t="shared" ref="D11:M11" si="3">SUM(D12:D12)</f>
        <v>33376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33376</v>
      </c>
      <c r="O11" s="42">
        <f t="shared" si="2"/>
        <v>34.948691099476441</v>
      </c>
      <c r="P11" s="10"/>
    </row>
    <row r="12" spans="1:133">
      <c r="A12" s="12"/>
      <c r="B12" s="23">
        <v>323.10000000000002</v>
      </c>
      <c r="C12" s="19" t="s">
        <v>15</v>
      </c>
      <c r="D12" s="46">
        <v>33376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33376</v>
      </c>
      <c r="O12" s="47">
        <f t="shared" si="2"/>
        <v>34.948691099476441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SUM(D14:D20)</f>
        <v>135689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135689</v>
      </c>
      <c r="O13" s="42">
        <f t="shared" si="2"/>
        <v>142.08272251308901</v>
      </c>
      <c r="P13" s="10"/>
    </row>
    <row r="14" spans="1:133">
      <c r="A14" s="12"/>
      <c r="B14" s="23">
        <v>335.12</v>
      </c>
      <c r="C14" s="19" t="s">
        <v>85</v>
      </c>
      <c r="D14" s="46">
        <v>45033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45033</v>
      </c>
      <c r="O14" s="47">
        <f t="shared" si="2"/>
        <v>47.154973821989529</v>
      </c>
      <c r="P14" s="9"/>
    </row>
    <row r="15" spans="1:133">
      <c r="A15" s="12"/>
      <c r="B15" s="23">
        <v>335.14</v>
      </c>
      <c r="C15" s="19" t="s">
        <v>86</v>
      </c>
      <c r="D15" s="46">
        <v>426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426</v>
      </c>
      <c r="O15" s="47">
        <f t="shared" si="2"/>
        <v>0.44607329842931936</v>
      </c>
      <c r="P15" s="9"/>
    </row>
    <row r="16" spans="1:133">
      <c r="A16" s="12"/>
      <c r="B16" s="23">
        <v>335.15</v>
      </c>
      <c r="C16" s="19" t="s">
        <v>87</v>
      </c>
      <c r="D16" s="46">
        <v>126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126</v>
      </c>
      <c r="O16" s="47">
        <f t="shared" si="2"/>
        <v>0.1319371727748691</v>
      </c>
      <c r="P16" s="9"/>
    </row>
    <row r="17" spans="1:16">
      <c r="A17" s="12"/>
      <c r="B17" s="23">
        <v>335.18</v>
      </c>
      <c r="C17" s="19" t="s">
        <v>88</v>
      </c>
      <c r="D17" s="46">
        <v>45740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45740</v>
      </c>
      <c r="O17" s="47">
        <f t="shared" si="2"/>
        <v>47.895287958115183</v>
      </c>
      <c r="P17" s="9"/>
    </row>
    <row r="18" spans="1:16">
      <c r="A18" s="12"/>
      <c r="B18" s="23">
        <v>335.33</v>
      </c>
      <c r="C18" s="19" t="s">
        <v>55</v>
      </c>
      <c r="D18" s="46">
        <v>489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489</v>
      </c>
      <c r="O18" s="47">
        <f t="shared" si="2"/>
        <v>0.51204188481675394</v>
      </c>
      <c r="P18" s="9"/>
    </row>
    <row r="19" spans="1:16">
      <c r="A19" s="12"/>
      <c r="B19" s="23">
        <v>337.7</v>
      </c>
      <c r="C19" s="19" t="s">
        <v>24</v>
      </c>
      <c r="D19" s="46">
        <v>4106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4106</v>
      </c>
      <c r="O19" s="47">
        <f t="shared" si="2"/>
        <v>4.2994764397905758</v>
      </c>
      <c r="P19" s="9"/>
    </row>
    <row r="20" spans="1:16">
      <c r="A20" s="12"/>
      <c r="B20" s="23">
        <v>337.9</v>
      </c>
      <c r="C20" s="19" t="s">
        <v>25</v>
      </c>
      <c r="D20" s="46">
        <v>39769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39769</v>
      </c>
      <c r="O20" s="47">
        <f t="shared" si="2"/>
        <v>41.642931937172776</v>
      </c>
      <c r="P20" s="9"/>
    </row>
    <row r="21" spans="1:16" ht="15.75">
      <c r="A21" s="27" t="s">
        <v>30</v>
      </c>
      <c r="B21" s="28"/>
      <c r="C21" s="29"/>
      <c r="D21" s="30">
        <f t="shared" ref="D21:M21" si="5">SUM(D22:D28)</f>
        <v>93297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448684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541981</v>
      </c>
      <c r="O21" s="42">
        <f t="shared" si="2"/>
        <v>567.51937172774865</v>
      </c>
      <c r="P21" s="10"/>
    </row>
    <row r="22" spans="1:16">
      <c r="A22" s="12"/>
      <c r="B22" s="23">
        <v>342.2</v>
      </c>
      <c r="C22" s="19" t="s">
        <v>59</v>
      </c>
      <c r="D22" s="46">
        <v>1477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1477</v>
      </c>
      <c r="O22" s="47">
        <f t="shared" si="2"/>
        <v>1.5465968586387435</v>
      </c>
      <c r="P22" s="9"/>
    </row>
    <row r="23" spans="1:16">
      <c r="A23" s="12"/>
      <c r="B23" s="23">
        <v>343.3</v>
      </c>
      <c r="C23" s="19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102817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102817</v>
      </c>
      <c r="O23" s="47">
        <f t="shared" si="2"/>
        <v>107.66178010471204</v>
      </c>
      <c r="P23" s="9"/>
    </row>
    <row r="24" spans="1:16">
      <c r="A24" s="12"/>
      <c r="B24" s="23">
        <v>343.4</v>
      </c>
      <c r="C24" s="19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124621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124621</v>
      </c>
      <c r="O24" s="47">
        <f t="shared" si="2"/>
        <v>130.49319371727748</v>
      </c>
      <c r="P24" s="9"/>
    </row>
    <row r="25" spans="1:16">
      <c r="A25" s="12"/>
      <c r="B25" s="23">
        <v>343.5</v>
      </c>
      <c r="C25" s="19" t="s">
        <v>66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221246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221246</v>
      </c>
      <c r="O25" s="47">
        <f t="shared" si="2"/>
        <v>231.67120418848168</v>
      </c>
      <c r="P25" s="9"/>
    </row>
    <row r="26" spans="1:16">
      <c r="A26" s="12"/>
      <c r="B26" s="23">
        <v>346.9</v>
      </c>
      <c r="C26" s="19" t="s">
        <v>67</v>
      </c>
      <c r="D26" s="46">
        <v>59854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59854</v>
      </c>
      <c r="O26" s="47">
        <f t="shared" si="2"/>
        <v>62.67434554973822</v>
      </c>
      <c r="P26" s="9"/>
    </row>
    <row r="27" spans="1:16">
      <c r="A27" s="12"/>
      <c r="B27" s="23">
        <v>347.2</v>
      </c>
      <c r="C27" s="19" t="s">
        <v>37</v>
      </c>
      <c r="D27" s="46">
        <v>31053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31053</v>
      </c>
      <c r="O27" s="47">
        <f t="shared" si="2"/>
        <v>32.516230366492145</v>
      </c>
      <c r="P27" s="9"/>
    </row>
    <row r="28" spans="1:16">
      <c r="A28" s="12"/>
      <c r="B28" s="23">
        <v>349</v>
      </c>
      <c r="C28" s="19" t="s">
        <v>0</v>
      </c>
      <c r="D28" s="46">
        <v>913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913</v>
      </c>
      <c r="O28" s="47">
        <f t="shared" si="2"/>
        <v>0.95602094240837698</v>
      </c>
      <c r="P28" s="9"/>
    </row>
    <row r="29" spans="1:16" ht="15.75">
      <c r="A29" s="27" t="s">
        <v>2</v>
      </c>
      <c r="B29" s="28"/>
      <c r="C29" s="29"/>
      <c r="D29" s="30">
        <f t="shared" ref="D29:M29" si="7">SUM(D30:D30)</f>
        <v>6440</v>
      </c>
      <c r="E29" s="30">
        <f t="shared" si="7"/>
        <v>0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0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ref="N29:N35" si="8">SUM(D29:M29)</f>
        <v>6440</v>
      </c>
      <c r="O29" s="42">
        <f t="shared" si="2"/>
        <v>6.7434554973821985</v>
      </c>
      <c r="P29" s="10"/>
    </row>
    <row r="30" spans="1:16">
      <c r="A30" s="12"/>
      <c r="B30" s="23">
        <v>369.9</v>
      </c>
      <c r="C30" s="19" t="s">
        <v>41</v>
      </c>
      <c r="D30" s="46">
        <v>6440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6440</v>
      </c>
      <c r="O30" s="47">
        <f t="shared" si="2"/>
        <v>6.7434554973821985</v>
      </c>
      <c r="P30" s="9"/>
    </row>
    <row r="31" spans="1:16" ht="15.75">
      <c r="A31" s="27" t="s">
        <v>31</v>
      </c>
      <c r="B31" s="28"/>
      <c r="C31" s="29"/>
      <c r="D31" s="30">
        <f t="shared" ref="D31:M31" si="9">SUM(D32:D34)</f>
        <v>0</v>
      </c>
      <c r="E31" s="30">
        <f t="shared" si="9"/>
        <v>0</v>
      </c>
      <c r="F31" s="30">
        <f t="shared" si="9"/>
        <v>0</v>
      </c>
      <c r="G31" s="30">
        <f t="shared" si="9"/>
        <v>0</v>
      </c>
      <c r="H31" s="30">
        <f t="shared" si="9"/>
        <v>0</v>
      </c>
      <c r="I31" s="30">
        <f t="shared" si="9"/>
        <v>984725</v>
      </c>
      <c r="J31" s="30">
        <f t="shared" si="9"/>
        <v>0</v>
      </c>
      <c r="K31" s="30">
        <f t="shared" si="9"/>
        <v>0</v>
      </c>
      <c r="L31" s="30">
        <f t="shared" si="9"/>
        <v>0</v>
      </c>
      <c r="M31" s="30">
        <f t="shared" si="9"/>
        <v>0</v>
      </c>
      <c r="N31" s="30">
        <f t="shared" si="8"/>
        <v>984725</v>
      </c>
      <c r="O31" s="42">
        <f t="shared" si="2"/>
        <v>1031.1256544502619</v>
      </c>
      <c r="P31" s="9"/>
    </row>
    <row r="32" spans="1:16">
      <c r="A32" s="12"/>
      <c r="B32" s="23">
        <v>381</v>
      </c>
      <c r="C32" s="19" t="s">
        <v>42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2700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2700</v>
      </c>
      <c r="O32" s="47">
        <f t="shared" si="2"/>
        <v>2.8272251308900525</v>
      </c>
      <c r="P32" s="9"/>
    </row>
    <row r="33" spans="1:119">
      <c r="A33" s="12"/>
      <c r="B33" s="23">
        <v>389.1</v>
      </c>
      <c r="C33" s="19" t="s">
        <v>89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53371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53371</v>
      </c>
      <c r="O33" s="47">
        <f t="shared" si="2"/>
        <v>55.885863874345553</v>
      </c>
      <c r="P33" s="9"/>
    </row>
    <row r="34" spans="1:119" ht="15.75" thickBot="1">
      <c r="A34" s="12"/>
      <c r="B34" s="23">
        <v>389.5</v>
      </c>
      <c r="C34" s="19" t="s">
        <v>90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928654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928654</v>
      </c>
      <c r="O34" s="47">
        <f t="shared" si="2"/>
        <v>972.41256544502619</v>
      </c>
      <c r="P34" s="9"/>
    </row>
    <row r="35" spans="1:119" ht="16.5" thickBot="1">
      <c r="A35" s="13" t="s">
        <v>38</v>
      </c>
      <c r="B35" s="21"/>
      <c r="C35" s="20"/>
      <c r="D35" s="14">
        <f>SUM(D5,D11,D13,D21,D29,D31)</f>
        <v>483626</v>
      </c>
      <c r="E35" s="14">
        <f t="shared" ref="E35:M35" si="10">SUM(E5,E11,E13,E21,E29,E31)</f>
        <v>0</v>
      </c>
      <c r="F35" s="14">
        <f t="shared" si="10"/>
        <v>0</v>
      </c>
      <c r="G35" s="14">
        <f t="shared" si="10"/>
        <v>0</v>
      </c>
      <c r="H35" s="14">
        <f t="shared" si="10"/>
        <v>0</v>
      </c>
      <c r="I35" s="14">
        <f t="shared" si="10"/>
        <v>1433409</v>
      </c>
      <c r="J35" s="14">
        <f t="shared" si="10"/>
        <v>0</v>
      </c>
      <c r="K35" s="14">
        <f t="shared" si="10"/>
        <v>0</v>
      </c>
      <c r="L35" s="14">
        <f t="shared" si="10"/>
        <v>0</v>
      </c>
      <c r="M35" s="14">
        <f t="shared" si="10"/>
        <v>0</v>
      </c>
      <c r="N35" s="14">
        <f t="shared" si="8"/>
        <v>1917035</v>
      </c>
      <c r="O35" s="36">
        <f t="shared" si="2"/>
        <v>2007.3664921465968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7"/>
      <c r="B37" s="38"/>
      <c r="C37" s="38"/>
      <c r="D37" s="39"/>
      <c r="E37" s="39"/>
      <c r="F37" s="39"/>
      <c r="G37" s="39"/>
      <c r="H37" s="39"/>
      <c r="I37" s="39"/>
      <c r="J37" s="39"/>
      <c r="K37" s="39"/>
      <c r="L37" s="115" t="s">
        <v>103</v>
      </c>
      <c r="M37" s="115"/>
      <c r="N37" s="115"/>
      <c r="O37" s="40">
        <v>955</v>
      </c>
    </row>
    <row r="38" spans="1:119">
      <c r="A38" s="116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4"/>
    </row>
    <row r="39" spans="1:119" ht="15.75" customHeight="1" thickBot="1">
      <c r="A39" s="117" t="s">
        <v>64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48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53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49</v>
      </c>
      <c r="F4" s="32" t="s">
        <v>50</v>
      </c>
      <c r="G4" s="32" t="s">
        <v>51</v>
      </c>
      <c r="H4" s="32" t="s">
        <v>4</v>
      </c>
      <c r="I4" s="32" t="s">
        <v>5</v>
      </c>
      <c r="J4" s="33" t="s">
        <v>52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209655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209655</v>
      </c>
      <c r="O5" s="31">
        <f t="shared" ref="O5:O36" si="2">(N5/O$38)</f>
        <v>219.07523510971788</v>
      </c>
      <c r="P5" s="6"/>
    </row>
    <row r="6" spans="1:133">
      <c r="A6" s="12"/>
      <c r="B6" s="23">
        <v>312.10000000000002</v>
      </c>
      <c r="C6" s="19" t="s">
        <v>9</v>
      </c>
      <c r="D6" s="46">
        <v>47582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47582</v>
      </c>
      <c r="O6" s="47">
        <f t="shared" si="2"/>
        <v>49.719958202716825</v>
      </c>
      <c r="P6" s="9"/>
    </row>
    <row r="7" spans="1:133">
      <c r="A7" s="12"/>
      <c r="B7" s="23">
        <v>312.3</v>
      </c>
      <c r="C7" s="19" t="s">
        <v>10</v>
      </c>
      <c r="D7" s="46">
        <v>7736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7736</v>
      </c>
      <c r="O7" s="47">
        <f t="shared" si="2"/>
        <v>8.0835945663531863</v>
      </c>
      <c r="P7" s="9"/>
    </row>
    <row r="8" spans="1:133">
      <c r="A8" s="12"/>
      <c r="B8" s="23">
        <v>312.60000000000002</v>
      </c>
      <c r="C8" s="19" t="s">
        <v>11</v>
      </c>
      <c r="D8" s="46">
        <v>82118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82118</v>
      </c>
      <c r="O8" s="47">
        <f t="shared" si="2"/>
        <v>85.807732497387676</v>
      </c>
      <c r="P8" s="9"/>
    </row>
    <row r="9" spans="1:133">
      <c r="A9" s="12"/>
      <c r="B9" s="23">
        <v>314.10000000000002</v>
      </c>
      <c r="C9" s="19" t="s">
        <v>12</v>
      </c>
      <c r="D9" s="46">
        <v>52720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52720</v>
      </c>
      <c r="O9" s="47">
        <f t="shared" si="2"/>
        <v>55.08881922675026</v>
      </c>
      <c r="P9" s="9"/>
    </row>
    <row r="10" spans="1:133">
      <c r="A10" s="12"/>
      <c r="B10" s="23">
        <v>315</v>
      </c>
      <c r="C10" s="19" t="s">
        <v>84</v>
      </c>
      <c r="D10" s="46">
        <v>19499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19499</v>
      </c>
      <c r="O10" s="47">
        <f t="shared" si="2"/>
        <v>20.375130616509928</v>
      </c>
      <c r="P10" s="9"/>
    </row>
    <row r="11" spans="1:133" ht="15.75">
      <c r="A11" s="27" t="s">
        <v>14</v>
      </c>
      <c r="B11" s="28"/>
      <c r="C11" s="29"/>
      <c r="D11" s="30">
        <f t="shared" ref="D11:M11" si="3">SUM(D12:D12)</f>
        <v>33466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33466</v>
      </c>
      <c r="O11" s="42">
        <f t="shared" si="2"/>
        <v>34.969696969696969</v>
      </c>
      <c r="P11" s="10"/>
    </row>
    <row r="12" spans="1:133">
      <c r="A12" s="12"/>
      <c r="B12" s="23">
        <v>323.10000000000002</v>
      </c>
      <c r="C12" s="19" t="s">
        <v>15</v>
      </c>
      <c r="D12" s="46">
        <v>33466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33466</v>
      </c>
      <c r="O12" s="47">
        <f t="shared" si="2"/>
        <v>34.969696969696969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SUM(D14:D20)</f>
        <v>118402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118402</v>
      </c>
      <c r="O13" s="42">
        <f t="shared" si="2"/>
        <v>123.72204806687566</v>
      </c>
      <c r="P13" s="10"/>
    </row>
    <row r="14" spans="1:133">
      <c r="A14" s="12"/>
      <c r="B14" s="23">
        <v>335.12</v>
      </c>
      <c r="C14" s="19" t="s">
        <v>85</v>
      </c>
      <c r="D14" s="46">
        <v>44758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44758</v>
      </c>
      <c r="O14" s="47">
        <f t="shared" si="2"/>
        <v>46.769070010449319</v>
      </c>
      <c r="P14" s="9"/>
    </row>
    <row r="15" spans="1:133">
      <c r="A15" s="12"/>
      <c r="B15" s="23">
        <v>335.14</v>
      </c>
      <c r="C15" s="19" t="s">
        <v>86</v>
      </c>
      <c r="D15" s="46">
        <v>453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453</v>
      </c>
      <c r="O15" s="47">
        <f t="shared" si="2"/>
        <v>0.47335423197492166</v>
      </c>
      <c r="P15" s="9"/>
    </row>
    <row r="16" spans="1:133">
      <c r="A16" s="12"/>
      <c r="B16" s="23">
        <v>335.15</v>
      </c>
      <c r="C16" s="19" t="s">
        <v>87</v>
      </c>
      <c r="D16" s="46">
        <v>105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105</v>
      </c>
      <c r="O16" s="47">
        <f t="shared" si="2"/>
        <v>0.109717868338558</v>
      </c>
      <c r="P16" s="9"/>
    </row>
    <row r="17" spans="1:16">
      <c r="A17" s="12"/>
      <c r="B17" s="23">
        <v>335.18</v>
      </c>
      <c r="C17" s="19" t="s">
        <v>88</v>
      </c>
      <c r="D17" s="46">
        <v>44775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44775</v>
      </c>
      <c r="O17" s="47">
        <f t="shared" si="2"/>
        <v>46.786833855799372</v>
      </c>
      <c r="P17" s="9"/>
    </row>
    <row r="18" spans="1:16">
      <c r="A18" s="12"/>
      <c r="B18" s="23">
        <v>335.33</v>
      </c>
      <c r="C18" s="19" t="s">
        <v>55</v>
      </c>
      <c r="D18" s="46">
        <v>482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482</v>
      </c>
      <c r="O18" s="47">
        <f t="shared" si="2"/>
        <v>0.50365726227795193</v>
      </c>
      <c r="P18" s="9"/>
    </row>
    <row r="19" spans="1:16">
      <c r="A19" s="12"/>
      <c r="B19" s="23">
        <v>337.7</v>
      </c>
      <c r="C19" s="19" t="s">
        <v>24</v>
      </c>
      <c r="D19" s="46">
        <v>4031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4031</v>
      </c>
      <c r="O19" s="47">
        <f t="shared" si="2"/>
        <v>4.2121212121212119</v>
      </c>
      <c r="P19" s="9"/>
    </row>
    <row r="20" spans="1:16">
      <c r="A20" s="12"/>
      <c r="B20" s="23">
        <v>337.9</v>
      </c>
      <c r="C20" s="19" t="s">
        <v>25</v>
      </c>
      <c r="D20" s="46">
        <v>23798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23798</v>
      </c>
      <c r="O20" s="47">
        <f t="shared" si="2"/>
        <v>24.867293625914314</v>
      </c>
      <c r="P20" s="9"/>
    </row>
    <row r="21" spans="1:16" ht="15.75">
      <c r="A21" s="27" t="s">
        <v>30</v>
      </c>
      <c r="B21" s="28"/>
      <c r="C21" s="29"/>
      <c r="D21" s="30">
        <f t="shared" ref="D21:M21" si="5">SUM(D22:D28)</f>
        <v>88454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433785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522239</v>
      </c>
      <c r="O21" s="42">
        <f t="shared" si="2"/>
        <v>545.70428422152565</v>
      </c>
      <c r="P21" s="10"/>
    </row>
    <row r="22" spans="1:16">
      <c r="A22" s="12"/>
      <c r="B22" s="23">
        <v>342.2</v>
      </c>
      <c r="C22" s="19" t="s">
        <v>59</v>
      </c>
      <c r="D22" s="46">
        <v>750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750</v>
      </c>
      <c r="O22" s="47">
        <f t="shared" si="2"/>
        <v>0.78369905956112851</v>
      </c>
      <c r="P22" s="9"/>
    </row>
    <row r="23" spans="1:16">
      <c r="A23" s="12"/>
      <c r="B23" s="23">
        <v>343.3</v>
      </c>
      <c r="C23" s="19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102125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102125</v>
      </c>
      <c r="O23" s="47">
        <f t="shared" si="2"/>
        <v>106.71368861024034</v>
      </c>
      <c r="P23" s="9"/>
    </row>
    <row r="24" spans="1:16">
      <c r="A24" s="12"/>
      <c r="B24" s="23">
        <v>343.4</v>
      </c>
      <c r="C24" s="19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118503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118503</v>
      </c>
      <c r="O24" s="47">
        <f t="shared" si="2"/>
        <v>123.82758620689656</v>
      </c>
      <c r="P24" s="9"/>
    </row>
    <row r="25" spans="1:16">
      <c r="A25" s="12"/>
      <c r="B25" s="23">
        <v>343.5</v>
      </c>
      <c r="C25" s="19" t="s">
        <v>66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213157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213157</v>
      </c>
      <c r="O25" s="47">
        <f t="shared" si="2"/>
        <v>222.73458725182863</v>
      </c>
      <c r="P25" s="9"/>
    </row>
    <row r="26" spans="1:16">
      <c r="A26" s="12"/>
      <c r="B26" s="23">
        <v>346.9</v>
      </c>
      <c r="C26" s="19" t="s">
        <v>67</v>
      </c>
      <c r="D26" s="46">
        <v>59271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59271</v>
      </c>
      <c r="O26" s="47">
        <f t="shared" si="2"/>
        <v>61.934169278996862</v>
      </c>
      <c r="P26" s="9"/>
    </row>
    <row r="27" spans="1:16">
      <c r="A27" s="12"/>
      <c r="B27" s="23">
        <v>347.2</v>
      </c>
      <c r="C27" s="19" t="s">
        <v>37</v>
      </c>
      <c r="D27" s="46">
        <v>27312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27312</v>
      </c>
      <c r="O27" s="47">
        <f t="shared" si="2"/>
        <v>28.539184952978058</v>
      </c>
      <c r="P27" s="9"/>
    </row>
    <row r="28" spans="1:16">
      <c r="A28" s="12"/>
      <c r="B28" s="23">
        <v>349</v>
      </c>
      <c r="C28" s="19" t="s">
        <v>0</v>
      </c>
      <c r="D28" s="46">
        <v>1121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1121</v>
      </c>
      <c r="O28" s="47">
        <f t="shared" si="2"/>
        <v>1.1713688610240334</v>
      </c>
      <c r="P28" s="9"/>
    </row>
    <row r="29" spans="1:16" ht="15.75">
      <c r="A29" s="27" t="s">
        <v>2</v>
      </c>
      <c r="B29" s="28"/>
      <c r="C29" s="29"/>
      <c r="D29" s="30">
        <f t="shared" ref="D29:M29" si="7">SUM(D30:D30)</f>
        <v>14201</v>
      </c>
      <c r="E29" s="30">
        <f t="shared" si="7"/>
        <v>0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0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ref="N29:N36" si="8">SUM(D29:M29)</f>
        <v>14201</v>
      </c>
      <c r="O29" s="42">
        <f t="shared" si="2"/>
        <v>14.839080459770114</v>
      </c>
      <c r="P29" s="10"/>
    </row>
    <row r="30" spans="1:16">
      <c r="A30" s="12"/>
      <c r="B30" s="23">
        <v>369.9</v>
      </c>
      <c r="C30" s="19" t="s">
        <v>41</v>
      </c>
      <c r="D30" s="46">
        <v>14201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14201</v>
      </c>
      <c r="O30" s="47">
        <f t="shared" si="2"/>
        <v>14.839080459770114</v>
      </c>
      <c r="P30" s="9"/>
    </row>
    <row r="31" spans="1:16" ht="15.75">
      <c r="A31" s="27" t="s">
        <v>31</v>
      </c>
      <c r="B31" s="28"/>
      <c r="C31" s="29"/>
      <c r="D31" s="30">
        <f t="shared" ref="D31:M31" si="9">SUM(D32:D35)</f>
        <v>26246</v>
      </c>
      <c r="E31" s="30">
        <f t="shared" si="9"/>
        <v>0</v>
      </c>
      <c r="F31" s="30">
        <f t="shared" si="9"/>
        <v>0</v>
      </c>
      <c r="G31" s="30">
        <f t="shared" si="9"/>
        <v>0</v>
      </c>
      <c r="H31" s="30">
        <f t="shared" si="9"/>
        <v>0</v>
      </c>
      <c r="I31" s="30">
        <f t="shared" si="9"/>
        <v>187498</v>
      </c>
      <c r="J31" s="30">
        <f t="shared" si="9"/>
        <v>0</v>
      </c>
      <c r="K31" s="30">
        <f t="shared" si="9"/>
        <v>0</v>
      </c>
      <c r="L31" s="30">
        <f t="shared" si="9"/>
        <v>0</v>
      </c>
      <c r="M31" s="30">
        <f t="shared" si="9"/>
        <v>0</v>
      </c>
      <c r="N31" s="30">
        <f t="shared" si="8"/>
        <v>213744</v>
      </c>
      <c r="O31" s="42">
        <f t="shared" si="2"/>
        <v>223.34796238244513</v>
      </c>
      <c r="P31" s="9"/>
    </row>
    <row r="32" spans="1:16">
      <c r="A32" s="12"/>
      <c r="B32" s="23">
        <v>381</v>
      </c>
      <c r="C32" s="19" t="s">
        <v>42</v>
      </c>
      <c r="D32" s="46">
        <v>596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596</v>
      </c>
      <c r="O32" s="47">
        <f t="shared" si="2"/>
        <v>0.62277951933124343</v>
      </c>
      <c r="P32" s="9"/>
    </row>
    <row r="33" spans="1:119">
      <c r="A33" s="12"/>
      <c r="B33" s="23">
        <v>388.1</v>
      </c>
      <c r="C33" s="19" t="s">
        <v>100</v>
      </c>
      <c r="D33" s="46">
        <v>25650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25650</v>
      </c>
      <c r="O33" s="47">
        <f t="shared" si="2"/>
        <v>26.802507836990596</v>
      </c>
      <c r="P33" s="9"/>
    </row>
    <row r="34" spans="1:119">
      <c r="A34" s="12"/>
      <c r="B34" s="23">
        <v>389.1</v>
      </c>
      <c r="C34" s="19" t="s">
        <v>89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86336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86336</v>
      </c>
      <c r="O34" s="47">
        <f t="shared" si="2"/>
        <v>90.215256008359461</v>
      </c>
      <c r="P34" s="9"/>
    </row>
    <row r="35" spans="1:119" ht="15.75" thickBot="1">
      <c r="A35" s="12"/>
      <c r="B35" s="23">
        <v>389.5</v>
      </c>
      <c r="C35" s="19" t="s">
        <v>90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101162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101162</v>
      </c>
      <c r="O35" s="47">
        <f t="shared" si="2"/>
        <v>105.70741901776384</v>
      </c>
      <c r="P35" s="9"/>
    </row>
    <row r="36" spans="1:119" ht="16.5" thickBot="1">
      <c r="A36" s="13" t="s">
        <v>38</v>
      </c>
      <c r="B36" s="21"/>
      <c r="C36" s="20"/>
      <c r="D36" s="14">
        <f>SUM(D5,D11,D13,D21,D29,D31)</f>
        <v>490424</v>
      </c>
      <c r="E36" s="14">
        <f t="shared" ref="E36:M36" si="10">SUM(E5,E11,E13,E21,E29,E31)</f>
        <v>0</v>
      </c>
      <c r="F36" s="14">
        <f t="shared" si="10"/>
        <v>0</v>
      </c>
      <c r="G36" s="14">
        <f t="shared" si="10"/>
        <v>0</v>
      </c>
      <c r="H36" s="14">
        <f t="shared" si="10"/>
        <v>0</v>
      </c>
      <c r="I36" s="14">
        <f t="shared" si="10"/>
        <v>621283</v>
      </c>
      <c r="J36" s="14">
        <f t="shared" si="10"/>
        <v>0</v>
      </c>
      <c r="K36" s="14">
        <f t="shared" si="10"/>
        <v>0</v>
      </c>
      <c r="L36" s="14">
        <f t="shared" si="10"/>
        <v>0</v>
      </c>
      <c r="M36" s="14">
        <f t="shared" si="10"/>
        <v>0</v>
      </c>
      <c r="N36" s="14">
        <f t="shared" si="8"/>
        <v>1111707</v>
      </c>
      <c r="O36" s="36">
        <f t="shared" si="2"/>
        <v>1161.6583072100314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7"/>
      <c r="B38" s="38"/>
      <c r="C38" s="38"/>
      <c r="D38" s="39"/>
      <c r="E38" s="39"/>
      <c r="F38" s="39"/>
      <c r="G38" s="39"/>
      <c r="H38" s="39"/>
      <c r="I38" s="39"/>
      <c r="J38" s="39"/>
      <c r="K38" s="39"/>
      <c r="L38" s="115" t="s">
        <v>101</v>
      </c>
      <c r="M38" s="115"/>
      <c r="N38" s="115"/>
      <c r="O38" s="40">
        <v>957</v>
      </c>
    </row>
    <row r="39" spans="1:119">
      <c r="A39" s="116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4"/>
    </row>
    <row r="40" spans="1:119" ht="15.75" customHeight="1" thickBot="1">
      <c r="A40" s="117" t="s">
        <v>64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48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53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49</v>
      </c>
      <c r="F4" s="32" t="s">
        <v>50</v>
      </c>
      <c r="G4" s="32" t="s">
        <v>51</v>
      </c>
      <c r="H4" s="32" t="s">
        <v>4</v>
      </c>
      <c r="I4" s="32" t="s">
        <v>5</v>
      </c>
      <c r="J4" s="33" t="s">
        <v>52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208971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208971</v>
      </c>
      <c r="O5" s="31">
        <f t="shared" ref="O5:O36" si="2">(N5/O$38)</f>
        <v>223.25961538461539</v>
      </c>
      <c r="P5" s="6"/>
    </row>
    <row r="6" spans="1:133">
      <c r="A6" s="12"/>
      <c r="B6" s="23">
        <v>312.10000000000002</v>
      </c>
      <c r="C6" s="19" t="s">
        <v>9</v>
      </c>
      <c r="D6" s="46">
        <v>42807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42807</v>
      </c>
      <c r="O6" s="47">
        <f t="shared" si="2"/>
        <v>45.733974358974358</v>
      </c>
      <c r="P6" s="9"/>
    </row>
    <row r="7" spans="1:133">
      <c r="A7" s="12"/>
      <c r="B7" s="23">
        <v>312.3</v>
      </c>
      <c r="C7" s="19" t="s">
        <v>10</v>
      </c>
      <c r="D7" s="46">
        <v>7688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7688</v>
      </c>
      <c r="O7" s="47">
        <f t="shared" si="2"/>
        <v>8.2136752136752129</v>
      </c>
      <c r="P7" s="9"/>
    </row>
    <row r="8" spans="1:133">
      <c r="A8" s="12"/>
      <c r="B8" s="23">
        <v>312.60000000000002</v>
      </c>
      <c r="C8" s="19" t="s">
        <v>11</v>
      </c>
      <c r="D8" s="46">
        <v>80993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80993</v>
      </c>
      <c r="O8" s="47">
        <f t="shared" si="2"/>
        <v>86.53098290598291</v>
      </c>
      <c r="P8" s="9"/>
    </row>
    <row r="9" spans="1:133">
      <c r="A9" s="12"/>
      <c r="B9" s="23">
        <v>314.10000000000002</v>
      </c>
      <c r="C9" s="19" t="s">
        <v>12</v>
      </c>
      <c r="D9" s="46">
        <v>56723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56723</v>
      </c>
      <c r="O9" s="47">
        <f t="shared" si="2"/>
        <v>60.601495726495727</v>
      </c>
      <c r="P9" s="9"/>
    </row>
    <row r="10" spans="1:133">
      <c r="A10" s="12"/>
      <c r="B10" s="23">
        <v>315</v>
      </c>
      <c r="C10" s="19" t="s">
        <v>84</v>
      </c>
      <c r="D10" s="46">
        <v>20760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20760</v>
      </c>
      <c r="O10" s="47">
        <f t="shared" si="2"/>
        <v>22.179487179487179</v>
      </c>
      <c r="P10" s="9"/>
    </row>
    <row r="11" spans="1:133" ht="15.75">
      <c r="A11" s="27" t="s">
        <v>14</v>
      </c>
      <c r="B11" s="28"/>
      <c r="C11" s="29"/>
      <c r="D11" s="30">
        <f t="shared" ref="D11:M11" si="3">SUM(D12:D12)</f>
        <v>36992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36992</v>
      </c>
      <c r="O11" s="42">
        <f t="shared" si="2"/>
        <v>39.521367521367523</v>
      </c>
      <c r="P11" s="10"/>
    </row>
    <row r="12" spans="1:133">
      <c r="A12" s="12"/>
      <c r="B12" s="23">
        <v>323.10000000000002</v>
      </c>
      <c r="C12" s="19" t="s">
        <v>15</v>
      </c>
      <c r="D12" s="46">
        <v>36992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36992</v>
      </c>
      <c r="O12" s="47">
        <f t="shared" si="2"/>
        <v>39.521367521367523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SUM(D14:D21)</f>
        <v>165292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165292</v>
      </c>
      <c r="O13" s="42">
        <f t="shared" si="2"/>
        <v>176.59401709401709</v>
      </c>
      <c r="P13" s="10"/>
    </row>
    <row r="14" spans="1:133">
      <c r="A14" s="12"/>
      <c r="B14" s="23">
        <v>335.12</v>
      </c>
      <c r="C14" s="19" t="s">
        <v>85</v>
      </c>
      <c r="D14" s="46">
        <v>45401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5">SUM(D14:M14)</f>
        <v>45401</v>
      </c>
      <c r="O14" s="47">
        <f t="shared" si="2"/>
        <v>48.505341880341881</v>
      </c>
      <c r="P14" s="9"/>
    </row>
    <row r="15" spans="1:133">
      <c r="A15" s="12"/>
      <c r="B15" s="23">
        <v>335.14</v>
      </c>
      <c r="C15" s="19" t="s">
        <v>86</v>
      </c>
      <c r="D15" s="46">
        <v>675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5"/>
        <v>675</v>
      </c>
      <c r="O15" s="47">
        <f t="shared" si="2"/>
        <v>0.72115384615384615</v>
      </c>
      <c r="P15" s="9"/>
    </row>
    <row r="16" spans="1:133">
      <c r="A16" s="12"/>
      <c r="B16" s="23">
        <v>335.15</v>
      </c>
      <c r="C16" s="19" t="s">
        <v>87</v>
      </c>
      <c r="D16" s="46">
        <v>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84</v>
      </c>
      <c r="O16" s="47">
        <f t="shared" si="2"/>
        <v>8.9743589743589744E-2</v>
      </c>
      <c r="P16" s="9"/>
    </row>
    <row r="17" spans="1:16">
      <c r="A17" s="12"/>
      <c r="B17" s="23">
        <v>335.18</v>
      </c>
      <c r="C17" s="19" t="s">
        <v>88</v>
      </c>
      <c r="D17" s="46">
        <v>43604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43604</v>
      </c>
      <c r="O17" s="47">
        <f t="shared" si="2"/>
        <v>46.585470085470085</v>
      </c>
      <c r="P17" s="9"/>
    </row>
    <row r="18" spans="1:16">
      <c r="A18" s="12"/>
      <c r="B18" s="23">
        <v>335.33</v>
      </c>
      <c r="C18" s="19" t="s">
        <v>55</v>
      </c>
      <c r="D18" s="46">
        <v>532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532</v>
      </c>
      <c r="O18" s="47">
        <f t="shared" si="2"/>
        <v>0.56837606837606836</v>
      </c>
      <c r="P18" s="9"/>
    </row>
    <row r="19" spans="1:16">
      <c r="A19" s="12"/>
      <c r="B19" s="23">
        <v>335.49</v>
      </c>
      <c r="C19" s="19" t="s">
        <v>96</v>
      </c>
      <c r="D19" s="46">
        <v>49754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49754</v>
      </c>
      <c r="O19" s="47">
        <f t="shared" si="2"/>
        <v>53.155982905982903</v>
      </c>
      <c r="P19" s="9"/>
    </row>
    <row r="20" spans="1:16">
      <c r="A20" s="12"/>
      <c r="B20" s="23">
        <v>337.7</v>
      </c>
      <c r="C20" s="19" t="s">
        <v>24</v>
      </c>
      <c r="D20" s="46">
        <v>4087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4087</v>
      </c>
      <c r="O20" s="47">
        <f t="shared" si="2"/>
        <v>4.3664529914529915</v>
      </c>
      <c r="P20" s="9"/>
    </row>
    <row r="21" spans="1:16">
      <c r="A21" s="12"/>
      <c r="B21" s="23">
        <v>337.9</v>
      </c>
      <c r="C21" s="19" t="s">
        <v>25</v>
      </c>
      <c r="D21" s="46">
        <v>21155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21155</v>
      </c>
      <c r="O21" s="47">
        <f t="shared" si="2"/>
        <v>22.601495726495727</v>
      </c>
      <c r="P21" s="9"/>
    </row>
    <row r="22" spans="1:16" ht="15.75">
      <c r="A22" s="27" t="s">
        <v>30</v>
      </c>
      <c r="B22" s="28"/>
      <c r="C22" s="29"/>
      <c r="D22" s="30">
        <f t="shared" ref="D22:M22" si="6">SUM(D23:D29)</f>
        <v>26581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409580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>SUM(D22:M22)</f>
        <v>436161</v>
      </c>
      <c r="O22" s="42">
        <f t="shared" si="2"/>
        <v>465.98397435897436</v>
      </c>
      <c r="P22" s="10"/>
    </row>
    <row r="23" spans="1:16">
      <c r="A23" s="12"/>
      <c r="B23" s="23">
        <v>341.9</v>
      </c>
      <c r="C23" s="19" t="s">
        <v>97</v>
      </c>
      <c r="D23" s="46">
        <v>8234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7">SUM(D23:M23)</f>
        <v>8234</v>
      </c>
      <c r="O23" s="47">
        <f t="shared" si="2"/>
        <v>8.7970085470085468</v>
      </c>
      <c r="P23" s="9"/>
    </row>
    <row r="24" spans="1:16">
      <c r="A24" s="12"/>
      <c r="B24" s="23">
        <v>342.2</v>
      </c>
      <c r="C24" s="19" t="s">
        <v>59</v>
      </c>
      <c r="D24" s="46">
        <v>3700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3700</v>
      </c>
      <c r="O24" s="47">
        <f t="shared" si="2"/>
        <v>3.9529914529914532</v>
      </c>
      <c r="P24" s="9"/>
    </row>
    <row r="25" spans="1:16">
      <c r="A25" s="12"/>
      <c r="B25" s="23">
        <v>343.3</v>
      </c>
      <c r="C25" s="19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102803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102803</v>
      </c>
      <c r="O25" s="47">
        <f t="shared" si="2"/>
        <v>109.83226495726495</v>
      </c>
      <c r="P25" s="9"/>
    </row>
    <row r="26" spans="1:16">
      <c r="A26" s="12"/>
      <c r="B26" s="23">
        <v>343.4</v>
      </c>
      <c r="C26" s="19" t="s">
        <v>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118534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118534</v>
      </c>
      <c r="O26" s="47">
        <f t="shared" si="2"/>
        <v>126.63888888888889</v>
      </c>
      <c r="P26" s="9"/>
    </row>
    <row r="27" spans="1:16">
      <c r="A27" s="12"/>
      <c r="B27" s="23">
        <v>343.5</v>
      </c>
      <c r="C27" s="19" t="s">
        <v>66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188243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188243</v>
      </c>
      <c r="O27" s="47">
        <f t="shared" si="2"/>
        <v>201.11431623931625</v>
      </c>
      <c r="P27" s="9"/>
    </row>
    <row r="28" spans="1:16">
      <c r="A28" s="12"/>
      <c r="B28" s="23">
        <v>347.2</v>
      </c>
      <c r="C28" s="19" t="s">
        <v>37</v>
      </c>
      <c r="D28" s="46">
        <v>13733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13733</v>
      </c>
      <c r="O28" s="47">
        <f t="shared" si="2"/>
        <v>14.672008547008547</v>
      </c>
      <c r="P28" s="9"/>
    </row>
    <row r="29" spans="1:16">
      <c r="A29" s="12"/>
      <c r="B29" s="23">
        <v>349</v>
      </c>
      <c r="C29" s="19" t="s">
        <v>0</v>
      </c>
      <c r="D29" s="46">
        <v>914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914</v>
      </c>
      <c r="O29" s="47">
        <f t="shared" si="2"/>
        <v>0.97649572649572647</v>
      </c>
      <c r="P29" s="9"/>
    </row>
    <row r="30" spans="1:16" ht="15.75">
      <c r="A30" s="27" t="s">
        <v>2</v>
      </c>
      <c r="B30" s="28"/>
      <c r="C30" s="29"/>
      <c r="D30" s="30">
        <f t="shared" ref="D30:M30" si="8">SUM(D31:D31)</f>
        <v>3241</v>
      </c>
      <c r="E30" s="30">
        <f t="shared" si="8"/>
        <v>0</v>
      </c>
      <c r="F30" s="30">
        <f t="shared" si="8"/>
        <v>0</v>
      </c>
      <c r="G30" s="30">
        <f t="shared" si="8"/>
        <v>0</v>
      </c>
      <c r="H30" s="30">
        <f t="shared" si="8"/>
        <v>0</v>
      </c>
      <c r="I30" s="30">
        <f t="shared" si="8"/>
        <v>0</v>
      </c>
      <c r="J30" s="30">
        <f t="shared" si="8"/>
        <v>0</v>
      </c>
      <c r="K30" s="30">
        <f t="shared" si="8"/>
        <v>0</v>
      </c>
      <c r="L30" s="30">
        <f t="shared" si="8"/>
        <v>0</v>
      </c>
      <c r="M30" s="30">
        <f t="shared" si="8"/>
        <v>0</v>
      </c>
      <c r="N30" s="30">
        <f t="shared" ref="N30:N36" si="9">SUM(D30:M30)</f>
        <v>3241</v>
      </c>
      <c r="O30" s="42">
        <f t="shared" si="2"/>
        <v>3.4626068376068377</v>
      </c>
      <c r="P30" s="10"/>
    </row>
    <row r="31" spans="1:16">
      <c r="A31" s="12"/>
      <c r="B31" s="23">
        <v>369.9</v>
      </c>
      <c r="C31" s="19" t="s">
        <v>41</v>
      </c>
      <c r="D31" s="46">
        <v>3241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3241</v>
      </c>
      <c r="O31" s="47">
        <f t="shared" si="2"/>
        <v>3.4626068376068377</v>
      </c>
      <c r="P31" s="9"/>
    </row>
    <row r="32" spans="1:16" ht="15.75">
      <c r="A32" s="27" t="s">
        <v>31</v>
      </c>
      <c r="B32" s="28"/>
      <c r="C32" s="29"/>
      <c r="D32" s="30">
        <f t="shared" ref="D32:M32" si="10">SUM(D33:D35)</f>
        <v>0</v>
      </c>
      <c r="E32" s="30">
        <f t="shared" si="10"/>
        <v>0</v>
      </c>
      <c r="F32" s="30">
        <f t="shared" si="10"/>
        <v>0</v>
      </c>
      <c r="G32" s="30">
        <f t="shared" si="10"/>
        <v>0</v>
      </c>
      <c r="H32" s="30">
        <f t="shared" si="10"/>
        <v>0</v>
      </c>
      <c r="I32" s="30">
        <f t="shared" si="10"/>
        <v>584631</v>
      </c>
      <c r="J32" s="30">
        <f t="shared" si="10"/>
        <v>0</v>
      </c>
      <c r="K32" s="30">
        <f t="shared" si="10"/>
        <v>0</v>
      </c>
      <c r="L32" s="30">
        <f t="shared" si="10"/>
        <v>0</v>
      </c>
      <c r="M32" s="30">
        <f t="shared" si="10"/>
        <v>0</v>
      </c>
      <c r="N32" s="30">
        <f t="shared" si="9"/>
        <v>584631</v>
      </c>
      <c r="O32" s="42">
        <f t="shared" si="2"/>
        <v>624.60576923076928</v>
      </c>
      <c r="P32" s="9"/>
    </row>
    <row r="33" spans="1:119">
      <c r="A33" s="12"/>
      <c r="B33" s="23">
        <v>389.1</v>
      </c>
      <c r="C33" s="19" t="s">
        <v>89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123102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123102</v>
      </c>
      <c r="O33" s="47">
        <f t="shared" si="2"/>
        <v>131.51923076923077</v>
      </c>
      <c r="P33" s="9"/>
    </row>
    <row r="34" spans="1:119">
      <c r="A34" s="12"/>
      <c r="B34" s="23">
        <v>389.5</v>
      </c>
      <c r="C34" s="19" t="s">
        <v>90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108699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108699</v>
      </c>
      <c r="O34" s="47">
        <f t="shared" si="2"/>
        <v>116.13141025641026</v>
      </c>
      <c r="P34" s="9"/>
    </row>
    <row r="35" spans="1:119" ht="15.75" thickBot="1">
      <c r="A35" s="12"/>
      <c r="B35" s="23">
        <v>389.7</v>
      </c>
      <c r="C35" s="19" t="s">
        <v>93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352830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352830</v>
      </c>
      <c r="O35" s="47">
        <f t="shared" si="2"/>
        <v>376.95512820512823</v>
      </c>
      <c r="P35" s="9"/>
    </row>
    <row r="36" spans="1:119" ht="16.5" thickBot="1">
      <c r="A36" s="13" t="s">
        <v>38</v>
      </c>
      <c r="B36" s="21"/>
      <c r="C36" s="20"/>
      <c r="D36" s="14">
        <f>SUM(D5,D11,D13,D22,D30,D32)</f>
        <v>441077</v>
      </c>
      <c r="E36" s="14">
        <f t="shared" ref="E36:M36" si="11">SUM(E5,E11,E13,E22,E30,E32)</f>
        <v>0</v>
      </c>
      <c r="F36" s="14">
        <f t="shared" si="11"/>
        <v>0</v>
      </c>
      <c r="G36" s="14">
        <f t="shared" si="11"/>
        <v>0</v>
      </c>
      <c r="H36" s="14">
        <f t="shared" si="11"/>
        <v>0</v>
      </c>
      <c r="I36" s="14">
        <f t="shared" si="11"/>
        <v>994211</v>
      </c>
      <c r="J36" s="14">
        <f t="shared" si="11"/>
        <v>0</v>
      </c>
      <c r="K36" s="14">
        <f t="shared" si="11"/>
        <v>0</v>
      </c>
      <c r="L36" s="14">
        <f t="shared" si="11"/>
        <v>0</v>
      </c>
      <c r="M36" s="14">
        <f t="shared" si="11"/>
        <v>0</v>
      </c>
      <c r="N36" s="14">
        <f t="shared" si="9"/>
        <v>1435288</v>
      </c>
      <c r="O36" s="36">
        <f t="shared" si="2"/>
        <v>1533.4273504273503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7"/>
      <c r="B38" s="38"/>
      <c r="C38" s="38"/>
      <c r="D38" s="39"/>
      <c r="E38" s="39"/>
      <c r="F38" s="39"/>
      <c r="G38" s="39"/>
      <c r="H38" s="39"/>
      <c r="I38" s="39"/>
      <c r="J38" s="39"/>
      <c r="K38" s="39"/>
      <c r="L38" s="115" t="s">
        <v>98</v>
      </c>
      <c r="M38" s="115"/>
      <c r="N38" s="115"/>
      <c r="O38" s="40">
        <v>936</v>
      </c>
    </row>
    <row r="39" spans="1:119">
      <c r="A39" s="116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4"/>
    </row>
    <row r="40" spans="1:119" ht="15.75" customHeight="1" thickBot="1">
      <c r="A40" s="117" t="s">
        <v>64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2025-03-10T17:31:55Z</cp:lastPrinted>
  <dcterms:created xsi:type="dcterms:W3CDTF">2000-08-31T21:26:31Z</dcterms:created>
  <dcterms:modified xsi:type="dcterms:W3CDTF">2025-03-10T17:31:59Z</dcterms:modified>
</cp:coreProperties>
</file>