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0" documentId="11_DA9C34BC3CD1F3863E9B350CB0DD06F8B4D96B0B" xr6:coauthVersionLast="47" xr6:coauthVersionMax="47" xr10:uidLastSave="{4704996F-E099-4FD4-9D80-40CED3736CE8}"/>
  <bookViews>
    <workbookView xWindow="-108" yWindow="-108" windowWidth="23256" windowHeight="13896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'2007'!$A$1:$O$22</definedName>
    <definedName name="_xlnm.Print_Area" localSheetId="15">'2008'!$A$1:$O$22</definedName>
    <definedName name="_xlnm.Print_Area" localSheetId="14">'2009'!$A$1:$O$23</definedName>
    <definedName name="_xlnm.Print_Area" localSheetId="13">'2010'!$A$1:$O$25</definedName>
    <definedName name="_xlnm.Print_Area" localSheetId="12">'2011'!$A$1:$O$24</definedName>
    <definedName name="_xlnm.Print_Area" localSheetId="11">'2012'!$A$1:$O$24</definedName>
    <definedName name="_xlnm.Print_Area" localSheetId="10">'2013'!$A$1:$O$23</definedName>
    <definedName name="_xlnm.Print_Area" localSheetId="9">'2014'!$A$1:$O$21</definedName>
    <definedName name="_xlnm.Print_Area" localSheetId="8">'2015'!$A$1:$O$21</definedName>
    <definedName name="_xlnm.Print_Area" localSheetId="7">'2016'!$A$1:$O$23</definedName>
    <definedName name="_xlnm.Print_Area" localSheetId="6">'2017'!$A$1:$O$23</definedName>
    <definedName name="_xlnm.Print_Area" localSheetId="5">'2018'!$A$1:$O$21</definedName>
    <definedName name="_xlnm.Print_Area" localSheetId="4">'2019'!$A$1:$O$21</definedName>
    <definedName name="_xlnm.Print_Area" localSheetId="3">'2020'!$A$1:$O$21</definedName>
    <definedName name="_xlnm.Print_Area" localSheetId="2">'2021'!$A$1:$P$23</definedName>
    <definedName name="_xlnm.Print_Area" localSheetId="1">'2022'!$A$1:$P$23</definedName>
    <definedName name="_xlnm.Print_Area" localSheetId="0">'2023'!$A$1:$P$23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49" l="1"/>
  <c r="F19" i="49"/>
  <c r="G19" i="49"/>
  <c r="H19" i="49"/>
  <c r="I19" i="49"/>
  <c r="J19" i="49"/>
  <c r="K19" i="49"/>
  <c r="L19" i="49"/>
  <c r="M19" i="49"/>
  <c r="N19" i="49"/>
  <c r="D19" i="49"/>
  <c r="O18" i="49" l="1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N7" i="49"/>
  <c r="M7" i="49"/>
  <c r="L7" i="49"/>
  <c r="K7" i="49"/>
  <c r="J7" i="49"/>
  <c r="I7" i="49"/>
  <c r="H7" i="49"/>
  <c r="G7" i="49"/>
  <c r="F7" i="49"/>
  <c r="E7" i="49"/>
  <c r="D7" i="49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7" i="49" l="1"/>
  <c r="P17" i="49" s="1"/>
  <c r="O13" i="49"/>
  <c r="P13" i="49" s="1"/>
  <c r="O9" i="49"/>
  <c r="P9" i="49" s="1"/>
  <c r="O7" i="49"/>
  <c r="P7" i="49" s="1"/>
  <c r="O15" i="49"/>
  <c r="P15" i="49" s="1"/>
  <c r="O5" i="49"/>
  <c r="P5" i="49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N9" i="48"/>
  <c r="M9" i="48"/>
  <c r="L9" i="48"/>
  <c r="K9" i="48"/>
  <c r="J9" i="48"/>
  <c r="I9" i="48"/>
  <c r="H9" i="48"/>
  <c r="G9" i="48"/>
  <c r="F9" i="48"/>
  <c r="E9" i="48"/>
  <c r="D9" i="48"/>
  <c r="O8" i="48"/>
  <c r="P8" i="48" s="1"/>
  <c r="N7" i="48"/>
  <c r="M7" i="48"/>
  <c r="L7" i="48"/>
  <c r="K7" i="48"/>
  <c r="J7" i="48"/>
  <c r="I7" i="48"/>
  <c r="H7" i="48"/>
  <c r="G7" i="48"/>
  <c r="F7" i="48"/>
  <c r="E7" i="48"/>
  <c r="D7" i="48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9" i="49" l="1"/>
  <c r="P19" i="49" s="1"/>
  <c r="I19" i="48"/>
  <c r="F19" i="48"/>
  <c r="N19" i="48"/>
  <c r="K19" i="48"/>
  <c r="H19" i="48"/>
  <c r="M19" i="48"/>
  <c r="D19" i="48"/>
  <c r="E19" i="48"/>
  <c r="G19" i="48"/>
  <c r="J19" i="48"/>
  <c r="L19" i="48"/>
  <c r="O17" i="48"/>
  <c r="P17" i="48" s="1"/>
  <c r="O15" i="48"/>
  <c r="P15" i="48" s="1"/>
  <c r="O13" i="48"/>
  <c r="P13" i="48" s="1"/>
  <c r="O9" i="48"/>
  <c r="P9" i="48" s="1"/>
  <c r="O7" i="48"/>
  <c r="P7" i="48" s="1"/>
  <c r="O5" i="48"/>
  <c r="P5" i="48" s="1"/>
  <c r="D19" i="47"/>
  <c r="O18" i="47"/>
  <c r="P18" i="47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E19" i="47" s="1"/>
  <c r="D13" i="47"/>
  <c r="O12" i="47"/>
  <c r="P12" i="47" s="1"/>
  <c r="O11" i="47"/>
  <c r="P11" i="47" s="1"/>
  <c r="O10" i="47"/>
  <c r="P10" i="47" s="1"/>
  <c r="N9" i="47"/>
  <c r="M9" i="47"/>
  <c r="L9" i="47"/>
  <c r="K9" i="47"/>
  <c r="J9" i="47"/>
  <c r="I9" i="47"/>
  <c r="H9" i="47"/>
  <c r="G9" i="47"/>
  <c r="F9" i="47"/>
  <c r="E9" i="47"/>
  <c r="D9" i="47"/>
  <c r="O8" i="47"/>
  <c r="P8" i="47" s="1"/>
  <c r="N7" i="47"/>
  <c r="M7" i="47"/>
  <c r="L7" i="47"/>
  <c r="K7" i="47"/>
  <c r="J7" i="47"/>
  <c r="I7" i="47"/>
  <c r="H7" i="47"/>
  <c r="G7" i="47"/>
  <c r="F7" i="47"/>
  <c r="E7" i="47"/>
  <c r="D7" i="47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H17" i="46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M13" i="46"/>
  <c r="L13" i="46"/>
  <c r="K13" i="46"/>
  <c r="J13" i="46"/>
  <c r="I13" i="46"/>
  <c r="I17" i="46" s="1"/>
  <c r="H13" i="46"/>
  <c r="G13" i="46"/>
  <c r="G17" i="46" s="1"/>
  <c r="F13" i="46"/>
  <c r="E13" i="46"/>
  <c r="D13" i="46"/>
  <c r="N12" i="46"/>
  <c r="O12" i="46" s="1"/>
  <c r="N11" i="46"/>
  <c r="O11" i="46" s="1"/>
  <c r="N10" i="46"/>
  <c r="O10" i="46" s="1"/>
  <c r="M9" i="46"/>
  <c r="L9" i="46"/>
  <c r="K9" i="46"/>
  <c r="J9" i="46"/>
  <c r="I9" i="46"/>
  <c r="H9" i="46"/>
  <c r="G9" i="46"/>
  <c r="F9" i="46"/>
  <c r="E9" i="46"/>
  <c r="D9" i="46"/>
  <c r="N9" i="46" s="1"/>
  <c r="O9" i="46" s="1"/>
  <c r="N8" i="46"/>
  <c r="O8" i="46"/>
  <c r="M7" i="46"/>
  <c r="L7" i="46"/>
  <c r="K7" i="46"/>
  <c r="J7" i="46"/>
  <c r="I7" i="46"/>
  <c r="H7" i="46"/>
  <c r="G7" i="46"/>
  <c r="F7" i="46"/>
  <c r="E7" i="46"/>
  <c r="D7" i="46"/>
  <c r="N6" i="46"/>
  <c r="O6" i="46" s="1"/>
  <c r="M5" i="46"/>
  <c r="L5" i="46"/>
  <c r="K5" i="46"/>
  <c r="J5" i="46"/>
  <c r="I5" i="46"/>
  <c r="H5" i="46"/>
  <c r="G5" i="46"/>
  <c r="F5" i="46"/>
  <c r="F17" i="46" s="1"/>
  <c r="E5" i="46"/>
  <c r="D5" i="46"/>
  <c r="N5" i="46" s="1"/>
  <c r="O5" i="46" s="1"/>
  <c r="J17" i="45"/>
  <c r="N16" i="45"/>
  <c r="O16" i="45"/>
  <c r="M15" i="45"/>
  <c r="L15" i="45"/>
  <c r="K15" i="45"/>
  <c r="J15" i="45"/>
  <c r="I15" i="45"/>
  <c r="H15" i="45"/>
  <c r="G15" i="45"/>
  <c r="F15" i="45"/>
  <c r="E15" i="45"/>
  <c r="D15" i="45"/>
  <c r="N14" i="45"/>
  <c r="O14" i="45"/>
  <c r="M13" i="45"/>
  <c r="L13" i="45"/>
  <c r="K13" i="45"/>
  <c r="J13" i="45"/>
  <c r="I13" i="45"/>
  <c r="I17" i="45" s="1"/>
  <c r="H13" i="45"/>
  <c r="G13" i="45"/>
  <c r="F13" i="45"/>
  <c r="E13" i="45"/>
  <c r="D13" i="45"/>
  <c r="N12" i="45"/>
  <c r="O12" i="45"/>
  <c r="N11" i="45"/>
  <c r="O11" i="45" s="1"/>
  <c r="N10" i="45"/>
  <c r="O10" i="45" s="1"/>
  <c r="M9" i="45"/>
  <c r="L9" i="45"/>
  <c r="K9" i="45"/>
  <c r="J9" i="45"/>
  <c r="I9" i="45"/>
  <c r="H9" i="45"/>
  <c r="G9" i="45"/>
  <c r="F9" i="45"/>
  <c r="E9" i="45"/>
  <c r="D9" i="45"/>
  <c r="N8" i="45"/>
  <c r="O8" i="45" s="1"/>
  <c r="M7" i="45"/>
  <c r="L7" i="45"/>
  <c r="K7" i="45"/>
  <c r="J7" i="45"/>
  <c r="I7" i="45"/>
  <c r="H7" i="45"/>
  <c r="G7" i="45"/>
  <c r="F7" i="45"/>
  <c r="E7" i="45"/>
  <c r="D7" i="45"/>
  <c r="N6" i="45"/>
  <c r="O6" i="45" s="1"/>
  <c r="M5" i="45"/>
  <c r="L5" i="45"/>
  <c r="K5" i="45"/>
  <c r="J5" i="45"/>
  <c r="I5" i="45"/>
  <c r="H5" i="45"/>
  <c r="G5" i="45"/>
  <c r="G17" i="45" s="1"/>
  <c r="F5" i="45"/>
  <c r="F17" i="45" s="1"/>
  <c r="E5" i="45"/>
  <c r="E17" i="45" s="1"/>
  <c r="D5" i="45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5" i="44" s="1"/>
  <c r="O15" i="44" s="1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M9" i="44"/>
  <c r="L9" i="44"/>
  <c r="K9" i="44"/>
  <c r="J9" i="44"/>
  <c r="I9" i="44"/>
  <c r="H9" i="44"/>
  <c r="G9" i="44"/>
  <c r="F9" i="44"/>
  <c r="E9" i="44"/>
  <c r="D9" i="44"/>
  <c r="N8" i="44"/>
  <c r="O8" i="44" s="1"/>
  <c r="M7" i="44"/>
  <c r="L7" i="44"/>
  <c r="K7" i="44"/>
  <c r="J7" i="44"/>
  <c r="I7" i="44"/>
  <c r="H7" i="44"/>
  <c r="G7" i="44"/>
  <c r="F7" i="44"/>
  <c r="E7" i="44"/>
  <c r="D7" i="44"/>
  <c r="N6" i="44"/>
  <c r="O6" i="44" s="1"/>
  <c r="M5" i="44"/>
  <c r="M17" i="44" s="1"/>
  <c r="L5" i="44"/>
  <c r="K5" i="44"/>
  <c r="J5" i="44"/>
  <c r="J17" i="44" s="1"/>
  <c r="I5" i="44"/>
  <c r="I17" i="44" s="1"/>
  <c r="H5" i="44"/>
  <c r="H17" i="44" s="1"/>
  <c r="G5" i="44"/>
  <c r="G17" i="44" s="1"/>
  <c r="F5" i="44"/>
  <c r="E5" i="44"/>
  <c r="D5" i="44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M9" i="43"/>
  <c r="L9" i="43"/>
  <c r="K9" i="43"/>
  <c r="J9" i="43"/>
  <c r="I9" i="43"/>
  <c r="H9" i="43"/>
  <c r="G9" i="43"/>
  <c r="F9" i="43"/>
  <c r="E9" i="43"/>
  <c r="D9" i="43"/>
  <c r="N8" i="43"/>
  <c r="O8" i="43" s="1"/>
  <c r="M7" i="43"/>
  <c r="L7" i="43"/>
  <c r="K7" i="43"/>
  <c r="J7" i="43"/>
  <c r="I7" i="43"/>
  <c r="H7" i="43"/>
  <c r="G7" i="43"/>
  <c r="F7" i="43"/>
  <c r="E7" i="43"/>
  <c r="D7" i="43"/>
  <c r="N6" i="43"/>
  <c r="O6" i="43" s="1"/>
  <c r="M5" i="43"/>
  <c r="L5" i="43"/>
  <c r="L19" i="43" s="1"/>
  <c r="K5" i="43"/>
  <c r="J5" i="43"/>
  <c r="I5" i="43"/>
  <c r="H5" i="43"/>
  <c r="G5" i="43"/>
  <c r="F5" i="43"/>
  <c r="E5" i="43"/>
  <c r="D5" i="43"/>
  <c r="N18" i="42"/>
  <c r="O18" i="42" s="1"/>
  <c r="M17" i="42"/>
  <c r="L17" i="42"/>
  <c r="K17" i="42"/>
  <c r="J17" i="42"/>
  <c r="I17" i="42"/>
  <c r="H17" i="42"/>
  <c r="N17" i="42" s="1"/>
  <c r="O17" i="42" s="1"/>
  <c r="G17" i="42"/>
  <c r="F17" i="42"/>
  <c r="E17" i="42"/>
  <c r="D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M9" i="42"/>
  <c r="L9" i="42"/>
  <c r="K9" i="42"/>
  <c r="J9" i="42"/>
  <c r="I9" i="42"/>
  <c r="H9" i="42"/>
  <c r="G9" i="42"/>
  <c r="F9" i="42"/>
  <c r="E9" i="42"/>
  <c r="D9" i="42"/>
  <c r="N8" i="42"/>
  <c r="O8" i="42" s="1"/>
  <c r="M7" i="42"/>
  <c r="L7" i="42"/>
  <c r="K7" i="42"/>
  <c r="J7" i="42"/>
  <c r="I7" i="42"/>
  <c r="H7" i="42"/>
  <c r="G7" i="42"/>
  <c r="F7" i="42"/>
  <c r="E7" i="42"/>
  <c r="D7" i="42"/>
  <c r="N6" i="42"/>
  <c r="O6" i="42" s="1"/>
  <c r="M5" i="42"/>
  <c r="L5" i="42"/>
  <c r="K5" i="42"/>
  <c r="J5" i="42"/>
  <c r="J19" i="42" s="1"/>
  <c r="I5" i="42"/>
  <c r="H5" i="42"/>
  <c r="G5" i="42"/>
  <c r="G19" i="42" s="1"/>
  <c r="F5" i="42"/>
  <c r="F19" i="42" s="1"/>
  <c r="E5" i="42"/>
  <c r="E19" i="42" s="1"/>
  <c r="D5" i="42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M13" i="41"/>
  <c r="L13" i="41"/>
  <c r="K13" i="41"/>
  <c r="J13" i="41"/>
  <c r="J17" i="41" s="1"/>
  <c r="I13" i="41"/>
  <c r="H13" i="41"/>
  <c r="G13" i="41"/>
  <c r="F13" i="41"/>
  <c r="E13" i="41"/>
  <c r="D13" i="41"/>
  <c r="N12" i="41"/>
  <c r="O12" i="41" s="1"/>
  <c r="N11" i="41"/>
  <c r="O11" i="41" s="1"/>
  <c r="N10" i="41"/>
  <c r="O10" i="41"/>
  <c r="M9" i="41"/>
  <c r="L9" i="41"/>
  <c r="K9" i="41"/>
  <c r="J9" i="41"/>
  <c r="I9" i="41"/>
  <c r="H9" i="41"/>
  <c r="G9" i="41"/>
  <c r="F9" i="41"/>
  <c r="E9" i="41"/>
  <c r="D9" i="41"/>
  <c r="N9" i="41" s="1"/>
  <c r="O9" i="41" s="1"/>
  <c r="N8" i="41"/>
  <c r="O8" i="41"/>
  <c r="M7" i="41"/>
  <c r="L7" i="41"/>
  <c r="K7" i="41"/>
  <c r="J7" i="41"/>
  <c r="I7" i="41"/>
  <c r="H7" i="41"/>
  <c r="G7" i="41"/>
  <c r="G17" i="41" s="1"/>
  <c r="F7" i="41"/>
  <c r="E7" i="41"/>
  <c r="D7" i="41"/>
  <c r="N6" i="41"/>
  <c r="O6" i="41"/>
  <c r="M5" i="41"/>
  <c r="M17" i="41" s="1"/>
  <c r="L5" i="41"/>
  <c r="K5" i="41"/>
  <c r="J5" i="41"/>
  <c r="I5" i="41"/>
  <c r="I17" i="41" s="1"/>
  <c r="H5" i="41"/>
  <c r="H17" i="41" s="1"/>
  <c r="G5" i="41"/>
  <c r="F5" i="41"/>
  <c r="E5" i="41"/>
  <c r="D5" i="41"/>
  <c r="N17" i="40"/>
  <c r="O17" i="40"/>
  <c r="M16" i="40"/>
  <c r="L16" i="40"/>
  <c r="K16" i="40"/>
  <c r="J16" i="40"/>
  <c r="I16" i="40"/>
  <c r="H16" i="40"/>
  <c r="G16" i="40"/>
  <c r="F16" i="40"/>
  <c r="E16" i="40"/>
  <c r="D16" i="40"/>
  <c r="N16" i="40" s="1"/>
  <c r="O16" i="40" s="1"/>
  <c r="N15" i="40"/>
  <c r="O15" i="40"/>
  <c r="M14" i="40"/>
  <c r="L14" i="40"/>
  <c r="K14" i="40"/>
  <c r="J14" i="40"/>
  <c r="I14" i="40"/>
  <c r="H14" i="40"/>
  <c r="G14" i="40"/>
  <c r="F14" i="40"/>
  <c r="E14" i="40"/>
  <c r="D14" i="40"/>
  <c r="N13" i="40"/>
  <c r="O13" i="40"/>
  <c r="M12" i="40"/>
  <c r="L12" i="40"/>
  <c r="K12" i="40"/>
  <c r="J12" i="40"/>
  <c r="I12" i="40"/>
  <c r="H12" i="40"/>
  <c r="G12" i="40"/>
  <c r="F12" i="40"/>
  <c r="F18" i="40" s="1"/>
  <c r="E12" i="40"/>
  <c r="D12" i="40"/>
  <c r="N12" i="40" s="1"/>
  <c r="O12" i="40" s="1"/>
  <c r="N11" i="40"/>
  <c r="O11" i="40" s="1"/>
  <c r="M10" i="40"/>
  <c r="L10" i="40"/>
  <c r="K10" i="40"/>
  <c r="J10" i="40"/>
  <c r="I10" i="40"/>
  <c r="H10" i="40"/>
  <c r="G10" i="40"/>
  <c r="F10" i="40"/>
  <c r="E10" i="40"/>
  <c r="D10" i="40"/>
  <c r="N10" i="40" s="1"/>
  <c r="O10" i="40" s="1"/>
  <c r="N9" i="40"/>
  <c r="O9" i="40" s="1"/>
  <c r="M8" i="40"/>
  <c r="L8" i="40"/>
  <c r="K8" i="40"/>
  <c r="J8" i="40"/>
  <c r="J18" i="40" s="1"/>
  <c r="I8" i="40"/>
  <c r="H8" i="40"/>
  <c r="G8" i="40"/>
  <c r="F8" i="40"/>
  <c r="E8" i="40"/>
  <c r="D8" i="40"/>
  <c r="N7" i="40"/>
  <c r="O7" i="40" s="1"/>
  <c r="N6" i="40"/>
  <c r="O6" i="40"/>
  <c r="M5" i="40"/>
  <c r="M18" i="40" s="1"/>
  <c r="L5" i="40"/>
  <c r="K5" i="40"/>
  <c r="J5" i="40"/>
  <c r="I5" i="40"/>
  <c r="H5" i="40"/>
  <c r="G5" i="40"/>
  <c r="F5" i="40"/>
  <c r="E5" i="40"/>
  <c r="D5" i="40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M13" i="39"/>
  <c r="L13" i="39"/>
  <c r="K13" i="39"/>
  <c r="J13" i="39"/>
  <c r="I13" i="39"/>
  <c r="I17" i="39" s="1"/>
  <c r="H13" i="39"/>
  <c r="G13" i="39"/>
  <c r="F13" i="39"/>
  <c r="E13" i="39"/>
  <c r="D13" i="39"/>
  <c r="N12" i="39"/>
  <c r="O12" i="39" s="1"/>
  <c r="N11" i="39"/>
  <c r="O11" i="39" s="1"/>
  <c r="N10" i="39"/>
  <c r="O10" i="39"/>
  <c r="M9" i="39"/>
  <c r="L9" i="39"/>
  <c r="K9" i="39"/>
  <c r="J9" i="39"/>
  <c r="I9" i="39"/>
  <c r="H9" i="39"/>
  <c r="G9" i="39"/>
  <c r="F9" i="39"/>
  <c r="E9" i="39"/>
  <c r="D9" i="39"/>
  <c r="N9" i="39" s="1"/>
  <c r="O9" i="39" s="1"/>
  <c r="N8" i="39"/>
  <c r="O8" i="39"/>
  <c r="M7" i="39"/>
  <c r="L7" i="39"/>
  <c r="K7" i="39"/>
  <c r="J7" i="39"/>
  <c r="J17" i="39" s="1"/>
  <c r="I7" i="39"/>
  <c r="H7" i="39"/>
  <c r="G7" i="39"/>
  <c r="F7" i="39"/>
  <c r="E7" i="39"/>
  <c r="D7" i="39"/>
  <c r="N6" i="39"/>
  <c r="O6" i="39" s="1"/>
  <c r="M5" i="39"/>
  <c r="L5" i="39"/>
  <c r="K5" i="39"/>
  <c r="J5" i="39"/>
  <c r="I5" i="39"/>
  <c r="H5" i="39"/>
  <c r="G5" i="39"/>
  <c r="G17" i="39" s="1"/>
  <c r="F5" i="39"/>
  <c r="E5" i="39"/>
  <c r="D5" i="39"/>
  <c r="F19" i="38"/>
  <c r="N18" i="38"/>
  <c r="O18" i="38"/>
  <c r="M17" i="38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/>
  <c r="M15" i="38"/>
  <c r="L15" i="38"/>
  <c r="K15" i="38"/>
  <c r="J15" i="38"/>
  <c r="I15" i="38"/>
  <c r="H15" i="38"/>
  <c r="N15" i="38" s="1"/>
  <c r="O15" i="38" s="1"/>
  <c r="G15" i="38"/>
  <c r="F15" i="38"/>
  <c r="E15" i="38"/>
  <c r="D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N11" i="38"/>
  <c r="O11" i="38" s="1"/>
  <c r="N10" i="38"/>
  <c r="O10" i="38" s="1"/>
  <c r="M9" i="38"/>
  <c r="L9" i="38"/>
  <c r="K9" i="38"/>
  <c r="J9" i="38"/>
  <c r="I9" i="38"/>
  <c r="H9" i="38"/>
  <c r="G9" i="38"/>
  <c r="F9" i="38"/>
  <c r="E9" i="38"/>
  <c r="D9" i="38"/>
  <c r="N8" i="38"/>
  <c r="O8" i="38" s="1"/>
  <c r="M7" i="38"/>
  <c r="L7" i="38"/>
  <c r="K7" i="38"/>
  <c r="J7" i="38"/>
  <c r="I7" i="38"/>
  <c r="H7" i="38"/>
  <c r="G7" i="38"/>
  <c r="F7" i="38"/>
  <c r="E7" i="38"/>
  <c r="E19" i="38" s="1"/>
  <c r="D7" i="38"/>
  <c r="N6" i="38"/>
  <c r="O6" i="38" s="1"/>
  <c r="M5" i="38"/>
  <c r="L5" i="38"/>
  <c r="K5" i="38"/>
  <c r="J5" i="38"/>
  <c r="I5" i="38"/>
  <c r="H5" i="38"/>
  <c r="G5" i="38"/>
  <c r="F5" i="38"/>
  <c r="E5" i="38"/>
  <c r="D5" i="38"/>
  <c r="N17" i="37"/>
  <c r="O17" i="37" s="1"/>
  <c r="M16" i="37"/>
  <c r="L16" i="37"/>
  <c r="K16" i="37"/>
  <c r="J16" i="37"/>
  <c r="I16" i="37"/>
  <c r="H16" i="37"/>
  <c r="N16" i="37" s="1"/>
  <c r="O16" i="37" s="1"/>
  <c r="G16" i="37"/>
  <c r="F16" i="37"/>
  <c r="E16" i="37"/>
  <c r="D16" i="37"/>
  <c r="N15" i="37"/>
  <c r="O15" i="37"/>
  <c r="M14" i="37"/>
  <c r="L14" i="37"/>
  <c r="K14" i="37"/>
  <c r="J14" i="37"/>
  <c r="I14" i="37"/>
  <c r="H14" i="37"/>
  <c r="G14" i="37"/>
  <c r="F14" i="37"/>
  <c r="E14" i="37"/>
  <c r="D14" i="37"/>
  <c r="N14" i="37"/>
  <c r="O14" i="37" s="1"/>
  <c r="N13" i="37"/>
  <c r="O13" i="37"/>
  <c r="M12" i="37"/>
  <c r="L12" i="37"/>
  <c r="K12" i="37"/>
  <c r="J12" i="37"/>
  <c r="I12" i="37"/>
  <c r="H12" i="37"/>
  <c r="G12" i="37"/>
  <c r="F12" i="37"/>
  <c r="E12" i="37"/>
  <c r="D12" i="37"/>
  <c r="N11" i="37"/>
  <c r="O11" i="37"/>
  <c r="M10" i="37"/>
  <c r="L10" i="37"/>
  <c r="K10" i="37"/>
  <c r="J10" i="37"/>
  <c r="I10" i="37"/>
  <c r="H10" i="37"/>
  <c r="G10" i="37"/>
  <c r="G18" i="37" s="1"/>
  <c r="F10" i="37"/>
  <c r="E10" i="37"/>
  <c r="D10" i="37"/>
  <c r="N9" i="37"/>
  <c r="O9" i="37" s="1"/>
  <c r="M8" i="37"/>
  <c r="L8" i="37"/>
  <c r="K8" i="37"/>
  <c r="J8" i="37"/>
  <c r="I8" i="37"/>
  <c r="H8" i="37"/>
  <c r="G8" i="37"/>
  <c r="F8" i="37"/>
  <c r="F18" i="37" s="1"/>
  <c r="E8" i="37"/>
  <c r="D8" i="37"/>
  <c r="N7" i="37"/>
  <c r="O7" i="37" s="1"/>
  <c r="N6" i="37"/>
  <c r="O6" i="37"/>
  <c r="M5" i="37"/>
  <c r="L5" i="37"/>
  <c r="K5" i="37"/>
  <c r="K18" i="37" s="1"/>
  <c r="J5" i="37"/>
  <c r="J18" i="37" s="1"/>
  <c r="I5" i="37"/>
  <c r="I18" i="37" s="1"/>
  <c r="H5" i="37"/>
  <c r="G5" i="37"/>
  <c r="F5" i="37"/>
  <c r="E5" i="37"/>
  <c r="D5" i="37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8" i="36" s="1"/>
  <c r="O18" i="36" s="1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/>
  <c r="M10" i="36"/>
  <c r="L10" i="36"/>
  <c r="K10" i="36"/>
  <c r="J10" i="36"/>
  <c r="I10" i="36"/>
  <c r="H10" i="36"/>
  <c r="G10" i="36"/>
  <c r="F10" i="36"/>
  <c r="E10" i="36"/>
  <c r="E20" i="36" s="1"/>
  <c r="D10" i="36"/>
  <c r="N9" i="36"/>
  <c r="O9" i="36"/>
  <c r="M8" i="36"/>
  <c r="L8" i="36"/>
  <c r="K8" i="36"/>
  <c r="J8" i="36"/>
  <c r="N8" i="36" s="1"/>
  <c r="O8" i="36" s="1"/>
  <c r="I8" i="36"/>
  <c r="H8" i="36"/>
  <c r="G8" i="36"/>
  <c r="F8" i="36"/>
  <c r="E8" i="36"/>
  <c r="D8" i="36"/>
  <c r="D20" i="36" s="1"/>
  <c r="N7" i="36"/>
  <c r="O7" i="36"/>
  <c r="N6" i="36"/>
  <c r="O6" i="36"/>
  <c r="M5" i="36"/>
  <c r="M20" i="36" s="1"/>
  <c r="L5" i="36"/>
  <c r="L20" i="36" s="1"/>
  <c r="K5" i="36"/>
  <c r="K20" i="36" s="1"/>
  <c r="J5" i="36"/>
  <c r="J20" i="36" s="1"/>
  <c r="I5" i="36"/>
  <c r="H5" i="36"/>
  <c r="H20" i="36"/>
  <c r="G5" i="36"/>
  <c r="F5" i="36"/>
  <c r="E5" i="36"/>
  <c r="D5" i="36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 s="1"/>
  <c r="N12" i="35"/>
  <c r="O12" i="35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10" i="35" s="1"/>
  <c r="O10" i="35" s="1"/>
  <c r="N9" i="35"/>
  <c r="O9" i="35" s="1"/>
  <c r="M8" i="35"/>
  <c r="L8" i="35"/>
  <c r="K8" i="35"/>
  <c r="J8" i="35"/>
  <c r="I8" i="35"/>
  <c r="H8" i="35"/>
  <c r="G8" i="35"/>
  <c r="F8" i="35"/>
  <c r="F20" i="35" s="1"/>
  <c r="E8" i="35"/>
  <c r="D8" i="35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 s="1"/>
  <c r="M17" i="34"/>
  <c r="L17" i="34"/>
  <c r="K17" i="34"/>
  <c r="J17" i="34"/>
  <c r="I17" i="34"/>
  <c r="H17" i="34"/>
  <c r="G17" i="34"/>
  <c r="G21" i="34" s="1"/>
  <c r="F17" i="34"/>
  <c r="E17" i="34"/>
  <c r="D17" i="34"/>
  <c r="N17" i="34" s="1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N12" i="34"/>
  <c r="O12" i="34"/>
  <c r="M11" i="34"/>
  <c r="L11" i="34"/>
  <c r="K11" i="34"/>
  <c r="K21" i="34" s="1"/>
  <c r="J11" i="34"/>
  <c r="I11" i="34"/>
  <c r="H11" i="34"/>
  <c r="G11" i="34"/>
  <c r="F11" i="34"/>
  <c r="E11" i="34"/>
  <c r="D11" i="34"/>
  <c r="N10" i="34"/>
  <c r="O10" i="34"/>
  <c r="M9" i="34"/>
  <c r="L9" i="34"/>
  <c r="K9" i="34"/>
  <c r="J9" i="34"/>
  <c r="I9" i="34"/>
  <c r="I21" i="34" s="1"/>
  <c r="H9" i="34"/>
  <c r="G9" i="34"/>
  <c r="F9" i="34"/>
  <c r="E9" i="34"/>
  <c r="D9" i="34"/>
  <c r="D21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E21" i="34" s="1"/>
  <c r="D5" i="34"/>
  <c r="E17" i="33"/>
  <c r="F17" i="33"/>
  <c r="G17" i="33"/>
  <c r="H17" i="33"/>
  <c r="I17" i="33"/>
  <c r="J17" i="33"/>
  <c r="K17" i="33"/>
  <c r="L17" i="33"/>
  <c r="M17" i="33"/>
  <c r="D17" i="33"/>
  <c r="E15" i="33"/>
  <c r="F15" i="33"/>
  <c r="G15" i="33"/>
  <c r="H15" i="33"/>
  <c r="I15" i="33"/>
  <c r="J15" i="33"/>
  <c r="K15" i="33"/>
  <c r="L15" i="33"/>
  <c r="M15" i="33"/>
  <c r="E13" i="33"/>
  <c r="F13" i="33"/>
  <c r="G13" i="33"/>
  <c r="H13" i="33"/>
  <c r="I13" i="33"/>
  <c r="J13" i="33"/>
  <c r="K13" i="33"/>
  <c r="L13" i="33"/>
  <c r="M13" i="33"/>
  <c r="M19" i="33" s="1"/>
  <c r="E10" i="33"/>
  <c r="F10" i="33"/>
  <c r="N10" i="33" s="1"/>
  <c r="O10" i="33" s="1"/>
  <c r="G10" i="33"/>
  <c r="H10" i="33"/>
  <c r="I10" i="33"/>
  <c r="J10" i="33"/>
  <c r="K10" i="33"/>
  <c r="L10" i="33"/>
  <c r="M10" i="33"/>
  <c r="E8" i="33"/>
  <c r="F8" i="33"/>
  <c r="G8" i="33"/>
  <c r="H8" i="33"/>
  <c r="I8" i="33"/>
  <c r="J8" i="33"/>
  <c r="K8" i="33"/>
  <c r="L8" i="33"/>
  <c r="L19" i="33" s="1"/>
  <c r="M8" i="33"/>
  <c r="E5" i="33"/>
  <c r="F5" i="33"/>
  <c r="G5" i="33"/>
  <c r="G19" i="33" s="1"/>
  <c r="H5" i="33"/>
  <c r="I5" i="33"/>
  <c r="J5" i="33"/>
  <c r="K5" i="33"/>
  <c r="L5" i="33"/>
  <c r="M5" i="33"/>
  <c r="D15" i="33"/>
  <c r="D13" i="33"/>
  <c r="D10" i="33"/>
  <c r="D8" i="33"/>
  <c r="D5" i="33"/>
  <c r="N18" i="33"/>
  <c r="O18" i="33" s="1"/>
  <c r="N16" i="33"/>
  <c r="O16" i="33" s="1"/>
  <c r="N14" i="33"/>
  <c r="O14" i="33"/>
  <c r="N9" i="33"/>
  <c r="O9" i="33"/>
  <c r="N7" i="33"/>
  <c r="O7" i="33" s="1"/>
  <c r="N6" i="33"/>
  <c r="O6" i="33" s="1"/>
  <c r="N11" i="33"/>
  <c r="O11" i="33" s="1"/>
  <c r="N12" i="33"/>
  <c r="O12" i="33" s="1"/>
  <c r="N7" i="41"/>
  <c r="O7" i="41" s="1"/>
  <c r="N15" i="45"/>
  <c r="O15" i="45" s="1"/>
  <c r="N13" i="45"/>
  <c r="O13" i="45" s="1"/>
  <c r="N5" i="39" l="1"/>
  <c r="O5" i="39" s="1"/>
  <c r="K17" i="41"/>
  <c r="L17" i="41"/>
  <c r="N7" i="43"/>
  <c r="O7" i="43" s="1"/>
  <c r="L19" i="42"/>
  <c r="D19" i="43"/>
  <c r="M17" i="45"/>
  <c r="K17" i="39"/>
  <c r="N15" i="42"/>
  <c r="O15" i="42" s="1"/>
  <c r="I19" i="47"/>
  <c r="M17" i="46"/>
  <c r="J19" i="47"/>
  <c r="O17" i="47"/>
  <c r="P17" i="47" s="1"/>
  <c r="N13" i="33"/>
  <c r="O13" i="33" s="1"/>
  <c r="N10" i="36"/>
  <c r="O10" i="36" s="1"/>
  <c r="N5" i="38"/>
  <c r="O5" i="38" s="1"/>
  <c r="M17" i="39"/>
  <c r="N15" i="39"/>
  <c r="O15" i="39" s="1"/>
  <c r="N15" i="41"/>
  <c r="O15" i="41" s="1"/>
  <c r="G19" i="43"/>
  <c r="K19" i="47"/>
  <c r="F19" i="47"/>
  <c r="E17" i="39"/>
  <c r="M18" i="37"/>
  <c r="J19" i="33"/>
  <c r="F19" i="43"/>
  <c r="G20" i="35"/>
  <c r="H18" i="40"/>
  <c r="L17" i="46"/>
  <c r="N9" i="42"/>
  <c r="O9" i="42" s="1"/>
  <c r="E19" i="43"/>
  <c r="I20" i="35"/>
  <c r="G19" i="38"/>
  <c r="N9" i="38"/>
  <c r="O9" i="38" s="1"/>
  <c r="L17" i="39"/>
  <c r="H17" i="39"/>
  <c r="K18" i="40"/>
  <c r="E19" i="33"/>
  <c r="N19" i="33" s="1"/>
  <c r="O19" i="33" s="1"/>
  <c r="K20" i="35"/>
  <c r="I19" i="38"/>
  <c r="G18" i="40"/>
  <c r="N14" i="40"/>
  <c r="O14" i="40" s="1"/>
  <c r="H19" i="43"/>
  <c r="N7" i="44"/>
  <c r="O7" i="44" s="1"/>
  <c r="N7" i="45"/>
  <c r="O7" i="45" s="1"/>
  <c r="L19" i="47"/>
  <c r="D18" i="40"/>
  <c r="N18" i="40" s="1"/>
  <c r="O18" i="40" s="1"/>
  <c r="E17" i="46"/>
  <c r="H19" i="42"/>
  <c r="H17" i="45"/>
  <c r="J20" i="35"/>
  <c r="M21" i="34"/>
  <c r="L17" i="44"/>
  <c r="L17" i="45"/>
  <c r="G19" i="47"/>
  <c r="N17" i="33"/>
  <c r="O17" i="33" s="1"/>
  <c r="N8" i="37"/>
  <c r="O8" i="37" s="1"/>
  <c r="J19" i="38"/>
  <c r="N5" i="43"/>
  <c r="O5" i="43" s="1"/>
  <c r="N5" i="34"/>
  <c r="O5" i="34" s="1"/>
  <c r="N15" i="34"/>
  <c r="O15" i="34" s="1"/>
  <c r="N16" i="36"/>
  <c r="O16" i="36" s="1"/>
  <c r="N5" i="37"/>
  <c r="O5" i="37" s="1"/>
  <c r="L19" i="38"/>
  <c r="H19" i="47"/>
  <c r="M19" i="38"/>
  <c r="N9" i="43"/>
  <c r="O9" i="43" s="1"/>
  <c r="N15" i="43"/>
  <c r="O15" i="43" s="1"/>
  <c r="N5" i="41"/>
  <c r="O5" i="41" s="1"/>
  <c r="N8" i="40"/>
  <c r="O8" i="40" s="1"/>
  <c r="N16" i="35"/>
  <c r="O16" i="35" s="1"/>
  <c r="F17" i="39"/>
  <c r="K17" i="44"/>
  <c r="N5" i="40"/>
  <c r="O5" i="40" s="1"/>
  <c r="N9" i="34"/>
  <c r="O9" i="34" s="1"/>
  <c r="G20" i="36"/>
  <c r="K19" i="42"/>
  <c r="K17" i="45"/>
  <c r="O7" i="47"/>
  <c r="P7" i="47" s="1"/>
  <c r="N18" i="35"/>
  <c r="O18" i="35" s="1"/>
  <c r="J17" i="46"/>
  <c r="M19" i="42"/>
  <c r="K17" i="46"/>
  <c r="N8" i="33"/>
  <c r="O8" i="33" s="1"/>
  <c r="L20" i="35"/>
  <c r="D17" i="41"/>
  <c r="N17" i="41" s="1"/>
  <c r="O17" i="41" s="1"/>
  <c r="J21" i="34"/>
  <c r="L18" i="40"/>
  <c r="E17" i="41"/>
  <c r="M19" i="43"/>
  <c r="O9" i="47"/>
  <c r="P9" i="47" s="1"/>
  <c r="D19" i="38"/>
  <c r="F21" i="34"/>
  <c r="N19" i="34"/>
  <c r="O19" i="34" s="1"/>
  <c r="I19" i="43"/>
  <c r="N13" i="44"/>
  <c r="O13" i="44" s="1"/>
  <c r="N7" i="46"/>
  <c r="O7" i="46" s="1"/>
  <c r="M19" i="47"/>
  <c r="D17" i="39"/>
  <c r="N17" i="39" s="1"/>
  <c r="O17" i="39" s="1"/>
  <c r="O5" i="47"/>
  <c r="P5" i="47" s="1"/>
  <c r="N7" i="39"/>
  <c r="O7" i="39" s="1"/>
  <c r="K19" i="33"/>
  <c r="I19" i="33"/>
  <c r="F19" i="33"/>
  <c r="N8" i="35"/>
  <c r="O8" i="35" s="1"/>
  <c r="N5" i="36"/>
  <c r="O5" i="36" s="1"/>
  <c r="E18" i="40"/>
  <c r="F17" i="41"/>
  <c r="N7" i="42"/>
  <c r="O7" i="42" s="1"/>
  <c r="N13" i="42"/>
  <c r="O13" i="42" s="1"/>
  <c r="E17" i="44"/>
  <c r="O15" i="47"/>
  <c r="P15" i="47" s="1"/>
  <c r="N9" i="44"/>
  <c r="O9" i="44" s="1"/>
  <c r="N9" i="45"/>
  <c r="O9" i="45" s="1"/>
  <c r="N14" i="36"/>
  <c r="O14" i="36" s="1"/>
  <c r="N13" i="39"/>
  <c r="O13" i="39" s="1"/>
  <c r="K19" i="43"/>
  <c r="N5" i="35"/>
  <c r="O5" i="35" s="1"/>
  <c r="N17" i="43"/>
  <c r="O17" i="43" s="1"/>
  <c r="O13" i="47"/>
  <c r="P13" i="47" s="1"/>
  <c r="D19" i="33"/>
  <c r="I18" i="40"/>
  <c r="H20" i="35"/>
  <c r="M20" i="35"/>
  <c r="N12" i="37"/>
  <c r="O12" i="37" s="1"/>
  <c r="K19" i="38"/>
  <c r="H19" i="33"/>
  <c r="L21" i="34"/>
  <c r="E20" i="35"/>
  <c r="F20" i="36"/>
  <c r="N20" i="36" s="1"/>
  <c r="O20" i="36" s="1"/>
  <c r="I20" i="36"/>
  <c r="H18" i="37"/>
  <c r="D18" i="37"/>
  <c r="L18" i="37"/>
  <c r="N7" i="38"/>
  <c r="O7" i="38" s="1"/>
  <c r="D19" i="42"/>
  <c r="N19" i="42" s="1"/>
  <c r="O19" i="42" s="1"/>
  <c r="I19" i="42"/>
  <c r="F17" i="44"/>
  <c r="D17" i="45"/>
  <c r="N17" i="45" s="1"/>
  <c r="O17" i="45" s="1"/>
  <c r="N15" i="46"/>
  <c r="O15" i="46" s="1"/>
  <c r="O19" i="48"/>
  <c r="P19" i="48" s="1"/>
  <c r="N18" i="37"/>
  <c r="O18" i="37" s="1"/>
  <c r="N13" i="43"/>
  <c r="O13" i="43" s="1"/>
  <c r="N5" i="44"/>
  <c r="O5" i="44" s="1"/>
  <c r="N15" i="33"/>
  <c r="O15" i="33" s="1"/>
  <c r="N13" i="41"/>
  <c r="O13" i="41" s="1"/>
  <c r="N5" i="33"/>
  <c r="O5" i="33" s="1"/>
  <c r="H19" i="38"/>
  <c r="D20" i="35"/>
  <c r="J19" i="43"/>
  <c r="N19" i="47"/>
  <c r="O19" i="47" s="1"/>
  <c r="P19" i="47" s="1"/>
  <c r="N13" i="46"/>
  <c r="O13" i="46" s="1"/>
  <c r="N11" i="34"/>
  <c r="O11" i="34" s="1"/>
  <c r="D17" i="46"/>
  <c r="N17" i="46" s="1"/>
  <c r="O17" i="46" s="1"/>
  <c r="N5" i="42"/>
  <c r="O5" i="42" s="1"/>
  <c r="H21" i="34"/>
  <c r="E18" i="37"/>
  <c r="D17" i="44"/>
  <c r="N10" i="37"/>
  <c r="O10" i="37" s="1"/>
  <c r="N5" i="45"/>
  <c r="O5" i="45" s="1"/>
  <c r="N19" i="43" l="1"/>
  <c r="O19" i="43" s="1"/>
  <c r="N19" i="38"/>
  <c r="O19" i="38" s="1"/>
  <c r="N20" i="35"/>
  <c r="O20" i="35" s="1"/>
  <c r="N21" i="34"/>
  <c r="O21" i="34" s="1"/>
  <c r="N17" i="44"/>
  <c r="O17" i="44" s="1"/>
</calcChain>
</file>

<file path=xl/sharedStrings.xml><?xml version="1.0" encoding="utf-8"?>
<sst xmlns="http://schemas.openxmlformats.org/spreadsheetml/2006/main" count="590" uniqueCount="79">
  <si>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</si>
  <si>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</si>
  <si>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</si>
  <si>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</si>
  <si>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</si>
  <si>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</si>
  <si>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</si>
  <si>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</si>
  <si>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</si>
  <si>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</si>
  <si>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</si>
  <si>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</si>
  <si>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</si>
  <si>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</si>
  <si>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</si>
  <si>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</si>
  <si>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</si>
  <si>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</si>
  <si>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</si>
  <si>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</si>
  <si>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Other General Government Services</t>
  </si>
  <si>
    <t>Public Safety</t>
  </si>
  <si>
    <t>Fire Control</t>
  </si>
  <si>
    <t>Physical Environment</t>
  </si>
  <si>
    <t>Water Utility Services</t>
  </si>
  <si>
    <t>Garbage / Solid Waste Control Services</t>
  </si>
  <si>
    <t>Transportation</t>
  </si>
  <si>
    <t>Road and Street Facilities</t>
  </si>
  <si>
    <t>Culture / Recreation</t>
  </si>
  <si>
    <t>Parks and Recreation</t>
  </si>
  <si>
    <t>Inter-Fund Group Transfers Out</t>
  </si>
  <si>
    <t>Other Uses and Non-Operating</t>
  </si>
  <si>
    <t>2009 Municipal Population:</t>
  </si>
  <si>
    <t>Grand Ridge Expenditures Reported by Account Code and Fund Type</t>
  </si>
  <si>
    <t>Local Fiscal Year Ended September 30, 2010</t>
  </si>
  <si>
    <t>Comprehensive Planning</t>
  </si>
  <si>
    <t>Sewer / Wastewater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</si>
  <si>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</si>
  <si>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</si>
  <si>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</si>
  <si>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</si>
  <si>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</si>
  <si>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</si>
  <si>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</si>
  <si>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</si>
  <si>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</si>
  <si>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</si>
  <si>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</si>
  <si>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</si>
  <si>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</si>
  <si>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Road / Street Facilities</t>
  </si>
  <si>
    <t>Parks / Recreation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</si>
  <si>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</si>
  <si>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</si>
  <si>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</si>
  <si>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</si>
  <si>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</si>
  <si>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</si>
  <si>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Other Uses</t>
  </si>
  <si>
    <t>Interfund Transfers Out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</si>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</sst>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35E71-18D6-43DA-86FD-5B65C8975497}">
  <sheetPr>
    <pageSetUpPr fitToPage="1"/>
  </sheetPr>
  <dimension ref="A1:ED23"/>
  <sheetViews>
    <sheetView tabSelected="1" workbookViewId="0">
      <selection sqref="A1:P1"/>
    </sheetView>
  </sheetViews>
  <sheetFormatPr defaultColWidth="9.81640625" defaultRowHeight="15"/>
  <cols>
    <col min="1" max="1" width="1.81640625" style="104" customWidth="1"/>
    <col min="2" max="2" width="6.81640625" style="104" customWidth="1"/>
    <col min="3" max="3" width="55.81640625" style="104" customWidth="1"/>
    <col min="4" max="5" width="16.81640625" style="132" customWidth="1"/>
    <col min="6" max="7" width="15.81640625" style="132" customWidth="1"/>
    <col min="8" max="8" width="13.81640625" style="132" customWidth="1"/>
    <col min="9" max="10" width="15.81640625" style="132" customWidth="1"/>
    <col min="11" max="14" width="13.81640625" style="132" customWidth="1"/>
    <col min="15" max="15" width="16.81640625" style="132" customWidth="1"/>
    <col min="16" max="16" width="13.81640625" style="104" customWidth="1"/>
    <col min="17" max="18" width="9.81640625" style="104"/>
  </cols>
  <sheetData>
    <row r="1" spans="1:134" ht="28.2">
      <c r="A1" s="140" t="s">
        <v>33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3.4" thickBot="1">
      <c r="A2" s="143" t="s">
        <v>77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70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71</v>
      </c>
      <c r="N4" s="95" t="s">
        <v>5</v>
      </c>
      <c r="O4" s="95" t="s">
        <v>72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6">
      <c r="A5" s="98" t="s">
        <v>18</v>
      </c>
      <c r="B5" s="99"/>
      <c r="C5" s="99"/>
      <c r="D5" s="100">
        <f>SUM(D6:D6)</f>
        <v>341465</v>
      </c>
      <c r="E5" s="100">
        <f>SUM(E6:E6)</f>
        <v>0</v>
      </c>
      <c r="F5" s="100">
        <f>SUM(F6:F6)</f>
        <v>0</v>
      </c>
      <c r="G5" s="100">
        <f>SUM(G6:G6)</f>
        <v>0</v>
      </c>
      <c r="H5" s="100">
        <f>SUM(H6:H6)</f>
        <v>0</v>
      </c>
      <c r="I5" s="100">
        <f>SUM(I6:I6)</f>
        <v>0</v>
      </c>
      <c r="J5" s="100">
        <f>SUM(J6:J6)</f>
        <v>0</v>
      </c>
      <c r="K5" s="100">
        <f>SUM(K6:K6)</f>
        <v>0</v>
      </c>
      <c r="L5" s="100">
        <f>SUM(L6:L6)</f>
        <v>0</v>
      </c>
      <c r="M5" s="100">
        <f>SUM(M6:M6)</f>
        <v>0</v>
      </c>
      <c r="N5" s="100">
        <f>SUM(N6:N6)</f>
        <v>0</v>
      </c>
      <c r="O5" s="101">
        <f>SUM(D5:N5)</f>
        <v>341465</v>
      </c>
      <c r="P5" s="102">
        <f>(O5/P$21)</f>
        <v>371.15760869565219</v>
      </c>
      <c r="Q5" s="103"/>
    </row>
    <row r="6" spans="1:134">
      <c r="A6" s="105"/>
      <c r="B6" s="106">
        <v>519</v>
      </c>
      <c r="C6" s="107" t="s">
        <v>20</v>
      </c>
      <c r="D6" s="108">
        <v>341465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" si="0">SUM(D6:N6)</f>
        <v>341465</v>
      </c>
      <c r="P6" s="109">
        <f>(O6/P$21)</f>
        <v>371.15760869565219</v>
      </c>
      <c r="Q6" s="110"/>
    </row>
    <row r="7" spans="1:134" ht="15.6">
      <c r="A7" s="111" t="s">
        <v>21</v>
      </c>
      <c r="B7" s="112"/>
      <c r="C7" s="113"/>
      <c r="D7" s="114">
        <f>SUM(D8:D8)</f>
        <v>79894</v>
      </c>
      <c r="E7" s="114">
        <f>SUM(E8:E8)</f>
        <v>0</v>
      </c>
      <c r="F7" s="114">
        <f>SUM(F8:F8)</f>
        <v>0</v>
      </c>
      <c r="G7" s="114">
        <f>SUM(G8:G8)</f>
        <v>0</v>
      </c>
      <c r="H7" s="114">
        <f>SUM(H8:H8)</f>
        <v>0</v>
      </c>
      <c r="I7" s="114">
        <f>SUM(I8:I8)</f>
        <v>0</v>
      </c>
      <c r="J7" s="114">
        <f>SUM(J8:J8)</f>
        <v>0</v>
      </c>
      <c r="K7" s="114">
        <f>SUM(K8:K8)</f>
        <v>0</v>
      </c>
      <c r="L7" s="114">
        <f>SUM(L8:L8)</f>
        <v>0</v>
      </c>
      <c r="M7" s="114">
        <f>SUM(M8:M8)</f>
        <v>0</v>
      </c>
      <c r="N7" s="114">
        <f>SUM(N8:N8)</f>
        <v>0</v>
      </c>
      <c r="O7" s="115">
        <f>SUM(D7:N7)</f>
        <v>79894</v>
      </c>
      <c r="P7" s="116">
        <f>(O7/P$21)</f>
        <v>86.841304347826082</v>
      </c>
      <c r="Q7" s="117"/>
    </row>
    <row r="8" spans="1:134">
      <c r="A8" s="105"/>
      <c r="B8" s="106">
        <v>522</v>
      </c>
      <c r="C8" s="107" t="s">
        <v>22</v>
      </c>
      <c r="D8" s="108">
        <v>79894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ref="O8" si="1">SUM(D8:N8)</f>
        <v>79894</v>
      </c>
      <c r="P8" s="109">
        <f>(O8/P$21)</f>
        <v>86.841304347826082</v>
      </c>
      <c r="Q8" s="110"/>
    </row>
    <row r="9" spans="1:134" ht="15.6">
      <c r="A9" s="111" t="s">
        <v>23</v>
      </c>
      <c r="B9" s="112"/>
      <c r="C9" s="113"/>
      <c r="D9" s="114">
        <f>SUM(D10:D12)</f>
        <v>0</v>
      </c>
      <c r="E9" s="114">
        <f>SUM(E10:E12)</f>
        <v>0</v>
      </c>
      <c r="F9" s="114">
        <f>SUM(F10:F12)</f>
        <v>0</v>
      </c>
      <c r="G9" s="114">
        <f>SUM(G10:G12)</f>
        <v>0</v>
      </c>
      <c r="H9" s="114">
        <f>SUM(H10:H12)</f>
        <v>0</v>
      </c>
      <c r="I9" s="114">
        <f>SUM(I10:I12)</f>
        <v>1025341</v>
      </c>
      <c r="J9" s="114">
        <f>SUM(J10:J12)</f>
        <v>0</v>
      </c>
      <c r="K9" s="114">
        <f>SUM(K10:K12)</f>
        <v>0</v>
      </c>
      <c r="L9" s="114">
        <f>SUM(L10:L12)</f>
        <v>0</v>
      </c>
      <c r="M9" s="114">
        <f>SUM(M10:M12)</f>
        <v>0</v>
      </c>
      <c r="N9" s="114">
        <f>SUM(N10:N12)</f>
        <v>0</v>
      </c>
      <c r="O9" s="115">
        <f>SUM(D9:N9)</f>
        <v>1025341</v>
      </c>
      <c r="P9" s="116">
        <f>(O9/P$21)</f>
        <v>1114.5010869565217</v>
      </c>
      <c r="Q9" s="117"/>
    </row>
    <row r="10" spans="1:134">
      <c r="A10" s="105"/>
      <c r="B10" s="106">
        <v>533</v>
      </c>
      <c r="C10" s="107" t="s">
        <v>24</v>
      </c>
      <c r="D10" s="108">
        <v>0</v>
      </c>
      <c r="E10" s="108">
        <v>0</v>
      </c>
      <c r="F10" s="108">
        <v>0</v>
      </c>
      <c r="G10" s="108">
        <v>0</v>
      </c>
      <c r="H10" s="108">
        <v>0</v>
      </c>
      <c r="I10" s="108">
        <v>244712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ref="O10:O16" si="2">SUM(D10:N10)</f>
        <v>244712</v>
      </c>
      <c r="P10" s="109">
        <f>(O10/P$21)</f>
        <v>265.99130434782609</v>
      </c>
      <c r="Q10" s="110"/>
    </row>
    <row r="11" spans="1:134">
      <c r="A11" s="105"/>
      <c r="B11" s="106">
        <v>534</v>
      </c>
      <c r="C11" s="107" t="s">
        <v>25</v>
      </c>
      <c r="D11" s="108">
        <v>0</v>
      </c>
      <c r="E11" s="108">
        <v>0</v>
      </c>
      <c r="F11" s="108">
        <v>0</v>
      </c>
      <c r="G11" s="108">
        <v>0</v>
      </c>
      <c r="H11" s="108">
        <v>0</v>
      </c>
      <c r="I11" s="108">
        <v>148091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2"/>
        <v>148091</v>
      </c>
      <c r="P11" s="109">
        <f>(O11/P$21)</f>
        <v>160.96847826086957</v>
      </c>
      <c r="Q11" s="110"/>
    </row>
    <row r="12" spans="1:134">
      <c r="A12" s="105"/>
      <c r="B12" s="106">
        <v>535</v>
      </c>
      <c r="C12" s="107" t="s">
        <v>36</v>
      </c>
      <c r="D12" s="108">
        <v>0</v>
      </c>
      <c r="E12" s="108">
        <v>0</v>
      </c>
      <c r="F12" s="108">
        <v>0</v>
      </c>
      <c r="G12" s="108">
        <v>0</v>
      </c>
      <c r="H12" s="108">
        <v>0</v>
      </c>
      <c r="I12" s="108">
        <v>632538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si="2"/>
        <v>632538</v>
      </c>
      <c r="P12" s="109">
        <f>(O12/P$21)</f>
        <v>687.5413043478261</v>
      </c>
      <c r="Q12" s="110"/>
    </row>
    <row r="13" spans="1:134" ht="15.6">
      <c r="A13" s="111" t="s">
        <v>26</v>
      </c>
      <c r="B13" s="112"/>
      <c r="C13" s="113"/>
      <c r="D13" s="114">
        <f>SUM(D14:D14)</f>
        <v>107196</v>
      </c>
      <c r="E13" s="114">
        <f>SUM(E14:E14)</f>
        <v>0</v>
      </c>
      <c r="F13" s="114">
        <f>SUM(F14:F14)</f>
        <v>0</v>
      </c>
      <c r="G13" s="114">
        <f>SUM(G14:G14)</f>
        <v>0</v>
      </c>
      <c r="H13" s="114">
        <f>SUM(H14:H14)</f>
        <v>0</v>
      </c>
      <c r="I13" s="114">
        <f>SUM(I14:I14)</f>
        <v>0</v>
      </c>
      <c r="J13" s="114">
        <f>SUM(J14:J14)</f>
        <v>0</v>
      </c>
      <c r="K13" s="114">
        <f>SUM(K14:K14)</f>
        <v>0</v>
      </c>
      <c r="L13" s="114">
        <f>SUM(L14:L14)</f>
        <v>0</v>
      </c>
      <c r="M13" s="114">
        <f>SUM(M14:M14)</f>
        <v>0</v>
      </c>
      <c r="N13" s="114">
        <f>SUM(N14:N14)</f>
        <v>0</v>
      </c>
      <c r="O13" s="114">
        <f t="shared" si="2"/>
        <v>107196</v>
      </c>
      <c r="P13" s="116">
        <f>(O13/P$21)</f>
        <v>116.51739130434783</v>
      </c>
      <c r="Q13" s="117"/>
    </row>
    <row r="14" spans="1:134">
      <c r="A14" s="105"/>
      <c r="B14" s="106">
        <v>541</v>
      </c>
      <c r="C14" s="107" t="s">
        <v>27</v>
      </c>
      <c r="D14" s="108">
        <v>107196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2"/>
        <v>107196</v>
      </c>
      <c r="P14" s="109">
        <f>(O14/P$21)</f>
        <v>116.51739130434783</v>
      </c>
      <c r="Q14" s="110"/>
    </row>
    <row r="15" spans="1:134" ht="15.6">
      <c r="A15" s="111" t="s">
        <v>28</v>
      </c>
      <c r="B15" s="112"/>
      <c r="C15" s="113"/>
      <c r="D15" s="114">
        <f>SUM(D16:D16)</f>
        <v>246201</v>
      </c>
      <c r="E15" s="114">
        <f>SUM(E16:E16)</f>
        <v>0</v>
      </c>
      <c r="F15" s="114">
        <f>SUM(F16:F16)</f>
        <v>0</v>
      </c>
      <c r="G15" s="114">
        <f>SUM(G16:G16)</f>
        <v>0</v>
      </c>
      <c r="H15" s="114">
        <f>SUM(H16:H16)</f>
        <v>0</v>
      </c>
      <c r="I15" s="114">
        <f>SUM(I16:I16)</f>
        <v>0</v>
      </c>
      <c r="J15" s="114">
        <f>SUM(J16:J16)</f>
        <v>0</v>
      </c>
      <c r="K15" s="114">
        <f>SUM(K16:K16)</f>
        <v>0</v>
      </c>
      <c r="L15" s="114">
        <f>SUM(L16:L16)</f>
        <v>0</v>
      </c>
      <c r="M15" s="114">
        <f>SUM(M16:M16)</f>
        <v>0</v>
      </c>
      <c r="N15" s="114">
        <f>SUM(N16:N16)</f>
        <v>0</v>
      </c>
      <c r="O15" s="114">
        <f>SUM(D15:N15)</f>
        <v>246201</v>
      </c>
      <c r="P15" s="116">
        <f>(O15/P$21)</f>
        <v>267.60978260869564</v>
      </c>
      <c r="Q15" s="110"/>
    </row>
    <row r="16" spans="1:134">
      <c r="A16" s="105"/>
      <c r="B16" s="106">
        <v>572</v>
      </c>
      <c r="C16" s="107" t="s">
        <v>29</v>
      </c>
      <c r="D16" s="108">
        <v>246201</v>
      </c>
      <c r="E16" s="108"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2"/>
        <v>246201</v>
      </c>
      <c r="P16" s="109">
        <f>(O16/P$21)</f>
        <v>267.60978260869564</v>
      </c>
      <c r="Q16" s="110"/>
    </row>
    <row r="17" spans="1:120" ht="15.6">
      <c r="A17" s="111" t="s">
        <v>31</v>
      </c>
      <c r="B17" s="112"/>
      <c r="C17" s="113"/>
      <c r="D17" s="114">
        <f>SUM(D18:D18)</f>
        <v>75000</v>
      </c>
      <c r="E17" s="114">
        <f>SUM(E18:E18)</f>
        <v>0</v>
      </c>
      <c r="F17" s="114">
        <f>SUM(F18:F18)</f>
        <v>0</v>
      </c>
      <c r="G17" s="114">
        <f>SUM(G18:G18)</f>
        <v>0</v>
      </c>
      <c r="H17" s="114">
        <f>SUM(H18:H18)</f>
        <v>0</v>
      </c>
      <c r="I17" s="114">
        <f>SUM(I18:I18)</f>
        <v>0</v>
      </c>
      <c r="J17" s="114">
        <f>SUM(J18:J18)</f>
        <v>0</v>
      </c>
      <c r="K17" s="114">
        <f>SUM(K18:K18)</f>
        <v>0</v>
      </c>
      <c r="L17" s="114">
        <f>SUM(L18:L18)</f>
        <v>0</v>
      </c>
      <c r="M17" s="114">
        <f>SUM(M18:M18)</f>
        <v>0</v>
      </c>
      <c r="N17" s="114">
        <f>SUM(N18:N18)</f>
        <v>0</v>
      </c>
      <c r="O17" s="114">
        <f>SUM(D17:N17)</f>
        <v>75000</v>
      </c>
      <c r="P17" s="116">
        <f>(O17/P$21)</f>
        <v>81.521739130434781</v>
      </c>
      <c r="Q17" s="110"/>
    </row>
    <row r="18" spans="1:120" ht="15.6" thickBot="1">
      <c r="A18" s="105"/>
      <c r="B18" s="106">
        <v>581</v>
      </c>
      <c r="C18" s="107" t="s">
        <v>73</v>
      </c>
      <c r="D18" s="108">
        <v>75000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>SUM(D18:N18)</f>
        <v>75000</v>
      </c>
      <c r="P18" s="109">
        <f>(O18/P$21)</f>
        <v>81.521739130434781</v>
      </c>
      <c r="Q18" s="110"/>
    </row>
    <row r="19" spans="1:120" ht="16.2" thickBot="1">
      <c r="A19" s="118" t="s">
        <v>10</v>
      </c>
      <c r="B19" s="119"/>
      <c r="C19" s="120"/>
      <c r="D19" s="121">
        <f>SUM(D5,D7,D9,D13,D15,D17)</f>
        <v>849756</v>
      </c>
      <c r="E19" s="121">
        <f t="shared" ref="E19:N19" si="3">SUM(E5,E7,E9,E13,E15,E17)</f>
        <v>0</v>
      </c>
      <c r="F19" s="121">
        <f t="shared" si="3"/>
        <v>0</v>
      </c>
      <c r="G19" s="121">
        <f t="shared" si="3"/>
        <v>0</v>
      </c>
      <c r="H19" s="121">
        <f t="shared" si="3"/>
        <v>0</v>
      </c>
      <c r="I19" s="121">
        <f t="shared" si="3"/>
        <v>1025341</v>
      </c>
      <c r="J19" s="121">
        <f t="shared" si="3"/>
        <v>0</v>
      </c>
      <c r="K19" s="121">
        <f t="shared" si="3"/>
        <v>0</v>
      </c>
      <c r="L19" s="121">
        <f t="shared" si="3"/>
        <v>0</v>
      </c>
      <c r="M19" s="121">
        <f t="shared" si="3"/>
        <v>0</v>
      </c>
      <c r="N19" s="121">
        <f t="shared" si="3"/>
        <v>0</v>
      </c>
      <c r="O19" s="121">
        <f>SUM(D19:N19)</f>
        <v>1875097</v>
      </c>
      <c r="P19" s="122">
        <f>(O19/P$21)</f>
        <v>2038.1489130434782</v>
      </c>
      <c r="Q19" s="103"/>
      <c r="R19" s="12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</row>
    <row r="20" spans="1:120">
      <c r="A20" s="124"/>
      <c r="B20" s="125"/>
      <c r="C20" s="125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7"/>
    </row>
    <row r="21" spans="1:120">
      <c r="A21" s="128"/>
      <c r="B21" s="129"/>
      <c r="C21" s="129"/>
      <c r="D21" s="130"/>
      <c r="E21" s="130"/>
      <c r="F21" s="130"/>
      <c r="G21" s="130"/>
      <c r="H21" s="130"/>
      <c r="I21" s="130"/>
      <c r="J21" s="130"/>
      <c r="K21" s="130"/>
      <c r="L21" s="130"/>
      <c r="M21" s="133" t="s">
        <v>78</v>
      </c>
      <c r="N21" s="133"/>
      <c r="O21" s="133"/>
      <c r="P21" s="131">
        <v>920</v>
      </c>
    </row>
    <row r="22" spans="1:120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6"/>
    </row>
    <row r="23" spans="1:120" ht="15.75" customHeight="1" thickBot="1">
      <c r="A23" s="137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1"/>
  <sheetViews>
    <sheetView workbookViewId="0">
      <selection sqref="A1:O1"/>
    </sheetView>
  </sheetViews>
  <sheetFormatPr defaultColWidth="9.81640625" defaultRowHeight="15"/>
  <cols>
    <col min="1" max="1" width="1.81640625" style="60" customWidth="1"/>
    <col min="2" max="2" width="6.81640625" style="60" customWidth="1"/>
    <col min="3" max="3" width="55.81640625" style="60" customWidth="1"/>
    <col min="4" max="5" width="16.81640625" style="89" customWidth="1"/>
    <col min="6" max="7" width="15.81640625" style="89" customWidth="1"/>
    <col min="8" max="8" width="13.81640625" style="89" customWidth="1"/>
    <col min="9" max="10" width="15.81640625" style="89" customWidth="1"/>
    <col min="11" max="13" width="13.81640625" style="89" customWidth="1"/>
    <col min="14" max="14" width="16.81640625" style="89" customWidth="1"/>
    <col min="15" max="15" width="13.81640625" style="60" customWidth="1"/>
    <col min="16" max="16" width="9.81640625" style="60" customWidth="1"/>
    <col min="17" max="17" width="9.81640625" style="60"/>
    <col min="18" max="16384" width="9.81640625" style="46"/>
  </cols>
  <sheetData>
    <row r="1" spans="1:133" ht="28.2">
      <c r="A1" s="178" t="s">
        <v>33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3.4" thickBot="1">
      <c r="A2" s="181" t="s">
        <v>47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6">
      <c r="A5" s="54" t="s">
        <v>18</v>
      </c>
      <c r="B5" s="55"/>
      <c r="C5" s="55"/>
      <c r="D5" s="56">
        <f t="shared" ref="D5:M5" si="0">SUM(D6:D6)</f>
        <v>245029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7" si="1">SUM(D5:M5)</f>
        <v>245029</v>
      </c>
      <c r="O5" s="58">
        <f t="shared" ref="O5:O17" si="2">(N5/O$19)</f>
        <v>266.04668838219328</v>
      </c>
      <c r="P5" s="59"/>
    </row>
    <row r="6" spans="1:133">
      <c r="A6" s="61"/>
      <c r="B6" s="62">
        <v>519</v>
      </c>
      <c r="C6" s="63" t="s">
        <v>48</v>
      </c>
      <c r="D6" s="64">
        <v>245029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245029</v>
      </c>
      <c r="O6" s="65">
        <f t="shared" si="2"/>
        <v>266.04668838219328</v>
      </c>
      <c r="P6" s="66"/>
    </row>
    <row r="7" spans="1:133" ht="15.6">
      <c r="A7" s="67" t="s">
        <v>21</v>
      </c>
      <c r="B7" s="68"/>
      <c r="C7" s="69"/>
      <c r="D7" s="70">
        <f t="shared" ref="D7:M7" si="3">SUM(D8:D8)</f>
        <v>9010</v>
      </c>
      <c r="E7" s="70">
        <f t="shared" si="3"/>
        <v>0</v>
      </c>
      <c r="F7" s="70">
        <f t="shared" si="3"/>
        <v>0</v>
      </c>
      <c r="G7" s="70">
        <f t="shared" si="3"/>
        <v>0</v>
      </c>
      <c r="H7" s="70">
        <f t="shared" si="3"/>
        <v>0</v>
      </c>
      <c r="I7" s="70">
        <f t="shared" si="3"/>
        <v>0</v>
      </c>
      <c r="J7" s="70">
        <f t="shared" si="3"/>
        <v>0</v>
      </c>
      <c r="K7" s="70">
        <f t="shared" si="3"/>
        <v>0</v>
      </c>
      <c r="L7" s="70">
        <f t="shared" si="3"/>
        <v>0</v>
      </c>
      <c r="M7" s="70">
        <f t="shared" si="3"/>
        <v>0</v>
      </c>
      <c r="N7" s="71">
        <f t="shared" si="1"/>
        <v>9010</v>
      </c>
      <c r="O7" s="72">
        <f t="shared" si="2"/>
        <v>9.782844733984799</v>
      </c>
      <c r="P7" s="73"/>
    </row>
    <row r="8" spans="1:133">
      <c r="A8" s="61"/>
      <c r="B8" s="62">
        <v>522</v>
      </c>
      <c r="C8" s="63" t="s">
        <v>22</v>
      </c>
      <c r="D8" s="64">
        <v>9010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9010</v>
      </c>
      <c r="O8" s="65">
        <f t="shared" si="2"/>
        <v>9.782844733984799</v>
      </c>
      <c r="P8" s="66"/>
    </row>
    <row r="9" spans="1:133" ht="15.6">
      <c r="A9" s="67" t="s">
        <v>23</v>
      </c>
      <c r="B9" s="68"/>
      <c r="C9" s="69"/>
      <c r="D9" s="70">
        <f t="shared" ref="D9:M9" si="4">SUM(D10:D12)</f>
        <v>0</v>
      </c>
      <c r="E9" s="70">
        <f t="shared" si="4"/>
        <v>0</v>
      </c>
      <c r="F9" s="70">
        <f t="shared" si="4"/>
        <v>0</v>
      </c>
      <c r="G9" s="70">
        <f t="shared" si="4"/>
        <v>0</v>
      </c>
      <c r="H9" s="70">
        <f t="shared" si="4"/>
        <v>0</v>
      </c>
      <c r="I9" s="70">
        <f t="shared" si="4"/>
        <v>963232</v>
      </c>
      <c r="J9" s="70">
        <f t="shared" si="4"/>
        <v>0</v>
      </c>
      <c r="K9" s="70">
        <f t="shared" si="4"/>
        <v>0</v>
      </c>
      <c r="L9" s="70">
        <f t="shared" si="4"/>
        <v>0</v>
      </c>
      <c r="M9" s="70">
        <f t="shared" si="4"/>
        <v>0</v>
      </c>
      <c r="N9" s="71">
        <f t="shared" si="1"/>
        <v>963232</v>
      </c>
      <c r="O9" s="72">
        <f t="shared" si="2"/>
        <v>1045.8545059717699</v>
      </c>
      <c r="P9" s="73"/>
    </row>
    <row r="10" spans="1:133">
      <c r="A10" s="61"/>
      <c r="B10" s="62">
        <v>533</v>
      </c>
      <c r="C10" s="63" t="s">
        <v>24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153487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153487</v>
      </c>
      <c r="O10" s="65">
        <f t="shared" si="2"/>
        <v>166.65255157437568</v>
      </c>
      <c r="P10" s="66"/>
    </row>
    <row r="11" spans="1:133">
      <c r="A11" s="61"/>
      <c r="B11" s="62">
        <v>534</v>
      </c>
      <c r="C11" s="63" t="s">
        <v>49</v>
      </c>
      <c r="D11" s="64">
        <v>0</v>
      </c>
      <c r="E11" s="64">
        <v>0</v>
      </c>
      <c r="F11" s="64">
        <v>0</v>
      </c>
      <c r="G11" s="64">
        <v>0</v>
      </c>
      <c r="H11" s="64">
        <v>0</v>
      </c>
      <c r="I11" s="64">
        <v>268949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268949</v>
      </c>
      <c r="O11" s="65">
        <f t="shared" si="2"/>
        <v>292.01845819761127</v>
      </c>
      <c r="P11" s="66"/>
    </row>
    <row r="12" spans="1:133">
      <c r="A12" s="61"/>
      <c r="B12" s="62">
        <v>535</v>
      </c>
      <c r="C12" s="63" t="s">
        <v>36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540796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540796</v>
      </c>
      <c r="O12" s="65">
        <f t="shared" si="2"/>
        <v>587.18349619978289</v>
      </c>
      <c r="P12" s="66"/>
    </row>
    <row r="13" spans="1:133" ht="15.6">
      <c r="A13" s="67" t="s">
        <v>26</v>
      </c>
      <c r="B13" s="68"/>
      <c r="C13" s="69"/>
      <c r="D13" s="70">
        <f t="shared" ref="D13:M13" si="5">SUM(D14:D14)</f>
        <v>141700</v>
      </c>
      <c r="E13" s="70">
        <f t="shared" si="5"/>
        <v>0</v>
      </c>
      <c r="F13" s="70">
        <f t="shared" si="5"/>
        <v>0</v>
      </c>
      <c r="G13" s="70">
        <f t="shared" si="5"/>
        <v>0</v>
      </c>
      <c r="H13" s="70">
        <f t="shared" si="5"/>
        <v>0</v>
      </c>
      <c r="I13" s="70">
        <f t="shared" si="5"/>
        <v>0</v>
      </c>
      <c r="J13" s="70">
        <f t="shared" si="5"/>
        <v>0</v>
      </c>
      <c r="K13" s="70">
        <f t="shared" si="5"/>
        <v>0</v>
      </c>
      <c r="L13" s="70">
        <f t="shared" si="5"/>
        <v>0</v>
      </c>
      <c r="M13" s="70">
        <f t="shared" si="5"/>
        <v>0</v>
      </c>
      <c r="N13" s="70">
        <f t="shared" si="1"/>
        <v>141700</v>
      </c>
      <c r="O13" s="72">
        <f t="shared" si="2"/>
        <v>153.85450597176981</v>
      </c>
      <c r="P13" s="73"/>
    </row>
    <row r="14" spans="1:133">
      <c r="A14" s="61"/>
      <c r="B14" s="62">
        <v>541</v>
      </c>
      <c r="C14" s="63" t="s">
        <v>50</v>
      </c>
      <c r="D14" s="64">
        <v>141700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141700</v>
      </c>
      <c r="O14" s="65">
        <f t="shared" si="2"/>
        <v>153.85450597176981</v>
      </c>
      <c r="P14" s="66"/>
    </row>
    <row r="15" spans="1:133" ht="15.6">
      <c r="A15" s="67" t="s">
        <v>28</v>
      </c>
      <c r="B15" s="68"/>
      <c r="C15" s="69"/>
      <c r="D15" s="70">
        <f t="shared" ref="D15:M15" si="6">SUM(D16:D16)</f>
        <v>73170</v>
      </c>
      <c r="E15" s="70">
        <f t="shared" si="6"/>
        <v>0</v>
      </c>
      <c r="F15" s="70">
        <f t="shared" si="6"/>
        <v>0</v>
      </c>
      <c r="G15" s="70">
        <f t="shared" si="6"/>
        <v>0</v>
      </c>
      <c r="H15" s="70">
        <f t="shared" si="6"/>
        <v>0</v>
      </c>
      <c r="I15" s="70">
        <f t="shared" si="6"/>
        <v>0</v>
      </c>
      <c r="J15" s="70">
        <f t="shared" si="6"/>
        <v>0</v>
      </c>
      <c r="K15" s="70">
        <f t="shared" si="6"/>
        <v>0</v>
      </c>
      <c r="L15" s="70">
        <f t="shared" si="6"/>
        <v>0</v>
      </c>
      <c r="M15" s="70">
        <f t="shared" si="6"/>
        <v>0</v>
      </c>
      <c r="N15" s="70">
        <f t="shared" si="1"/>
        <v>73170</v>
      </c>
      <c r="O15" s="72">
        <f t="shared" si="2"/>
        <v>79.446254071661244</v>
      </c>
      <c r="P15" s="66"/>
    </row>
    <row r="16" spans="1:133" ht="15.6" thickBot="1">
      <c r="A16" s="61"/>
      <c r="B16" s="62">
        <v>572</v>
      </c>
      <c r="C16" s="63" t="s">
        <v>51</v>
      </c>
      <c r="D16" s="64">
        <v>73170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73170</v>
      </c>
      <c r="O16" s="65">
        <f t="shared" si="2"/>
        <v>79.446254071661244</v>
      </c>
      <c r="P16" s="66"/>
    </row>
    <row r="17" spans="1:119" ht="16.2" thickBot="1">
      <c r="A17" s="74" t="s">
        <v>10</v>
      </c>
      <c r="B17" s="75"/>
      <c r="C17" s="76"/>
      <c r="D17" s="77">
        <f>SUM(D5,D7,D9,D13,D15)</f>
        <v>468909</v>
      </c>
      <c r="E17" s="77">
        <f t="shared" ref="E17:M17" si="7">SUM(E5,E7,E9,E13,E15)</f>
        <v>0</v>
      </c>
      <c r="F17" s="77">
        <f t="shared" si="7"/>
        <v>0</v>
      </c>
      <c r="G17" s="77">
        <f t="shared" si="7"/>
        <v>0</v>
      </c>
      <c r="H17" s="77">
        <f t="shared" si="7"/>
        <v>0</v>
      </c>
      <c r="I17" s="77">
        <f t="shared" si="7"/>
        <v>963232</v>
      </c>
      <c r="J17" s="77">
        <f t="shared" si="7"/>
        <v>0</v>
      </c>
      <c r="K17" s="77">
        <f t="shared" si="7"/>
        <v>0</v>
      </c>
      <c r="L17" s="77">
        <f t="shared" si="7"/>
        <v>0</v>
      </c>
      <c r="M17" s="77">
        <f t="shared" si="7"/>
        <v>0</v>
      </c>
      <c r="N17" s="77">
        <f t="shared" si="1"/>
        <v>1432141</v>
      </c>
      <c r="O17" s="78">
        <f t="shared" si="2"/>
        <v>1554.9847991313788</v>
      </c>
      <c r="P17" s="59"/>
      <c r="Q17" s="79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  <c r="AV17" s="80"/>
      <c r="AW17" s="80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/>
      <c r="BR17" s="80"/>
      <c r="BS17" s="80"/>
      <c r="BT17" s="80"/>
      <c r="BU17" s="80"/>
      <c r="BV17" s="80"/>
      <c r="BW17" s="80"/>
      <c r="BX17" s="80"/>
      <c r="BY17" s="80"/>
      <c r="BZ17" s="80"/>
      <c r="CA17" s="80"/>
      <c r="CB17" s="80"/>
      <c r="CC17" s="80"/>
      <c r="CD17" s="80"/>
      <c r="CE17" s="80"/>
      <c r="CF17" s="80"/>
      <c r="CG17" s="80"/>
      <c r="CH17" s="80"/>
      <c r="CI17" s="80"/>
      <c r="CJ17" s="80"/>
      <c r="CK17" s="80"/>
      <c r="CL17" s="80"/>
      <c r="CM17" s="80"/>
      <c r="CN17" s="80"/>
      <c r="CO17" s="80"/>
      <c r="CP17" s="80"/>
      <c r="CQ17" s="80"/>
      <c r="CR17" s="80"/>
      <c r="CS17" s="80"/>
      <c r="CT17" s="80"/>
      <c r="CU17" s="80"/>
      <c r="CV17" s="80"/>
      <c r="CW17" s="80"/>
      <c r="CX17" s="80"/>
      <c r="CY17" s="80"/>
      <c r="CZ17" s="80"/>
      <c r="DA17" s="80"/>
      <c r="DB17" s="80"/>
      <c r="DC17" s="80"/>
      <c r="DD17" s="80"/>
      <c r="DE17" s="80"/>
      <c r="DF17" s="80"/>
      <c r="DG17" s="80"/>
      <c r="DH17" s="80"/>
      <c r="DI17" s="80"/>
      <c r="DJ17" s="80"/>
      <c r="DK17" s="80"/>
      <c r="DL17" s="80"/>
      <c r="DM17" s="80"/>
      <c r="DN17" s="80"/>
      <c r="DO17" s="80"/>
    </row>
    <row r="18" spans="1:119">
      <c r="A18" s="81"/>
      <c r="B18" s="82"/>
      <c r="C18" s="82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4"/>
    </row>
    <row r="19" spans="1:119">
      <c r="A19" s="85"/>
      <c r="B19" s="86"/>
      <c r="C19" s="86"/>
      <c r="D19" s="87"/>
      <c r="E19" s="87"/>
      <c r="F19" s="87"/>
      <c r="G19" s="87"/>
      <c r="H19" s="87"/>
      <c r="I19" s="87"/>
      <c r="J19" s="87"/>
      <c r="K19" s="87"/>
      <c r="L19" s="171" t="s">
        <v>52</v>
      </c>
      <c r="M19" s="171"/>
      <c r="N19" s="171"/>
      <c r="O19" s="88">
        <v>921</v>
      </c>
    </row>
    <row r="20" spans="1:119">
      <c r="A20" s="172"/>
      <c r="B20" s="173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4"/>
    </row>
    <row r="21" spans="1:119" ht="15.75" customHeight="1" thickBot="1">
      <c r="A21" s="175" t="s">
        <v>38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7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45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SUM(D6:D6)</f>
        <v>233588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233588</v>
      </c>
      <c r="O5" s="30">
        <f t="shared" ref="O5:O19" si="2">(N5/O$21)</f>
        <v>248.49787234042554</v>
      </c>
      <c r="P5" s="6"/>
    </row>
    <row r="6" spans="1:133">
      <c r="A6" s="12"/>
      <c r="B6" s="42">
        <v>519</v>
      </c>
      <c r="C6" s="19" t="s">
        <v>20</v>
      </c>
      <c r="D6" s="43">
        <v>233588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233588</v>
      </c>
      <c r="O6" s="44">
        <f t="shared" si="2"/>
        <v>248.49787234042554</v>
      </c>
      <c r="P6" s="9"/>
    </row>
    <row r="7" spans="1:133" ht="15.6">
      <c r="A7" s="26" t="s">
        <v>21</v>
      </c>
      <c r="B7" s="27"/>
      <c r="C7" s="28"/>
      <c r="D7" s="29">
        <f t="shared" ref="D7:M7" si="3">SUM(D8:D8)</f>
        <v>56828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56828</v>
      </c>
      <c r="O7" s="41">
        <f t="shared" si="2"/>
        <v>60.455319148936169</v>
      </c>
      <c r="P7" s="10"/>
    </row>
    <row r="8" spans="1:133">
      <c r="A8" s="12"/>
      <c r="B8" s="42">
        <v>522</v>
      </c>
      <c r="C8" s="19" t="s">
        <v>22</v>
      </c>
      <c r="D8" s="43">
        <v>56828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56828</v>
      </c>
      <c r="O8" s="44">
        <f t="shared" si="2"/>
        <v>60.455319148936169</v>
      </c>
      <c r="P8" s="9"/>
    </row>
    <row r="9" spans="1:133" ht="15.6">
      <c r="A9" s="26" t="s">
        <v>23</v>
      </c>
      <c r="B9" s="27"/>
      <c r="C9" s="28"/>
      <c r="D9" s="29">
        <f t="shared" ref="D9:M9" si="4">SUM(D10:D12)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1044456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1044456</v>
      </c>
      <c r="O9" s="41">
        <f t="shared" si="2"/>
        <v>1111.1234042553192</v>
      </c>
      <c r="P9" s="10"/>
    </row>
    <row r="10" spans="1:133">
      <c r="A10" s="12"/>
      <c r="B10" s="42">
        <v>533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167726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167726</v>
      </c>
      <c r="O10" s="44">
        <f t="shared" si="2"/>
        <v>178.43191489361703</v>
      </c>
      <c r="P10" s="9"/>
    </row>
    <row r="11" spans="1:133">
      <c r="A11" s="12"/>
      <c r="B11" s="42">
        <v>534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91841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91841</v>
      </c>
      <c r="O11" s="44">
        <f t="shared" si="2"/>
        <v>97.7031914893617</v>
      </c>
      <c r="P11" s="9"/>
    </row>
    <row r="12" spans="1:133">
      <c r="A12" s="12"/>
      <c r="B12" s="42">
        <v>535</v>
      </c>
      <c r="C12" s="19" t="s">
        <v>36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784889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784889</v>
      </c>
      <c r="O12" s="44">
        <f t="shared" si="2"/>
        <v>834.98829787234047</v>
      </c>
      <c r="P12" s="9"/>
    </row>
    <row r="13" spans="1:133" ht="15.6">
      <c r="A13" s="26" t="s">
        <v>26</v>
      </c>
      <c r="B13" s="27"/>
      <c r="C13" s="28"/>
      <c r="D13" s="29">
        <f t="shared" ref="D13:M13" si="5">SUM(D14:D14)</f>
        <v>190221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190221</v>
      </c>
      <c r="O13" s="41">
        <f t="shared" si="2"/>
        <v>202.36276595744681</v>
      </c>
      <c r="P13" s="10"/>
    </row>
    <row r="14" spans="1:133">
      <c r="A14" s="12"/>
      <c r="B14" s="42">
        <v>541</v>
      </c>
      <c r="C14" s="19" t="s">
        <v>27</v>
      </c>
      <c r="D14" s="43">
        <v>190221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190221</v>
      </c>
      <c r="O14" s="44">
        <f t="shared" si="2"/>
        <v>202.36276595744681</v>
      </c>
      <c r="P14" s="9"/>
    </row>
    <row r="15" spans="1:133" ht="15.6">
      <c r="A15" s="26" t="s">
        <v>28</v>
      </c>
      <c r="B15" s="27"/>
      <c r="C15" s="28"/>
      <c r="D15" s="29">
        <f t="shared" ref="D15:M15" si="6">SUM(D16:D16)</f>
        <v>36545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36545</v>
      </c>
      <c r="O15" s="41">
        <f t="shared" si="2"/>
        <v>38.877659574468083</v>
      </c>
      <c r="P15" s="9"/>
    </row>
    <row r="16" spans="1:133">
      <c r="A16" s="12"/>
      <c r="B16" s="42">
        <v>572</v>
      </c>
      <c r="C16" s="19" t="s">
        <v>29</v>
      </c>
      <c r="D16" s="43">
        <v>36545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36545</v>
      </c>
      <c r="O16" s="44">
        <f t="shared" si="2"/>
        <v>38.877659574468083</v>
      </c>
      <c r="P16" s="9"/>
    </row>
    <row r="17" spans="1:119" ht="15.6">
      <c r="A17" s="26" t="s">
        <v>31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12000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12000</v>
      </c>
      <c r="O17" s="41">
        <f t="shared" si="2"/>
        <v>12.76595744680851</v>
      </c>
      <c r="P17" s="9"/>
    </row>
    <row r="18" spans="1:119" ht="15.6" thickBot="1">
      <c r="A18" s="12"/>
      <c r="B18" s="42">
        <v>581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12000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12000</v>
      </c>
      <c r="O18" s="44">
        <f t="shared" si="2"/>
        <v>12.76595744680851</v>
      </c>
      <c r="P18" s="9"/>
    </row>
    <row r="19" spans="1:119" ht="16.2" thickBot="1">
      <c r="A19" s="13" t="s">
        <v>10</v>
      </c>
      <c r="B19" s="21"/>
      <c r="C19" s="20"/>
      <c r="D19" s="14">
        <f>SUM(D5,D7,D9,D13,D15,D17)</f>
        <v>517182</v>
      </c>
      <c r="E19" s="14">
        <f t="shared" ref="E19:M19" si="8">SUM(E5,E7,E9,E13,E15,E17)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1056456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1573638</v>
      </c>
      <c r="O19" s="35">
        <f t="shared" si="2"/>
        <v>1674.0829787234043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46</v>
      </c>
      <c r="M21" s="157"/>
      <c r="N21" s="157"/>
      <c r="O21" s="39">
        <v>940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41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SUM(D6:D7)</f>
        <v>207251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207251</v>
      </c>
      <c r="O5" s="30">
        <f t="shared" ref="O5:O20" si="2">(N5/O$22)</f>
        <v>218.85005279831046</v>
      </c>
      <c r="P5" s="6"/>
    </row>
    <row r="6" spans="1:133">
      <c r="A6" s="12"/>
      <c r="B6" s="42">
        <v>511</v>
      </c>
      <c r="C6" s="19" t="s">
        <v>19</v>
      </c>
      <c r="D6" s="43">
        <v>24000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24000</v>
      </c>
      <c r="O6" s="44">
        <f t="shared" si="2"/>
        <v>25.343189017951424</v>
      </c>
      <c r="P6" s="9"/>
    </row>
    <row r="7" spans="1:133">
      <c r="A7" s="12"/>
      <c r="B7" s="42">
        <v>519</v>
      </c>
      <c r="C7" s="19" t="s">
        <v>20</v>
      </c>
      <c r="D7" s="43">
        <v>183251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183251</v>
      </c>
      <c r="O7" s="44">
        <f t="shared" si="2"/>
        <v>193.50686378035903</v>
      </c>
      <c r="P7" s="9"/>
    </row>
    <row r="8" spans="1:133" ht="15.6">
      <c r="A8" s="26" t="s">
        <v>21</v>
      </c>
      <c r="B8" s="27"/>
      <c r="C8" s="28"/>
      <c r="D8" s="29">
        <f t="shared" ref="D8:M8" si="3">SUM(D9:D9)</f>
        <v>228067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228067</v>
      </c>
      <c r="O8" s="41">
        <f t="shared" si="2"/>
        <v>240.83104540654699</v>
      </c>
      <c r="P8" s="10"/>
    </row>
    <row r="9" spans="1:133">
      <c r="A9" s="12"/>
      <c r="B9" s="42">
        <v>522</v>
      </c>
      <c r="C9" s="19" t="s">
        <v>22</v>
      </c>
      <c r="D9" s="43">
        <v>228067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228067</v>
      </c>
      <c r="O9" s="44">
        <f t="shared" si="2"/>
        <v>240.83104540654699</v>
      </c>
      <c r="P9" s="9"/>
    </row>
    <row r="10" spans="1:133" ht="15.6">
      <c r="A10" s="26" t="s">
        <v>23</v>
      </c>
      <c r="B10" s="27"/>
      <c r="C10" s="28"/>
      <c r="D10" s="29">
        <f t="shared" ref="D10:M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1000265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1000265</v>
      </c>
      <c r="O10" s="41">
        <f t="shared" si="2"/>
        <v>1056.246040126716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192531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192531</v>
      </c>
      <c r="O11" s="44">
        <f t="shared" si="2"/>
        <v>203.30623020063359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114247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114247</v>
      </c>
      <c r="O12" s="44">
        <f t="shared" si="2"/>
        <v>120.64097148891236</v>
      </c>
      <c r="P12" s="9"/>
    </row>
    <row r="13" spans="1:133">
      <c r="A13" s="12"/>
      <c r="B13" s="42">
        <v>535</v>
      </c>
      <c r="C13" s="19" t="s">
        <v>36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693487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693487</v>
      </c>
      <c r="O13" s="44">
        <f t="shared" si="2"/>
        <v>732.29883843717005</v>
      </c>
      <c r="P13" s="9"/>
    </row>
    <row r="14" spans="1:133" ht="15.6">
      <c r="A14" s="26" t="s">
        <v>26</v>
      </c>
      <c r="B14" s="27"/>
      <c r="C14" s="28"/>
      <c r="D14" s="29">
        <f t="shared" ref="D14:M14" si="5">SUM(D15:D15)</f>
        <v>173860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173860</v>
      </c>
      <c r="O14" s="41">
        <f t="shared" si="2"/>
        <v>183.59028511087647</v>
      </c>
      <c r="P14" s="10"/>
    </row>
    <row r="15" spans="1:133">
      <c r="A15" s="12"/>
      <c r="B15" s="42">
        <v>541</v>
      </c>
      <c r="C15" s="19" t="s">
        <v>27</v>
      </c>
      <c r="D15" s="43">
        <v>173860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173860</v>
      </c>
      <c r="O15" s="44">
        <f t="shared" si="2"/>
        <v>183.59028511087647</v>
      </c>
      <c r="P15" s="9"/>
    </row>
    <row r="16" spans="1:133" ht="15.6">
      <c r="A16" s="26" t="s">
        <v>28</v>
      </c>
      <c r="B16" s="27"/>
      <c r="C16" s="28"/>
      <c r="D16" s="29">
        <f t="shared" ref="D16:M16" si="6">SUM(D17:D17)</f>
        <v>57765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57765</v>
      </c>
      <c r="O16" s="41">
        <f t="shared" si="2"/>
        <v>60.99788806758184</v>
      </c>
      <c r="P16" s="9"/>
    </row>
    <row r="17" spans="1:119">
      <c r="A17" s="12"/>
      <c r="B17" s="42">
        <v>572</v>
      </c>
      <c r="C17" s="19" t="s">
        <v>29</v>
      </c>
      <c r="D17" s="43">
        <v>57765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57765</v>
      </c>
      <c r="O17" s="44">
        <f t="shared" si="2"/>
        <v>60.99788806758184</v>
      </c>
      <c r="P17" s="9"/>
    </row>
    <row r="18" spans="1:119" ht="15.6">
      <c r="A18" s="26" t="s">
        <v>31</v>
      </c>
      <c r="B18" s="27"/>
      <c r="C18" s="28"/>
      <c r="D18" s="29">
        <f t="shared" ref="D18:M18" si="7">SUM(D19:D19)</f>
        <v>0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12070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12070</v>
      </c>
      <c r="O18" s="41">
        <f t="shared" si="2"/>
        <v>12.745512143611405</v>
      </c>
      <c r="P18" s="9"/>
    </row>
    <row r="19" spans="1:119" ht="15.6" thickBot="1">
      <c r="A19" s="12"/>
      <c r="B19" s="42">
        <v>581</v>
      </c>
      <c r="C19" s="19" t="s">
        <v>30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12070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12070</v>
      </c>
      <c r="O19" s="44">
        <f t="shared" si="2"/>
        <v>12.745512143611405</v>
      </c>
      <c r="P19" s="9"/>
    </row>
    <row r="20" spans="1:119" ht="16.2" thickBot="1">
      <c r="A20" s="13" t="s">
        <v>10</v>
      </c>
      <c r="B20" s="21"/>
      <c r="C20" s="20"/>
      <c r="D20" s="14">
        <f>SUM(D5,D8,D10,D14,D16,D18)</f>
        <v>666943</v>
      </c>
      <c r="E20" s="14">
        <f t="shared" ref="E20:M20" si="8">SUM(E5,E8,E10,E14,E16,E18)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1012335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1679278</v>
      </c>
      <c r="O20" s="35">
        <f t="shared" si="2"/>
        <v>1773.260823653643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42</v>
      </c>
      <c r="M22" s="157"/>
      <c r="N22" s="157"/>
      <c r="O22" s="39">
        <v>947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4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39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SUM(D6:D7)</f>
        <v>243103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243103</v>
      </c>
      <c r="O5" s="30">
        <f t="shared" ref="O5:O20" si="2">(N5/O$22)</f>
        <v>255.62881177707675</v>
      </c>
      <c r="P5" s="6"/>
    </row>
    <row r="6" spans="1:133">
      <c r="A6" s="12"/>
      <c r="B6" s="42">
        <v>511</v>
      </c>
      <c r="C6" s="19" t="s">
        <v>19</v>
      </c>
      <c r="D6" s="43">
        <v>20783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20783</v>
      </c>
      <c r="O6" s="44">
        <f t="shared" si="2"/>
        <v>21.85383806519453</v>
      </c>
      <c r="P6" s="9"/>
    </row>
    <row r="7" spans="1:133">
      <c r="A7" s="12"/>
      <c r="B7" s="42">
        <v>519</v>
      </c>
      <c r="C7" s="19" t="s">
        <v>20</v>
      </c>
      <c r="D7" s="43">
        <v>222320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222320</v>
      </c>
      <c r="O7" s="44">
        <f t="shared" si="2"/>
        <v>233.77497371188224</v>
      </c>
      <c r="P7" s="9"/>
    </row>
    <row r="8" spans="1:133" ht="15.6">
      <c r="A8" s="26" t="s">
        <v>21</v>
      </c>
      <c r="B8" s="27"/>
      <c r="C8" s="28"/>
      <c r="D8" s="29">
        <f t="shared" ref="D8:M8" si="3">SUM(D9:D9)</f>
        <v>31167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31167</v>
      </c>
      <c r="O8" s="41">
        <f t="shared" si="2"/>
        <v>32.772870662460569</v>
      </c>
      <c r="P8" s="10"/>
    </row>
    <row r="9" spans="1:133">
      <c r="A9" s="12"/>
      <c r="B9" s="42">
        <v>522</v>
      </c>
      <c r="C9" s="19" t="s">
        <v>22</v>
      </c>
      <c r="D9" s="43">
        <v>31167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31167</v>
      </c>
      <c r="O9" s="44">
        <f t="shared" si="2"/>
        <v>32.772870662460569</v>
      </c>
      <c r="P9" s="9"/>
    </row>
    <row r="10" spans="1:133" ht="15.6">
      <c r="A10" s="26" t="s">
        <v>23</v>
      </c>
      <c r="B10" s="27"/>
      <c r="C10" s="28"/>
      <c r="D10" s="29">
        <f t="shared" ref="D10:M10" si="4">SUM(D11:D13)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749663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749663</v>
      </c>
      <c r="O10" s="41">
        <f t="shared" si="2"/>
        <v>788.28916929547847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168780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168780</v>
      </c>
      <c r="O11" s="44">
        <f t="shared" si="2"/>
        <v>177.4763406940063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71453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71453</v>
      </c>
      <c r="O12" s="44">
        <f t="shared" si="2"/>
        <v>75.134595162986329</v>
      </c>
      <c r="P12" s="9"/>
    </row>
    <row r="13" spans="1:133">
      <c r="A13" s="12"/>
      <c r="B13" s="42">
        <v>535</v>
      </c>
      <c r="C13" s="19" t="s">
        <v>36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509430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509430</v>
      </c>
      <c r="O13" s="44">
        <f t="shared" si="2"/>
        <v>535.67823343848579</v>
      </c>
      <c r="P13" s="9"/>
    </row>
    <row r="14" spans="1:133" ht="15.6">
      <c r="A14" s="26" t="s">
        <v>26</v>
      </c>
      <c r="B14" s="27"/>
      <c r="C14" s="28"/>
      <c r="D14" s="29">
        <f t="shared" ref="D14:M14" si="5">SUM(D15:D15)</f>
        <v>206811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206811</v>
      </c>
      <c r="O14" s="41">
        <f t="shared" si="2"/>
        <v>217.46687697160883</v>
      </c>
      <c r="P14" s="10"/>
    </row>
    <row r="15" spans="1:133">
      <c r="A15" s="12"/>
      <c r="B15" s="42">
        <v>541</v>
      </c>
      <c r="C15" s="19" t="s">
        <v>27</v>
      </c>
      <c r="D15" s="43">
        <v>206811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206811</v>
      </c>
      <c r="O15" s="44">
        <f t="shared" si="2"/>
        <v>217.46687697160883</v>
      </c>
      <c r="P15" s="9"/>
    </row>
    <row r="16" spans="1:133" ht="15.6">
      <c r="A16" s="26" t="s">
        <v>28</v>
      </c>
      <c r="B16" s="27"/>
      <c r="C16" s="28"/>
      <c r="D16" s="29">
        <f t="shared" ref="D16:M16" si="6">SUM(D17:D17)</f>
        <v>43454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43454</v>
      </c>
      <c r="O16" s="41">
        <f t="shared" si="2"/>
        <v>45.692954784437433</v>
      </c>
      <c r="P16" s="9"/>
    </row>
    <row r="17" spans="1:119">
      <c r="A17" s="12"/>
      <c r="B17" s="42">
        <v>572</v>
      </c>
      <c r="C17" s="19" t="s">
        <v>29</v>
      </c>
      <c r="D17" s="43">
        <v>43454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43454</v>
      </c>
      <c r="O17" s="44">
        <f t="shared" si="2"/>
        <v>45.692954784437433</v>
      </c>
      <c r="P17" s="9"/>
    </row>
    <row r="18" spans="1:119" ht="15.6">
      <c r="A18" s="26" t="s">
        <v>31</v>
      </c>
      <c r="B18" s="27"/>
      <c r="C18" s="28"/>
      <c r="D18" s="29">
        <f t="shared" ref="D18:M18" si="7">SUM(D19:D19)</f>
        <v>1229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1229</v>
      </c>
      <c r="O18" s="41">
        <f t="shared" si="2"/>
        <v>1.2923238696109358</v>
      </c>
      <c r="P18" s="9"/>
    </row>
    <row r="19" spans="1:119" ht="15.6" thickBot="1">
      <c r="A19" s="12"/>
      <c r="B19" s="42">
        <v>581</v>
      </c>
      <c r="C19" s="19" t="s">
        <v>30</v>
      </c>
      <c r="D19" s="43">
        <v>1229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1229</v>
      </c>
      <c r="O19" s="44">
        <f t="shared" si="2"/>
        <v>1.2923238696109358</v>
      </c>
      <c r="P19" s="9"/>
    </row>
    <row r="20" spans="1:119" ht="16.2" thickBot="1">
      <c r="A20" s="13" t="s">
        <v>10</v>
      </c>
      <c r="B20" s="21"/>
      <c r="C20" s="20"/>
      <c r="D20" s="14">
        <f>SUM(D5,D8,D10,D14,D16,D18)</f>
        <v>525764</v>
      </c>
      <c r="E20" s="14">
        <f t="shared" ref="E20:M20" si="8">SUM(E5,E8,E10,E14,E16,E18)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749663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1275427</v>
      </c>
      <c r="O20" s="35">
        <f t="shared" si="2"/>
        <v>1341.143007360673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40</v>
      </c>
      <c r="M22" s="157"/>
      <c r="N22" s="157"/>
      <c r="O22" s="39">
        <v>951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customHeight="1" thickBot="1">
      <c r="A24" s="159" t="s">
        <v>38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5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34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SUM(D6:D8)</f>
        <v>253999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253999</v>
      </c>
      <c r="O5" s="30">
        <f t="shared" ref="O5:O21" si="2">(N5/O$23)</f>
        <v>284.75224215246635</v>
      </c>
      <c r="P5" s="6"/>
    </row>
    <row r="6" spans="1:133">
      <c r="A6" s="12"/>
      <c r="B6" s="42">
        <v>511</v>
      </c>
      <c r="C6" s="19" t="s">
        <v>19</v>
      </c>
      <c r="D6" s="43">
        <v>21615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21615</v>
      </c>
      <c r="O6" s="44">
        <f t="shared" si="2"/>
        <v>24.232062780269057</v>
      </c>
      <c r="P6" s="9"/>
    </row>
    <row r="7" spans="1:133">
      <c r="A7" s="12"/>
      <c r="B7" s="42">
        <v>515</v>
      </c>
      <c r="C7" s="19" t="s">
        <v>35</v>
      </c>
      <c r="D7" s="43">
        <v>10000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10000</v>
      </c>
      <c r="O7" s="44">
        <f t="shared" si="2"/>
        <v>11.210762331838565</v>
      </c>
      <c r="P7" s="9"/>
    </row>
    <row r="8" spans="1:133">
      <c r="A8" s="12"/>
      <c r="B8" s="42">
        <v>519</v>
      </c>
      <c r="C8" s="19" t="s">
        <v>20</v>
      </c>
      <c r="D8" s="43">
        <v>222384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222384</v>
      </c>
      <c r="O8" s="44">
        <f t="shared" si="2"/>
        <v>249.30941704035874</v>
      </c>
      <c r="P8" s="9"/>
    </row>
    <row r="9" spans="1:133" ht="15.6">
      <c r="A9" s="26" t="s">
        <v>21</v>
      </c>
      <c r="B9" s="27"/>
      <c r="C9" s="28"/>
      <c r="D9" s="29">
        <f t="shared" ref="D9:M9" si="3">SUM(D10:D10)</f>
        <v>19003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19003</v>
      </c>
      <c r="O9" s="41">
        <f t="shared" si="2"/>
        <v>21.303811659192824</v>
      </c>
      <c r="P9" s="10"/>
    </row>
    <row r="10" spans="1:133">
      <c r="A10" s="12"/>
      <c r="B10" s="42">
        <v>522</v>
      </c>
      <c r="C10" s="19" t="s">
        <v>22</v>
      </c>
      <c r="D10" s="43">
        <v>19003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19003</v>
      </c>
      <c r="O10" s="44">
        <f t="shared" si="2"/>
        <v>21.303811659192824</v>
      </c>
      <c r="P10" s="9"/>
    </row>
    <row r="11" spans="1:133" ht="15.6">
      <c r="A11" s="26" t="s">
        <v>23</v>
      </c>
      <c r="B11" s="27"/>
      <c r="C11" s="28"/>
      <c r="D11" s="29">
        <f t="shared" ref="D11:M11" si="4">SUM(D12:D14)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243591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243591</v>
      </c>
      <c r="O11" s="41">
        <f t="shared" si="2"/>
        <v>273.0840807174888</v>
      </c>
      <c r="P11" s="10"/>
    </row>
    <row r="12" spans="1:133">
      <c r="A12" s="12"/>
      <c r="B12" s="42">
        <v>533</v>
      </c>
      <c r="C12" s="19" t="s">
        <v>24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113484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113484</v>
      </c>
      <c r="O12" s="44">
        <f t="shared" si="2"/>
        <v>127.22421524663677</v>
      </c>
      <c r="P12" s="9"/>
    </row>
    <row r="13" spans="1:133">
      <c r="A13" s="12"/>
      <c r="B13" s="42">
        <v>534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84240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84240</v>
      </c>
      <c r="O13" s="44">
        <f t="shared" si="2"/>
        <v>94.439461883408072</v>
      </c>
      <c r="P13" s="9"/>
    </row>
    <row r="14" spans="1:133">
      <c r="A14" s="12"/>
      <c r="B14" s="42">
        <v>535</v>
      </c>
      <c r="C14" s="19" t="s">
        <v>36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45867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45867</v>
      </c>
      <c r="O14" s="44">
        <f t="shared" si="2"/>
        <v>51.420403587443943</v>
      </c>
      <c r="P14" s="9"/>
    </row>
    <row r="15" spans="1:133" ht="15.6">
      <c r="A15" s="26" t="s">
        <v>26</v>
      </c>
      <c r="B15" s="27"/>
      <c r="C15" s="28"/>
      <c r="D15" s="29">
        <f t="shared" ref="D15:M15" si="5">SUM(D16:D16)</f>
        <v>165454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165454</v>
      </c>
      <c r="O15" s="41">
        <f t="shared" si="2"/>
        <v>185.48654708520181</v>
      </c>
      <c r="P15" s="10"/>
    </row>
    <row r="16" spans="1:133">
      <c r="A16" s="12"/>
      <c r="B16" s="42">
        <v>541</v>
      </c>
      <c r="C16" s="19" t="s">
        <v>27</v>
      </c>
      <c r="D16" s="43">
        <v>165454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165454</v>
      </c>
      <c r="O16" s="44">
        <f t="shared" si="2"/>
        <v>185.48654708520181</v>
      </c>
      <c r="P16" s="9"/>
    </row>
    <row r="17" spans="1:119" ht="15.6">
      <c r="A17" s="26" t="s">
        <v>28</v>
      </c>
      <c r="B17" s="27"/>
      <c r="C17" s="28"/>
      <c r="D17" s="29">
        <f t="shared" ref="D17:M17" si="6">SUM(D18:D18)</f>
        <v>76260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76260</v>
      </c>
      <c r="O17" s="41">
        <f t="shared" si="2"/>
        <v>85.493273542600903</v>
      </c>
      <c r="P17" s="9"/>
    </row>
    <row r="18" spans="1:119">
      <c r="A18" s="12"/>
      <c r="B18" s="42">
        <v>572</v>
      </c>
      <c r="C18" s="19" t="s">
        <v>29</v>
      </c>
      <c r="D18" s="43">
        <v>76260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76260</v>
      </c>
      <c r="O18" s="44">
        <f t="shared" si="2"/>
        <v>85.493273542600903</v>
      </c>
      <c r="P18" s="9"/>
    </row>
    <row r="19" spans="1:119" ht="15.6">
      <c r="A19" s="26" t="s">
        <v>31</v>
      </c>
      <c r="B19" s="27"/>
      <c r="C19" s="28"/>
      <c r="D19" s="29">
        <f t="shared" ref="D19:M19" si="7">SUM(D20:D20)</f>
        <v>20825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1"/>
        <v>20825</v>
      </c>
      <c r="O19" s="41">
        <f t="shared" si="2"/>
        <v>23.34641255605381</v>
      </c>
      <c r="P19" s="9"/>
    </row>
    <row r="20" spans="1:119" ht="15.6" thickBot="1">
      <c r="A20" s="12"/>
      <c r="B20" s="42">
        <v>581</v>
      </c>
      <c r="C20" s="19" t="s">
        <v>30</v>
      </c>
      <c r="D20" s="43">
        <v>20825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20825</v>
      </c>
      <c r="O20" s="44">
        <f t="shared" si="2"/>
        <v>23.34641255605381</v>
      </c>
      <c r="P20" s="9"/>
    </row>
    <row r="21" spans="1:119" ht="16.2" thickBot="1">
      <c r="A21" s="13" t="s">
        <v>10</v>
      </c>
      <c r="B21" s="21"/>
      <c r="C21" s="20"/>
      <c r="D21" s="14">
        <f>SUM(D5,D9,D11,D15,D17,D19)</f>
        <v>535541</v>
      </c>
      <c r="E21" s="14">
        <f t="shared" ref="E21:M21" si="8">SUM(E5,E9,E11,E15,E17,E19)</f>
        <v>0</v>
      </c>
      <c r="F21" s="14">
        <f t="shared" si="8"/>
        <v>0</v>
      </c>
      <c r="G21" s="14">
        <f t="shared" si="8"/>
        <v>0</v>
      </c>
      <c r="H21" s="14">
        <f t="shared" si="8"/>
        <v>0</v>
      </c>
      <c r="I21" s="14">
        <f t="shared" si="8"/>
        <v>243591</v>
      </c>
      <c r="J21" s="14">
        <f t="shared" si="8"/>
        <v>0</v>
      </c>
      <c r="K21" s="14">
        <f t="shared" si="8"/>
        <v>0</v>
      </c>
      <c r="L21" s="14">
        <f t="shared" si="8"/>
        <v>0</v>
      </c>
      <c r="M21" s="14">
        <f t="shared" si="8"/>
        <v>0</v>
      </c>
      <c r="N21" s="14">
        <f t="shared" si="1"/>
        <v>779132</v>
      </c>
      <c r="O21" s="35">
        <f t="shared" si="2"/>
        <v>873.4663677130045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37</v>
      </c>
      <c r="M23" s="157"/>
      <c r="N23" s="157"/>
      <c r="O23" s="39">
        <v>892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6" thickBot="1">
      <c r="A25" s="159" t="s">
        <v>38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3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SUM(D6:D7)</f>
        <v>174328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174328</v>
      </c>
      <c r="O5" s="30">
        <f t="shared" ref="O5:O19" si="2">(N5/O$21)</f>
        <v>187.44946236559139</v>
      </c>
      <c r="P5" s="6"/>
    </row>
    <row r="6" spans="1:133">
      <c r="A6" s="12"/>
      <c r="B6" s="42">
        <v>511</v>
      </c>
      <c r="C6" s="19" t="s">
        <v>19</v>
      </c>
      <c r="D6" s="43">
        <v>30305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30305</v>
      </c>
      <c r="O6" s="44">
        <f t="shared" si="2"/>
        <v>32.586021505376344</v>
      </c>
      <c r="P6" s="9"/>
    </row>
    <row r="7" spans="1:133">
      <c r="A7" s="12"/>
      <c r="B7" s="42">
        <v>519</v>
      </c>
      <c r="C7" s="19" t="s">
        <v>20</v>
      </c>
      <c r="D7" s="43">
        <v>144023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144023</v>
      </c>
      <c r="O7" s="44">
        <f t="shared" si="2"/>
        <v>154.86344086021506</v>
      </c>
      <c r="P7" s="9"/>
    </row>
    <row r="8" spans="1:133" ht="15.6">
      <c r="A8" s="26" t="s">
        <v>21</v>
      </c>
      <c r="B8" s="27"/>
      <c r="C8" s="28"/>
      <c r="D8" s="29">
        <f t="shared" ref="D8:M8" si="3">SUM(D9:D9)</f>
        <v>11561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11561</v>
      </c>
      <c r="O8" s="41">
        <f t="shared" si="2"/>
        <v>12.431182795698925</v>
      </c>
      <c r="P8" s="10"/>
    </row>
    <row r="9" spans="1:133">
      <c r="A9" s="12"/>
      <c r="B9" s="42">
        <v>522</v>
      </c>
      <c r="C9" s="19" t="s">
        <v>22</v>
      </c>
      <c r="D9" s="43">
        <v>11561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11561</v>
      </c>
      <c r="O9" s="44">
        <f t="shared" si="2"/>
        <v>12.431182795698925</v>
      </c>
      <c r="P9" s="9"/>
    </row>
    <row r="10" spans="1:133" ht="15.6">
      <c r="A10" s="26" t="s">
        <v>23</v>
      </c>
      <c r="B10" s="27"/>
      <c r="C10" s="28"/>
      <c r="D10" s="29">
        <f t="shared" ref="D10:M10" si="4">SUM(D11:D12)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305728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305728</v>
      </c>
      <c r="O10" s="41">
        <f t="shared" si="2"/>
        <v>328.73978494623657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271534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271534</v>
      </c>
      <c r="O11" s="44">
        <f t="shared" si="2"/>
        <v>291.97204301075271</v>
      </c>
      <c r="P11" s="9"/>
    </row>
    <row r="12" spans="1:133">
      <c r="A12" s="12"/>
      <c r="B12" s="42">
        <v>534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34194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34194</v>
      </c>
      <c r="O12" s="44">
        <f t="shared" si="2"/>
        <v>36.767741935483869</v>
      </c>
      <c r="P12" s="9"/>
    </row>
    <row r="13" spans="1:133" ht="15.6">
      <c r="A13" s="26" t="s">
        <v>26</v>
      </c>
      <c r="B13" s="27"/>
      <c r="C13" s="28"/>
      <c r="D13" s="29">
        <f t="shared" ref="D13:M13" si="5">SUM(D14:D14)</f>
        <v>312500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312500</v>
      </c>
      <c r="O13" s="41">
        <f t="shared" si="2"/>
        <v>336.02150537634407</v>
      </c>
      <c r="P13" s="10"/>
    </row>
    <row r="14" spans="1:133">
      <c r="A14" s="12"/>
      <c r="B14" s="42">
        <v>541</v>
      </c>
      <c r="C14" s="19" t="s">
        <v>27</v>
      </c>
      <c r="D14" s="43">
        <v>312500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312500</v>
      </c>
      <c r="O14" s="44">
        <f t="shared" si="2"/>
        <v>336.02150537634407</v>
      </c>
      <c r="P14" s="9"/>
    </row>
    <row r="15" spans="1:133" ht="15.6">
      <c r="A15" s="26" t="s">
        <v>28</v>
      </c>
      <c r="B15" s="27"/>
      <c r="C15" s="28"/>
      <c r="D15" s="29">
        <f t="shared" ref="D15:M15" si="6">SUM(D16:D16)</f>
        <v>111557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111557</v>
      </c>
      <c r="O15" s="41">
        <f t="shared" si="2"/>
        <v>119.95376344086021</v>
      </c>
      <c r="P15" s="9"/>
    </row>
    <row r="16" spans="1:133">
      <c r="A16" s="12"/>
      <c r="B16" s="42">
        <v>572</v>
      </c>
      <c r="C16" s="19" t="s">
        <v>29</v>
      </c>
      <c r="D16" s="43">
        <v>111557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111557</v>
      </c>
      <c r="O16" s="44">
        <f t="shared" si="2"/>
        <v>119.95376344086021</v>
      </c>
      <c r="P16" s="9"/>
    </row>
    <row r="17" spans="1:119" ht="15.6">
      <c r="A17" s="26" t="s">
        <v>31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99569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99569</v>
      </c>
      <c r="O17" s="41">
        <f t="shared" si="2"/>
        <v>107.06344086021505</v>
      </c>
      <c r="P17" s="9"/>
    </row>
    <row r="18" spans="1:119" ht="15.6" thickBot="1">
      <c r="A18" s="12"/>
      <c r="B18" s="42">
        <v>581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99569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99569</v>
      </c>
      <c r="O18" s="44">
        <f t="shared" si="2"/>
        <v>107.06344086021505</v>
      </c>
      <c r="P18" s="9"/>
    </row>
    <row r="19" spans="1:119" ht="16.2" thickBot="1">
      <c r="A19" s="13" t="s">
        <v>10</v>
      </c>
      <c r="B19" s="21"/>
      <c r="C19" s="20"/>
      <c r="D19" s="14">
        <f>SUM(D5,D8,D10,D13,D15,D17)</f>
        <v>609946</v>
      </c>
      <c r="E19" s="14">
        <f t="shared" ref="E19:M19" si="8">SUM(E5,E8,E10,E13,E15,E17)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405297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1015243</v>
      </c>
      <c r="O19" s="35">
        <f t="shared" si="2"/>
        <v>1091.6591397849463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32</v>
      </c>
      <c r="M21" s="157"/>
      <c r="N21" s="157"/>
      <c r="O21" s="39">
        <v>930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6" thickBot="1">
      <c r="A23" s="159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A23:O23"/>
    <mergeCell ref="A22:O22"/>
    <mergeCell ref="L21:N2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43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SUM(D6:D7)</f>
        <v>364747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364747</v>
      </c>
      <c r="O5" s="30">
        <f t="shared" ref="O5:O18" si="2">(N5/O$20)</f>
        <v>388.02872340425535</v>
      </c>
      <c r="P5" s="6"/>
    </row>
    <row r="6" spans="1:133">
      <c r="A6" s="12"/>
      <c r="B6" s="42">
        <v>511</v>
      </c>
      <c r="C6" s="19" t="s">
        <v>19</v>
      </c>
      <c r="D6" s="43">
        <v>15125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15125</v>
      </c>
      <c r="O6" s="44">
        <f t="shared" si="2"/>
        <v>16.090425531914892</v>
      </c>
      <c r="P6" s="9"/>
    </row>
    <row r="7" spans="1:133">
      <c r="A7" s="12"/>
      <c r="B7" s="42">
        <v>519</v>
      </c>
      <c r="C7" s="19" t="s">
        <v>20</v>
      </c>
      <c r="D7" s="43">
        <v>349622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349622</v>
      </c>
      <c r="O7" s="44">
        <f t="shared" si="2"/>
        <v>371.9382978723404</v>
      </c>
      <c r="P7" s="9"/>
    </row>
    <row r="8" spans="1:133" ht="15.6">
      <c r="A8" s="26" t="s">
        <v>21</v>
      </c>
      <c r="B8" s="27"/>
      <c r="C8" s="28"/>
      <c r="D8" s="29">
        <f t="shared" ref="D8:M8" si="3">SUM(D9:D9)</f>
        <v>13153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13153</v>
      </c>
      <c r="O8" s="41">
        <f t="shared" si="2"/>
        <v>13.992553191489362</v>
      </c>
      <c r="P8" s="10"/>
    </row>
    <row r="9" spans="1:133">
      <c r="A9" s="12"/>
      <c r="B9" s="42">
        <v>522</v>
      </c>
      <c r="C9" s="19" t="s">
        <v>22</v>
      </c>
      <c r="D9" s="43">
        <v>13153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13153</v>
      </c>
      <c r="O9" s="44">
        <f t="shared" si="2"/>
        <v>13.992553191489362</v>
      </c>
      <c r="P9" s="9"/>
    </row>
    <row r="10" spans="1:133" ht="15.6">
      <c r="A10" s="26" t="s">
        <v>23</v>
      </c>
      <c r="B10" s="27"/>
      <c r="C10" s="28"/>
      <c r="D10" s="29">
        <f t="shared" ref="D10:M10" si="4">SUM(D11:D11)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260778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260778</v>
      </c>
      <c r="O10" s="41">
        <f t="shared" si="2"/>
        <v>277.42340425531916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260778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260778</v>
      </c>
      <c r="O11" s="44">
        <f t="shared" si="2"/>
        <v>277.42340425531916</v>
      </c>
      <c r="P11" s="9"/>
    </row>
    <row r="12" spans="1:133" ht="15.6">
      <c r="A12" s="26" t="s">
        <v>26</v>
      </c>
      <c r="B12" s="27"/>
      <c r="C12" s="28"/>
      <c r="D12" s="29">
        <f t="shared" ref="D12:M12" si="5">SUM(D13:D13)</f>
        <v>260183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260183</v>
      </c>
      <c r="O12" s="41">
        <f t="shared" si="2"/>
        <v>276.79042553191488</v>
      </c>
      <c r="P12" s="10"/>
    </row>
    <row r="13" spans="1:133">
      <c r="A13" s="12"/>
      <c r="B13" s="42">
        <v>541</v>
      </c>
      <c r="C13" s="19" t="s">
        <v>27</v>
      </c>
      <c r="D13" s="43">
        <v>260183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260183</v>
      </c>
      <c r="O13" s="44">
        <f t="shared" si="2"/>
        <v>276.79042553191488</v>
      </c>
      <c r="P13" s="9"/>
    </row>
    <row r="14" spans="1:133" ht="15.6">
      <c r="A14" s="26" t="s">
        <v>28</v>
      </c>
      <c r="B14" s="27"/>
      <c r="C14" s="28"/>
      <c r="D14" s="29">
        <f t="shared" ref="D14:M14" si="6">SUM(D15:D15)</f>
        <v>333438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333438</v>
      </c>
      <c r="O14" s="41">
        <f t="shared" si="2"/>
        <v>354.72127659574465</v>
      </c>
      <c r="P14" s="9"/>
    </row>
    <row r="15" spans="1:133">
      <c r="A15" s="12"/>
      <c r="B15" s="42">
        <v>572</v>
      </c>
      <c r="C15" s="19" t="s">
        <v>29</v>
      </c>
      <c r="D15" s="43">
        <v>333438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333438</v>
      </c>
      <c r="O15" s="44">
        <f t="shared" si="2"/>
        <v>354.72127659574465</v>
      </c>
      <c r="P15" s="9"/>
    </row>
    <row r="16" spans="1:133" ht="15.6">
      <c r="A16" s="26" t="s">
        <v>31</v>
      </c>
      <c r="B16" s="27"/>
      <c r="C16" s="28"/>
      <c r="D16" s="29">
        <f t="shared" ref="D16:M16" si="7">SUM(D17:D17)</f>
        <v>0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3725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1"/>
        <v>3725</v>
      </c>
      <c r="O16" s="41">
        <f t="shared" si="2"/>
        <v>3.9627659574468086</v>
      </c>
      <c r="P16" s="9"/>
    </row>
    <row r="17" spans="1:119" ht="15.6" thickBot="1">
      <c r="A17" s="12"/>
      <c r="B17" s="42">
        <v>581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3725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3725</v>
      </c>
      <c r="O17" s="44">
        <f t="shared" si="2"/>
        <v>3.9627659574468086</v>
      </c>
      <c r="P17" s="9"/>
    </row>
    <row r="18" spans="1:119" ht="16.2" thickBot="1">
      <c r="A18" s="13" t="s">
        <v>10</v>
      </c>
      <c r="B18" s="21"/>
      <c r="C18" s="20"/>
      <c r="D18" s="14">
        <f>SUM(D5,D8,D10,D12,D14,D16)</f>
        <v>971521</v>
      </c>
      <c r="E18" s="14">
        <f t="shared" ref="E18:M18" si="8">SUM(E5,E8,E10,E12,E14,E16)</f>
        <v>0</v>
      </c>
      <c r="F18" s="14">
        <f t="shared" si="8"/>
        <v>0</v>
      </c>
      <c r="G18" s="14">
        <f t="shared" si="8"/>
        <v>0</v>
      </c>
      <c r="H18" s="14">
        <f t="shared" si="8"/>
        <v>0</v>
      </c>
      <c r="I18" s="14">
        <f t="shared" si="8"/>
        <v>264503</v>
      </c>
      <c r="J18" s="14">
        <f t="shared" si="8"/>
        <v>0</v>
      </c>
      <c r="K18" s="14">
        <f t="shared" si="8"/>
        <v>0</v>
      </c>
      <c r="L18" s="14">
        <f t="shared" si="8"/>
        <v>0</v>
      </c>
      <c r="M18" s="14">
        <f t="shared" si="8"/>
        <v>0</v>
      </c>
      <c r="N18" s="14">
        <f t="shared" si="1"/>
        <v>1236024</v>
      </c>
      <c r="O18" s="35">
        <f t="shared" si="2"/>
        <v>1314.9191489361701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44</v>
      </c>
      <c r="M20" s="157"/>
      <c r="N20" s="157"/>
      <c r="O20" s="39">
        <v>940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38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2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53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SUM(D6:D7)</f>
        <v>146186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146186</v>
      </c>
      <c r="O5" s="30">
        <f t="shared" ref="O5:O18" si="2">(N5/O$20)</f>
        <v>160.11610076670317</v>
      </c>
      <c r="P5" s="6"/>
    </row>
    <row r="6" spans="1:133">
      <c r="A6" s="12"/>
      <c r="B6" s="42">
        <v>511</v>
      </c>
      <c r="C6" s="19" t="s">
        <v>19</v>
      </c>
      <c r="D6" s="43">
        <v>16299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16299</v>
      </c>
      <c r="O6" s="44">
        <f t="shared" si="2"/>
        <v>17.852135815991236</v>
      </c>
      <c r="P6" s="9"/>
    </row>
    <row r="7" spans="1:133">
      <c r="A7" s="12"/>
      <c r="B7" s="42">
        <v>519</v>
      </c>
      <c r="C7" s="19" t="s">
        <v>20</v>
      </c>
      <c r="D7" s="43">
        <v>129887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129887</v>
      </c>
      <c r="O7" s="44">
        <f t="shared" si="2"/>
        <v>142.26396495071194</v>
      </c>
      <c r="P7" s="9"/>
    </row>
    <row r="8" spans="1:133" ht="15.6">
      <c r="A8" s="26" t="s">
        <v>21</v>
      </c>
      <c r="B8" s="27"/>
      <c r="C8" s="28"/>
      <c r="D8" s="29">
        <f t="shared" ref="D8:M8" si="3">SUM(D9:D9)</f>
        <v>13257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40">
        <f t="shared" si="1"/>
        <v>13257</v>
      </c>
      <c r="O8" s="41">
        <f t="shared" si="2"/>
        <v>14.52026286966046</v>
      </c>
      <c r="P8" s="10"/>
    </row>
    <row r="9" spans="1:133">
      <c r="A9" s="12"/>
      <c r="B9" s="42">
        <v>522</v>
      </c>
      <c r="C9" s="19" t="s">
        <v>22</v>
      </c>
      <c r="D9" s="43">
        <v>13257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13257</v>
      </c>
      <c r="O9" s="44">
        <f t="shared" si="2"/>
        <v>14.52026286966046</v>
      </c>
      <c r="P9" s="9"/>
    </row>
    <row r="10" spans="1:133" ht="15.6">
      <c r="A10" s="26" t="s">
        <v>23</v>
      </c>
      <c r="B10" s="27"/>
      <c r="C10" s="28"/>
      <c r="D10" s="29">
        <f t="shared" ref="D10:M10" si="4">SUM(D11:D11)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256764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256764</v>
      </c>
      <c r="O10" s="41">
        <f t="shared" si="2"/>
        <v>281.23110624315444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256764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256764</v>
      </c>
      <c r="O11" s="44">
        <f t="shared" si="2"/>
        <v>281.23110624315444</v>
      </c>
      <c r="P11" s="9"/>
    </row>
    <row r="12" spans="1:133" ht="15.6">
      <c r="A12" s="26" t="s">
        <v>26</v>
      </c>
      <c r="B12" s="27"/>
      <c r="C12" s="28"/>
      <c r="D12" s="29">
        <f t="shared" ref="D12:M12" si="5">SUM(D13:D13)</f>
        <v>368248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368248</v>
      </c>
      <c r="O12" s="41">
        <f t="shared" si="2"/>
        <v>403.3384446878423</v>
      </c>
      <c r="P12" s="10"/>
    </row>
    <row r="13" spans="1:133">
      <c r="A13" s="12"/>
      <c r="B13" s="42">
        <v>541</v>
      </c>
      <c r="C13" s="19" t="s">
        <v>27</v>
      </c>
      <c r="D13" s="43">
        <v>368248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368248</v>
      </c>
      <c r="O13" s="44">
        <f t="shared" si="2"/>
        <v>403.3384446878423</v>
      </c>
      <c r="P13" s="9"/>
    </row>
    <row r="14" spans="1:133" ht="15.6">
      <c r="A14" s="26" t="s">
        <v>28</v>
      </c>
      <c r="B14" s="27"/>
      <c r="C14" s="28"/>
      <c r="D14" s="29">
        <f t="shared" ref="D14:M14" si="6">SUM(D15:D15)</f>
        <v>197993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197993</v>
      </c>
      <c r="O14" s="41">
        <f t="shared" si="2"/>
        <v>216.85980284775465</v>
      </c>
      <c r="P14" s="9"/>
    </row>
    <row r="15" spans="1:133">
      <c r="A15" s="12"/>
      <c r="B15" s="42">
        <v>572</v>
      </c>
      <c r="C15" s="19" t="s">
        <v>29</v>
      </c>
      <c r="D15" s="43">
        <v>197993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197993</v>
      </c>
      <c r="O15" s="44">
        <f t="shared" si="2"/>
        <v>216.85980284775465</v>
      </c>
      <c r="P15" s="9"/>
    </row>
    <row r="16" spans="1:133" ht="15.6">
      <c r="A16" s="26" t="s">
        <v>31</v>
      </c>
      <c r="B16" s="27"/>
      <c r="C16" s="28"/>
      <c r="D16" s="29">
        <f t="shared" ref="D16:M16" si="7">SUM(D17:D17)</f>
        <v>74183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0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1"/>
        <v>74183</v>
      </c>
      <c r="O16" s="41">
        <f t="shared" si="2"/>
        <v>81.251916757940847</v>
      </c>
      <c r="P16" s="9"/>
    </row>
    <row r="17" spans="1:119" ht="15.6" thickBot="1">
      <c r="A17" s="12"/>
      <c r="B17" s="42">
        <v>581</v>
      </c>
      <c r="C17" s="19" t="s">
        <v>30</v>
      </c>
      <c r="D17" s="43">
        <v>74183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74183</v>
      </c>
      <c r="O17" s="44">
        <f t="shared" si="2"/>
        <v>81.251916757940847</v>
      </c>
      <c r="P17" s="9"/>
    </row>
    <row r="18" spans="1:119" ht="16.2" thickBot="1">
      <c r="A18" s="13" t="s">
        <v>10</v>
      </c>
      <c r="B18" s="21"/>
      <c r="C18" s="20"/>
      <c r="D18" s="14">
        <f>SUM(D5,D8,D10,D12,D14,D16)</f>
        <v>799867</v>
      </c>
      <c r="E18" s="14">
        <f t="shared" ref="E18:M18" si="8">SUM(E5,E8,E10,E12,E14,E16)</f>
        <v>0</v>
      </c>
      <c r="F18" s="14">
        <f t="shared" si="8"/>
        <v>0</v>
      </c>
      <c r="G18" s="14">
        <f t="shared" si="8"/>
        <v>0</v>
      </c>
      <c r="H18" s="14">
        <f t="shared" si="8"/>
        <v>0</v>
      </c>
      <c r="I18" s="14">
        <f t="shared" si="8"/>
        <v>256764</v>
      </c>
      <c r="J18" s="14">
        <f t="shared" si="8"/>
        <v>0</v>
      </c>
      <c r="K18" s="14">
        <f t="shared" si="8"/>
        <v>0</v>
      </c>
      <c r="L18" s="14">
        <f t="shared" si="8"/>
        <v>0</v>
      </c>
      <c r="M18" s="14">
        <f t="shared" si="8"/>
        <v>0</v>
      </c>
      <c r="N18" s="14">
        <f t="shared" si="1"/>
        <v>1056631</v>
      </c>
      <c r="O18" s="35">
        <f t="shared" si="2"/>
        <v>1157.3176341730559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54</v>
      </c>
      <c r="M20" s="157"/>
      <c r="N20" s="157"/>
      <c r="O20" s="39">
        <v>913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38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3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3.4" thickBot="1">
      <c r="A2" s="163" t="s">
        <v>75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70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71</v>
      </c>
      <c r="N4" s="32" t="s">
        <v>5</v>
      </c>
      <c r="O4" s="32" t="s">
        <v>72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2" t="s">
        <v>18</v>
      </c>
      <c r="B5" s="23"/>
      <c r="C5" s="23"/>
      <c r="D5" s="24">
        <f t="shared" ref="D5:N5" si="0">SUM(D6:D6)</f>
        <v>326025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326025</v>
      </c>
      <c r="P5" s="30">
        <f t="shared" ref="P5:P19" si="1">(O5/P$21)</f>
        <v>365.49887892376682</v>
      </c>
      <c r="Q5" s="6"/>
    </row>
    <row r="6" spans="1:134">
      <c r="A6" s="12"/>
      <c r="B6" s="42">
        <v>519</v>
      </c>
      <c r="C6" s="19" t="s">
        <v>20</v>
      </c>
      <c r="D6" s="43">
        <v>326025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" si="2">SUM(D6:N6)</f>
        <v>326025</v>
      </c>
      <c r="P6" s="44">
        <f t="shared" si="1"/>
        <v>365.49887892376682</v>
      </c>
      <c r="Q6" s="9"/>
    </row>
    <row r="7" spans="1:134" ht="15.6">
      <c r="A7" s="26" t="s">
        <v>21</v>
      </c>
      <c r="B7" s="27"/>
      <c r="C7" s="28"/>
      <c r="D7" s="29">
        <f t="shared" ref="D7:N7" si="3">SUM(D8:D8)</f>
        <v>390670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>SUM(D7:N7)</f>
        <v>390670</v>
      </c>
      <c r="P7" s="41">
        <f t="shared" si="1"/>
        <v>437.9708520179372</v>
      </c>
      <c r="Q7" s="10"/>
    </row>
    <row r="8" spans="1:134">
      <c r="A8" s="12"/>
      <c r="B8" s="42">
        <v>522</v>
      </c>
      <c r="C8" s="19" t="s">
        <v>22</v>
      </c>
      <c r="D8" s="43">
        <v>390670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ref="O8" si="4">SUM(D8:N8)</f>
        <v>390670</v>
      </c>
      <c r="P8" s="44">
        <f t="shared" si="1"/>
        <v>437.9708520179372</v>
      </c>
      <c r="Q8" s="9"/>
    </row>
    <row r="9" spans="1:134" ht="15.6">
      <c r="A9" s="26" t="s">
        <v>23</v>
      </c>
      <c r="B9" s="27"/>
      <c r="C9" s="28"/>
      <c r="D9" s="29">
        <f t="shared" ref="D9:N9" si="5">SUM(D10:D12)</f>
        <v>0</v>
      </c>
      <c r="E9" s="29">
        <f t="shared" si="5"/>
        <v>0</v>
      </c>
      <c r="F9" s="29">
        <f t="shared" si="5"/>
        <v>0</v>
      </c>
      <c r="G9" s="29">
        <f t="shared" si="5"/>
        <v>0</v>
      </c>
      <c r="H9" s="29">
        <f t="shared" si="5"/>
        <v>0</v>
      </c>
      <c r="I9" s="29">
        <f t="shared" si="5"/>
        <v>1182362</v>
      </c>
      <c r="J9" s="29">
        <f t="shared" si="5"/>
        <v>0</v>
      </c>
      <c r="K9" s="29">
        <f t="shared" si="5"/>
        <v>0</v>
      </c>
      <c r="L9" s="29">
        <f t="shared" si="5"/>
        <v>0</v>
      </c>
      <c r="M9" s="29">
        <f t="shared" si="5"/>
        <v>0</v>
      </c>
      <c r="N9" s="29">
        <f t="shared" si="5"/>
        <v>0</v>
      </c>
      <c r="O9" s="40">
        <f>SUM(D9:N9)</f>
        <v>1182362</v>
      </c>
      <c r="P9" s="41">
        <f t="shared" si="1"/>
        <v>1325.517937219731</v>
      </c>
      <c r="Q9" s="10"/>
    </row>
    <row r="10" spans="1:134">
      <c r="A10" s="12"/>
      <c r="B10" s="42">
        <v>533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139544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:O16" si="6">SUM(D10:N10)</f>
        <v>139544</v>
      </c>
      <c r="P10" s="44">
        <f t="shared" si="1"/>
        <v>156.43946188340809</v>
      </c>
      <c r="Q10" s="9"/>
    </row>
    <row r="11" spans="1:134">
      <c r="A11" s="12"/>
      <c r="B11" s="42">
        <v>534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115865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6"/>
        <v>115865</v>
      </c>
      <c r="P11" s="44">
        <f t="shared" si="1"/>
        <v>129.89349775784754</v>
      </c>
      <c r="Q11" s="9"/>
    </row>
    <row r="12" spans="1:134">
      <c r="A12" s="12"/>
      <c r="B12" s="42">
        <v>535</v>
      </c>
      <c r="C12" s="19" t="s">
        <v>36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926953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6"/>
        <v>926953</v>
      </c>
      <c r="P12" s="44">
        <f t="shared" si="1"/>
        <v>1039.1849775784754</v>
      </c>
      <c r="Q12" s="9"/>
    </row>
    <row r="13" spans="1:134" ht="15.6">
      <c r="A13" s="26" t="s">
        <v>26</v>
      </c>
      <c r="B13" s="27"/>
      <c r="C13" s="28"/>
      <c r="D13" s="29">
        <f t="shared" ref="D13:N13" si="7">SUM(D14:D14)</f>
        <v>695269</v>
      </c>
      <c r="E13" s="29">
        <f t="shared" si="7"/>
        <v>0</v>
      </c>
      <c r="F13" s="29">
        <f t="shared" si="7"/>
        <v>0</v>
      </c>
      <c r="G13" s="29">
        <f t="shared" si="7"/>
        <v>0</v>
      </c>
      <c r="H13" s="29">
        <f t="shared" si="7"/>
        <v>0</v>
      </c>
      <c r="I13" s="29">
        <f t="shared" si="7"/>
        <v>0</v>
      </c>
      <c r="J13" s="29">
        <f t="shared" si="7"/>
        <v>0</v>
      </c>
      <c r="K13" s="29">
        <f t="shared" si="7"/>
        <v>0</v>
      </c>
      <c r="L13" s="29">
        <f t="shared" si="7"/>
        <v>0</v>
      </c>
      <c r="M13" s="29">
        <f t="shared" si="7"/>
        <v>0</v>
      </c>
      <c r="N13" s="29">
        <f t="shared" si="7"/>
        <v>0</v>
      </c>
      <c r="O13" s="29">
        <f t="shared" si="6"/>
        <v>695269</v>
      </c>
      <c r="P13" s="41">
        <f t="shared" si="1"/>
        <v>779.44955156950675</v>
      </c>
      <c r="Q13" s="10"/>
    </row>
    <row r="14" spans="1:134">
      <c r="A14" s="12"/>
      <c r="B14" s="42">
        <v>541</v>
      </c>
      <c r="C14" s="19" t="s">
        <v>27</v>
      </c>
      <c r="D14" s="43">
        <v>695269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6"/>
        <v>695269</v>
      </c>
      <c r="P14" s="44">
        <f t="shared" si="1"/>
        <v>779.44955156950675</v>
      </c>
      <c r="Q14" s="9"/>
    </row>
    <row r="15" spans="1:134" ht="15.6">
      <c r="A15" s="26" t="s">
        <v>28</v>
      </c>
      <c r="B15" s="27"/>
      <c r="C15" s="28"/>
      <c r="D15" s="29">
        <f t="shared" ref="D15:N15" si="8">SUM(D16:D16)</f>
        <v>108058</v>
      </c>
      <c r="E15" s="29">
        <f t="shared" si="8"/>
        <v>0</v>
      </c>
      <c r="F15" s="29">
        <f t="shared" si="8"/>
        <v>0</v>
      </c>
      <c r="G15" s="29">
        <f t="shared" si="8"/>
        <v>0</v>
      </c>
      <c r="H15" s="29">
        <f t="shared" si="8"/>
        <v>0</v>
      </c>
      <c r="I15" s="29">
        <f t="shared" si="8"/>
        <v>0</v>
      </c>
      <c r="J15" s="29">
        <f t="shared" si="8"/>
        <v>0</v>
      </c>
      <c r="K15" s="29">
        <f t="shared" si="8"/>
        <v>0</v>
      </c>
      <c r="L15" s="29">
        <f t="shared" si="8"/>
        <v>0</v>
      </c>
      <c r="M15" s="29">
        <f t="shared" si="8"/>
        <v>0</v>
      </c>
      <c r="N15" s="29">
        <f t="shared" si="8"/>
        <v>0</v>
      </c>
      <c r="O15" s="29">
        <f>SUM(D15:N15)</f>
        <v>108058</v>
      </c>
      <c r="P15" s="41">
        <f t="shared" si="1"/>
        <v>121.14125560538116</v>
      </c>
      <c r="Q15" s="9"/>
    </row>
    <row r="16" spans="1:134">
      <c r="A16" s="12"/>
      <c r="B16" s="42">
        <v>572</v>
      </c>
      <c r="C16" s="19" t="s">
        <v>29</v>
      </c>
      <c r="D16" s="43">
        <v>108058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108058</v>
      </c>
      <c r="P16" s="44">
        <f t="shared" si="1"/>
        <v>121.14125560538116</v>
      </c>
      <c r="Q16" s="9"/>
    </row>
    <row r="17" spans="1:120" ht="15.6">
      <c r="A17" s="26" t="s">
        <v>31</v>
      </c>
      <c r="B17" s="27"/>
      <c r="C17" s="28"/>
      <c r="D17" s="29">
        <f t="shared" ref="D17:N17" si="9">SUM(D18:D18)</f>
        <v>116392</v>
      </c>
      <c r="E17" s="29">
        <f t="shared" si="9"/>
        <v>0</v>
      </c>
      <c r="F17" s="29">
        <f t="shared" si="9"/>
        <v>0</v>
      </c>
      <c r="G17" s="29">
        <f t="shared" si="9"/>
        <v>0</v>
      </c>
      <c r="H17" s="29">
        <f t="shared" si="9"/>
        <v>0</v>
      </c>
      <c r="I17" s="29">
        <f t="shared" si="9"/>
        <v>116392</v>
      </c>
      <c r="J17" s="29">
        <f t="shared" si="9"/>
        <v>0</v>
      </c>
      <c r="K17" s="29">
        <f t="shared" si="9"/>
        <v>0</v>
      </c>
      <c r="L17" s="29">
        <f t="shared" si="9"/>
        <v>0</v>
      </c>
      <c r="M17" s="29">
        <f t="shared" si="9"/>
        <v>0</v>
      </c>
      <c r="N17" s="29">
        <f t="shared" si="9"/>
        <v>0</v>
      </c>
      <c r="O17" s="29">
        <f>SUM(D17:N17)</f>
        <v>232784</v>
      </c>
      <c r="P17" s="41">
        <f t="shared" si="1"/>
        <v>260.96860986547085</v>
      </c>
      <c r="Q17" s="9"/>
    </row>
    <row r="18" spans="1:120" ht="15.6" thickBot="1">
      <c r="A18" s="12"/>
      <c r="B18" s="42">
        <v>581</v>
      </c>
      <c r="C18" s="19" t="s">
        <v>73</v>
      </c>
      <c r="D18" s="43">
        <v>116392</v>
      </c>
      <c r="E18" s="43">
        <v>0</v>
      </c>
      <c r="F18" s="43">
        <v>0</v>
      </c>
      <c r="G18" s="43">
        <v>0</v>
      </c>
      <c r="H18" s="43">
        <v>0</v>
      </c>
      <c r="I18" s="43">
        <v>116392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>SUM(D18:N18)</f>
        <v>232784</v>
      </c>
      <c r="P18" s="44">
        <f t="shared" si="1"/>
        <v>260.96860986547085</v>
      </c>
      <c r="Q18" s="9"/>
    </row>
    <row r="19" spans="1:120" ht="16.2" thickBot="1">
      <c r="A19" s="13" t="s">
        <v>10</v>
      </c>
      <c r="B19" s="21"/>
      <c r="C19" s="20"/>
      <c r="D19" s="14">
        <f>SUM(D5,D7,D9,D13,D15,D17)</f>
        <v>1636414</v>
      </c>
      <c r="E19" s="14">
        <f t="shared" ref="E19:N19" si="10">SUM(E5,E7,E9,E13,E15,E17)</f>
        <v>0</v>
      </c>
      <c r="F19" s="14">
        <f t="shared" si="10"/>
        <v>0</v>
      </c>
      <c r="G19" s="14">
        <f t="shared" si="10"/>
        <v>0</v>
      </c>
      <c r="H19" s="14">
        <f t="shared" si="10"/>
        <v>0</v>
      </c>
      <c r="I19" s="14">
        <f t="shared" si="10"/>
        <v>1298754</v>
      </c>
      <c r="J19" s="14">
        <f t="shared" si="10"/>
        <v>0</v>
      </c>
      <c r="K19" s="14">
        <f t="shared" si="10"/>
        <v>0</v>
      </c>
      <c r="L19" s="14">
        <f t="shared" si="10"/>
        <v>0</v>
      </c>
      <c r="M19" s="14">
        <f t="shared" si="10"/>
        <v>0</v>
      </c>
      <c r="N19" s="14">
        <f t="shared" si="10"/>
        <v>0</v>
      </c>
      <c r="O19" s="14">
        <f>SUM(D19:N19)</f>
        <v>2935168</v>
      </c>
      <c r="P19" s="35">
        <f t="shared" si="1"/>
        <v>3290.5470852017938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157" t="s">
        <v>76</v>
      </c>
      <c r="N21" s="157"/>
      <c r="O21" s="157"/>
      <c r="P21" s="39">
        <v>892</v>
      </c>
    </row>
    <row r="22" spans="1:120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6"/>
    </row>
    <row r="23" spans="1:120" ht="15.75" customHeight="1" thickBot="1">
      <c r="A23" s="159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3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3.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70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71</v>
      </c>
      <c r="N4" s="32" t="s">
        <v>5</v>
      </c>
      <c r="O4" s="32" t="s">
        <v>72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2" t="s">
        <v>18</v>
      </c>
      <c r="B5" s="23"/>
      <c r="C5" s="23"/>
      <c r="D5" s="24">
        <f t="shared" ref="D5:N5" si="0">SUM(D6:D6)</f>
        <v>451674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161903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9" si="1">SUM(D5:N5)</f>
        <v>613577</v>
      </c>
      <c r="P5" s="30">
        <f t="shared" ref="P5:P19" si="2">(O5/P$21)</f>
        <v>695.66553287981856</v>
      </c>
      <c r="Q5" s="6"/>
    </row>
    <row r="6" spans="1:134">
      <c r="A6" s="12"/>
      <c r="B6" s="42">
        <v>519</v>
      </c>
      <c r="C6" s="19" t="s">
        <v>20</v>
      </c>
      <c r="D6" s="43">
        <v>451674</v>
      </c>
      <c r="E6" s="43">
        <v>0</v>
      </c>
      <c r="F6" s="43">
        <v>0</v>
      </c>
      <c r="G6" s="43">
        <v>0</v>
      </c>
      <c r="H6" s="43">
        <v>0</v>
      </c>
      <c r="I6" s="43">
        <v>161903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613577</v>
      </c>
      <c r="P6" s="44">
        <f t="shared" si="2"/>
        <v>695.66553287981856</v>
      </c>
      <c r="Q6" s="9"/>
    </row>
    <row r="7" spans="1:134" ht="15.6">
      <c r="A7" s="26" t="s">
        <v>21</v>
      </c>
      <c r="B7" s="27"/>
      <c r="C7" s="28"/>
      <c r="D7" s="29">
        <f t="shared" ref="D7:N7" si="3">SUM(D8:D8)</f>
        <v>44825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 t="shared" si="1"/>
        <v>44825</v>
      </c>
      <c r="P7" s="41">
        <f t="shared" si="2"/>
        <v>50.821995464852606</v>
      </c>
      <c r="Q7" s="10"/>
    </row>
    <row r="8" spans="1:134">
      <c r="A8" s="12"/>
      <c r="B8" s="42">
        <v>522</v>
      </c>
      <c r="C8" s="19" t="s">
        <v>22</v>
      </c>
      <c r="D8" s="43">
        <v>44825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44825</v>
      </c>
      <c r="P8" s="44">
        <f t="shared" si="2"/>
        <v>50.821995464852606</v>
      </c>
      <c r="Q8" s="9"/>
    </row>
    <row r="9" spans="1:134" ht="15.6">
      <c r="A9" s="26" t="s">
        <v>23</v>
      </c>
      <c r="B9" s="27"/>
      <c r="C9" s="28"/>
      <c r="D9" s="29">
        <f t="shared" ref="D9:N9" si="4">SUM(D10:D12)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914104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4"/>
        <v>0</v>
      </c>
      <c r="O9" s="40">
        <f t="shared" si="1"/>
        <v>914104</v>
      </c>
      <c r="P9" s="41">
        <f t="shared" si="2"/>
        <v>1036.3990929705215</v>
      </c>
      <c r="Q9" s="10"/>
    </row>
    <row r="10" spans="1:134">
      <c r="A10" s="12"/>
      <c r="B10" s="42">
        <v>533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558114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558114</v>
      </c>
      <c r="P10" s="44">
        <f t="shared" si="2"/>
        <v>632.78231292517012</v>
      </c>
      <c r="Q10" s="9"/>
    </row>
    <row r="11" spans="1:134">
      <c r="A11" s="12"/>
      <c r="B11" s="42">
        <v>534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108226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108226</v>
      </c>
      <c r="P11" s="44">
        <f t="shared" si="2"/>
        <v>122.70521541950113</v>
      </c>
      <c r="Q11" s="9"/>
    </row>
    <row r="12" spans="1:134">
      <c r="A12" s="12"/>
      <c r="B12" s="42">
        <v>535</v>
      </c>
      <c r="C12" s="19" t="s">
        <v>36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247764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247764</v>
      </c>
      <c r="P12" s="44">
        <f t="shared" si="2"/>
        <v>280.91156462585036</v>
      </c>
      <c r="Q12" s="9"/>
    </row>
    <row r="13" spans="1:134" ht="15.6">
      <c r="A13" s="26" t="s">
        <v>26</v>
      </c>
      <c r="B13" s="27"/>
      <c r="C13" s="28"/>
      <c r="D13" s="29">
        <f t="shared" ref="D13:N13" si="5">SUM(D14:D14)</f>
        <v>256678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9">
        <f t="shared" si="1"/>
        <v>256678</v>
      </c>
      <c r="P13" s="41">
        <f t="shared" si="2"/>
        <v>291.01814058956916</v>
      </c>
      <c r="Q13" s="10"/>
    </row>
    <row r="14" spans="1:134">
      <c r="A14" s="12"/>
      <c r="B14" s="42">
        <v>541</v>
      </c>
      <c r="C14" s="19" t="s">
        <v>27</v>
      </c>
      <c r="D14" s="43">
        <v>256678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256678</v>
      </c>
      <c r="P14" s="44">
        <f t="shared" si="2"/>
        <v>291.01814058956916</v>
      </c>
      <c r="Q14" s="9"/>
    </row>
    <row r="15" spans="1:134" ht="15.6">
      <c r="A15" s="26" t="s">
        <v>28</v>
      </c>
      <c r="B15" s="27"/>
      <c r="C15" s="28"/>
      <c r="D15" s="29">
        <f t="shared" ref="D15:N15" si="6">SUM(D16:D16)</f>
        <v>135411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6"/>
        <v>0</v>
      </c>
      <c r="O15" s="29">
        <f t="shared" si="1"/>
        <v>135411</v>
      </c>
      <c r="P15" s="41">
        <f t="shared" si="2"/>
        <v>153.52721088435374</v>
      </c>
      <c r="Q15" s="9"/>
    </row>
    <row r="16" spans="1:134">
      <c r="A16" s="12"/>
      <c r="B16" s="42">
        <v>572</v>
      </c>
      <c r="C16" s="19" t="s">
        <v>29</v>
      </c>
      <c r="D16" s="43">
        <v>135411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135411</v>
      </c>
      <c r="P16" s="44">
        <f t="shared" si="2"/>
        <v>153.52721088435374</v>
      </c>
      <c r="Q16" s="9"/>
    </row>
    <row r="17" spans="1:120" ht="15.6">
      <c r="A17" s="26" t="s">
        <v>31</v>
      </c>
      <c r="B17" s="27"/>
      <c r="C17" s="28"/>
      <c r="D17" s="29">
        <f t="shared" ref="D17:N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52944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 t="shared" si="1"/>
        <v>52944</v>
      </c>
      <c r="P17" s="41">
        <f t="shared" si="2"/>
        <v>60.027210884353742</v>
      </c>
      <c r="Q17" s="9"/>
    </row>
    <row r="18" spans="1:120" ht="15.6" thickBot="1">
      <c r="A18" s="12"/>
      <c r="B18" s="42">
        <v>581</v>
      </c>
      <c r="C18" s="19" t="s">
        <v>73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52944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52944</v>
      </c>
      <c r="P18" s="44">
        <f t="shared" si="2"/>
        <v>60.027210884353742</v>
      </c>
      <c r="Q18" s="9"/>
    </row>
    <row r="19" spans="1:120" ht="16.2" thickBot="1">
      <c r="A19" s="13" t="s">
        <v>10</v>
      </c>
      <c r="B19" s="21"/>
      <c r="C19" s="20"/>
      <c r="D19" s="14">
        <f>SUM(D5,D7,D9,D13,D15,D17)</f>
        <v>888588</v>
      </c>
      <c r="E19" s="14">
        <f t="shared" ref="E19:N19" si="8">SUM(E5,E7,E9,E13,E15,E17)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1128951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8"/>
        <v>0</v>
      </c>
      <c r="O19" s="14">
        <f t="shared" si="1"/>
        <v>2017539</v>
      </c>
      <c r="P19" s="35">
        <f t="shared" si="2"/>
        <v>2287.4591836734694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157" t="s">
        <v>74</v>
      </c>
      <c r="N21" s="157"/>
      <c r="O21" s="157"/>
      <c r="P21" s="39">
        <v>882</v>
      </c>
    </row>
    <row r="22" spans="1:120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6"/>
    </row>
    <row r="23" spans="1:120" ht="15.75" customHeight="1" thickBot="1">
      <c r="A23" s="159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SUM(D6:D6)</f>
        <v>276598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521903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798501</v>
      </c>
      <c r="O5" s="30">
        <f t="shared" ref="O5:O17" si="2">(N5/O$19)</f>
        <v>956.28862275449103</v>
      </c>
      <c r="P5" s="6"/>
    </row>
    <row r="6" spans="1:133">
      <c r="A6" s="12"/>
      <c r="B6" s="42">
        <v>519</v>
      </c>
      <c r="C6" s="19" t="s">
        <v>48</v>
      </c>
      <c r="D6" s="43">
        <v>276598</v>
      </c>
      <c r="E6" s="43">
        <v>0</v>
      </c>
      <c r="F6" s="43">
        <v>0</v>
      </c>
      <c r="G6" s="43">
        <v>0</v>
      </c>
      <c r="H6" s="43">
        <v>0</v>
      </c>
      <c r="I6" s="43">
        <v>521903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798501</v>
      </c>
      <c r="O6" s="44">
        <f t="shared" si="2"/>
        <v>956.28862275449103</v>
      </c>
      <c r="P6" s="9"/>
    </row>
    <row r="7" spans="1:133" ht="15.6">
      <c r="A7" s="26" t="s">
        <v>21</v>
      </c>
      <c r="B7" s="27"/>
      <c r="C7" s="28"/>
      <c r="D7" s="29">
        <f t="shared" ref="D7:M7" si="3">SUM(D8:D8)</f>
        <v>13685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13685</v>
      </c>
      <c r="O7" s="41">
        <f t="shared" si="2"/>
        <v>16.389221556886227</v>
      </c>
      <c r="P7" s="10"/>
    </row>
    <row r="8" spans="1:133">
      <c r="A8" s="12"/>
      <c r="B8" s="42">
        <v>522</v>
      </c>
      <c r="C8" s="19" t="s">
        <v>22</v>
      </c>
      <c r="D8" s="43">
        <v>13685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13685</v>
      </c>
      <c r="O8" s="44">
        <f t="shared" si="2"/>
        <v>16.389221556886227</v>
      </c>
      <c r="P8" s="9"/>
    </row>
    <row r="9" spans="1:133" ht="15.6">
      <c r="A9" s="26" t="s">
        <v>23</v>
      </c>
      <c r="B9" s="27"/>
      <c r="C9" s="28"/>
      <c r="D9" s="29">
        <f t="shared" ref="D9:M9" si="4">SUM(D10:D12)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423255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423255</v>
      </c>
      <c r="O9" s="41">
        <f t="shared" si="2"/>
        <v>506.8922155688623</v>
      </c>
      <c r="P9" s="10"/>
    </row>
    <row r="10" spans="1:133">
      <c r="A10" s="12"/>
      <c r="B10" s="42">
        <v>533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128920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128920</v>
      </c>
      <c r="O10" s="44">
        <f t="shared" si="2"/>
        <v>154.39520958083833</v>
      </c>
      <c r="P10" s="9"/>
    </row>
    <row r="11" spans="1:133">
      <c r="A11" s="12"/>
      <c r="B11" s="42">
        <v>534</v>
      </c>
      <c r="C11" s="19" t="s">
        <v>49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5404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5404</v>
      </c>
      <c r="O11" s="44">
        <f t="shared" si="2"/>
        <v>6.4718562874251493</v>
      </c>
      <c r="P11" s="9"/>
    </row>
    <row r="12" spans="1:133">
      <c r="A12" s="12"/>
      <c r="B12" s="42">
        <v>535</v>
      </c>
      <c r="C12" s="19" t="s">
        <v>36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288931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288931</v>
      </c>
      <c r="O12" s="44">
        <f t="shared" si="2"/>
        <v>346.02514970059877</v>
      </c>
      <c r="P12" s="9"/>
    </row>
    <row r="13" spans="1:133" ht="15.6">
      <c r="A13" s="26" t="s">
        <v>26</v>
      </c>
      <c r="B13" s="27"/>
      <c r="C13" s="28"/>
      <c r="D13" s="29">
        <f t="shared" ref="D13:M13" si="5">SUM(D14:D14)</f>
        <v>124527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124527</v>
      </c>
      <c r="O13" s="41">
        <f t="shared" si="2"/>
        <v>149.13413173652694</v>
      </c>
      <c r="P13" s="10"/>
    </row>
    <row r="14" spans="1:133">
      <c r="A14" s="12"/>
      <c r="B14" s="42">
        <v>541</v>
      </c>
      <c r="C14" s="19" t="s">
        <v>50</v>
      </c>
      <c r="D14" s="43">
        <v>124527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124527</v>
      </c>
      <c r="O14" s="44">
        <f t="shared" si="2"/>
        <v>149.13413173652694</v>
      </c>
      <c r="P14" s="9"/>
    </row>
    <row r="15" spans="1:133" ht="15.6">
      <c r="A15" s="26" t="s">
        <v>28</v>
      </c>
      <c r="B15" s="27"/>
      <c r="C15" s="28"/>
      <c r="D15" s="29">
        <f t="shared" ref="D15:M15" si="6">SUM(D16:D16)</f>
        <v>150536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150536</v>
      </c>
      <c r="O15" s="41">
        <f t="shared" si="2"/>
        <v>180.28263473053892</v>
      </c>
      <c r="P15" s="9"/>
    </row>
    <row r="16" spans="1:133" ht="15.6" thickBot="1">
      <c r="A16" s="12"/>
      <c r="B16" s="42">
        <v>572</v>
      </c>
      <c r="C16" s="19" t="s">
        <v>51</v>
      </c>
      <c r="D16" s="43">
        <v>150536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150536</v>
      </c>
      <c r="O16" s="44">
        <f t="shared" si="2"/>
        <v>180.28263473053892</v>
      </c>
      <c r="P16" s="9"/>
    </row>
    <row r="17" spans="1:119" ht="16.2" thickBot="1">
      <c r="A17" s="13" t="s">
        <v>10</v>
      </c>
      <c r="B17" s="21"/>
      <c r="C17" s="20"/>
      <c r="D17" s="14">
        <f>SUM(D5,D7,D9,D13,D15)</f>
        <v>565346</v>
      </c>
      <c r="E17" s="14">
        <f t="shared" ref="E17:M17" si="7">SUM(E5,E7,E9,E13,E15)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945158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1510504</v>
      </c>
      <c r="O17" s="35">
        <f t="shared" si="2"/>
        <v>1808.9868263473054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68</v>
      </c>
      <c r="M19" s="157"/>
      <c r="N19" s="157"/>
      <c r="O19" s="39">
        <v>835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38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65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SUM(D6:D6)</f>
        <v>268339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511275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779614</v>
      </c>
      <c r="O5" s="30">
        <f t="shared" ref="O5:O17" si="2">(N5/O$19)</f>
        <v>859.55237045203967</v>
      </c>
      <c r="P5" s="6"/>
    </row>
    <row r="6" spans="1:133">
      <c r="A6" s="12"/>
      <c r="B6" s="42">
        <v>519</v>
      </c>
      <c r="C6" s="19" t="s">
        <v>48</v>
      </c>
      <c r="D6" s="43">
        <v>268339</v>
      </c>
      <c r="E6" s="43">
        <v>0</v>
      </c>
      <c r="F6" s="43">
        <v>0</v>
      </c>
      <c r="G6" s="43">
        <v>0</v>
      </c>
      <c r="H6" s="43">
        <v>0</v>
      </c>
      <c r="I6" s="43">
        <v>511275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779614</v>
      </c>
      <c r="O6" s="44">
        <f t="shared" si="2"/>
        <v>859.55237045203967</v>
      </c>
      <c r="P6" s="9"/>
    </row>
    <row r="7" spans="1:133" ht="15.6">
      <c r="A7" s="26" t="s">
        <v>21</v>
      </c>
      <c r="B7" s="27"/>
      <c r="C7" s="28"/>
      <c r="D7" s="29">
        <f t="shared" ref="D7:M7" si="3">SUM(D8:D8)</f>
        <v>13975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13975</v>
      </c>
      <c r="O7" s="41">
        <f t="shared" si="2"/>
        <v>15.407938257993385</v>
      </c>
      <c r="P7" s="10"/>
    </row>
    <row r="8" spans="1:133">
      <c r="A8" s="12"/>
      <c r="B8" s="42">
        <v>522</v>
      </c>
      <c r="C8" s="19" t="s">
        <v>22</v>
      </c>
      <c r="D8" s="43">
        <v>13975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13975</v>
      </c>
      <c r="O8" s="44">
        <f t="shared" si="2"/>
        <v>15.407938257993385</v>
      </c>
      <c r="P8" s="9"/>
    </row>
    <row r="9" spans="1:133" ht="15.6">
      <c r="A9" s="26" t="s">
        <v>23</v>
      </c>
      <c r="B9" s="27"/>
      <c r="C9" s="28"/>
      <c r="D9" s="29">
        <f t="shared" ref="D9:M9" si="4">SUM(D10:D12)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787729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787729</v>
      </c>
      <c r="O9" s="41">
        <f t="shared" si="2"/>
        <v>868.49944873208381</v>
      </c>
      <c r="P9" s="10"/>
    </row>
    <row r="10" spans="1:133">
      <c r="A10" s="12"/>
      <c r="B10" s="42">
        <v>533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137247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137247</v>
      </c>
      <c r="O10" s="44">
        <f t="shared" si="2"/>
        <v>151.31973539140023</v>
      </c>
      <c r="P10" s="9"/>
    </row>
    <row r="11" spans="1:133">
      <c r="A11" s="12"/>
      <c r="B11" s="42">
        <v>534</v>
      </c>
      <c r="C11" s="19" t="s">
        <v>49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97533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97533</v>
      </c>
      <c r="O11" s="44">
        <f t="shared" si="2"/>
        <v>107.53362734288865</v>
      </c>
      <c r="P11" s="9"/>
    </row>
    <row r="12" spans="1:133">
      <c r="A12" s="12"/>
      <c r="B12" s="42">
        <v>535</v>
      </c>
      <c r="C12" s="19" t="s">
        <v>36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552949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552949</v>
      </c>
      <c r="O12" s="44">
        <f t="shared" si="2"/>
        <v>609.6460859977949</v>
      </c>
      <c r="P12" s="9"/>
    </row>
    <row r="13" spans="1:133" ht="15.6">
      <c r="A13" s="26" t="s">
        <v>26</v>
      </c>
      <c r="B13" s="27"/>
      <c r="C13" s="28"/>
      <c r="D13" s="29">
        <f t="shared" ref="D13:M13" si="5">SUM(D14:D14)</f>
        <v>148225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148225</v>
      </c>
      <c r="O13" s="41">
        <f t="shared" si="2"/>
        <v>163.42337375964718</v>
      </c>
      <c r="P13" s="10"/>
    </row>
    <row r="14" spans="1:133">
      <c r="A14" s="12"/>
      <c r="B14" s="42">
        <v>541</v>
      </c>
      <c r="C14" s="19" t="s">
        <v>50</v>
      </c>
      <c r="D14" s="43">
        <v>148225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148225</v>
      </c>
      <c r="O14" s="44">
        <f t="shared" si="2"/>
        <v>163.42337375964718</v>
      </c>
      <c r="P14" s="9"/>
    </row>
    <row r="15" spans="1:133" ht="15.6">
      <c r="A15" s="26" t="s">
        <v>28</v>
      </c>
      <c r="B15" s="27"/>
      <c r="C15" s="28"/>
      <c r="D15" s="29">
        <f t="shared" ref="D15:M15" si="6">SUM(D16:D16)</f>
        <v>279059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279059</v>
      </c>
      <c r="O15" s="41">
        <f t="shared" si="2"/>
        <v>307.67254685777289</v>
      </c>
      <c r="P15" s="9"/>
    </row>
    <row r="16" spans="1:133" ht="15.6" thickBot="1">
      <c r="A16" s="12"/>
      <c r="B16" s="42">
        <v>572</v>
      </c>
      <c r="C16" s="19" t="s">
        <v>51</v>
      </c>
      <c r="D16" s="43">
        <v>279059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279059</v>
      </c>
      <c r="O16" s="44">
        <f t="shared" si="2"/>
        <v>307.67254685777289</v>
      </c>
      <c r="P16" s="9"/>
    </row>
    <row r="17" spans="1:119" ht="16.2" thickBot="1">
      <c r="A17" s="13" t="s">
        <v>10</v>
      </c>
      <c r="B17" s="21"/>
      <c r="C17" s="20"/>
      <c r="D17" s="14">
        <f>SUM(D5,D7,D9,D13,D15)</f>
        <v>709598</v>
      </c>
      <c r="E17" s="14">
        <f t="shared" ref="E17:M17" si="7">SUM(E5,E7,E9,E13,E15)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1299004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2008602</v>
      </c>
      <c r="O17" s="35">
        <f t="shared" si="2"/>
        <v>2214.5556780595371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66</v>
      </c>
      <c r="M19" s="157"/>
      <c r="N19" s="157"/>
      <c r="O19" s="39">
        <v>907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38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SUM(D6:D6)</f>
        <v>243363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480132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723495</v>
      </c>
      <c r="O5" s="30">
        <f t="shared" ref="O5:O17" si="2">(N5/O$19)</f>
        <v>737.50764525993884</v>
      </c>
      <c r="P5" s="6"/>
    </row>
    <row r="6" spans="1:133">
      <c r="A6" s="12"/>
      <c r="B6" s="42">
        <v>519</v>
      </c>
      <c r="C6" s="19" t="s">
        <v>48</v>
      </c>
      <c r="D6" s="43">
        <v>243363</v>
      </c>
      <c r="E6" s="43">
        <v>0</v>
      </c>
      <c r="F6" s="43">
        <v>0</v>
      </c>
      <c r="G6" s="43">
        <v>0</v>
      </c>
      <c r="H6" s="43">
        <v>0</v>
      </c>
      <c r="I6" s="43">
        <v>480132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723495</v>
      </c>
      <c r="O6" s="44">
        <f t="shared" si="2"/>
        <v>737.50764525993884</v>
      </c>
      <c r="P6" s="9"/>
    </row>
    <row r="7" spans="1:133" ht="15.6">
      <c r="A7" s="26" t="s">
        <v>21</v>
      </c>
      <c r="B7" s="27"/>
      <c r="C7" s="28"/>
      <c r="D7" s="29">
        <f t="shared" ref="D7:M7" si="3">SUM(D8:D8)</f>
        <v>10044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10044</v>
      </c>
      <c r="O7" s="41">
        <f t="shared" si="2"/>
        <v>10.238532110091743</v>
      </c>
      <c r="P7" s="10"/>
    </row>
    <row r="8" spans="1:133">
      <c r="A8" s="12"/>
      <c r="B8" s="42">
        <v>522</v>
      </c>
      <c r="C8" s="19" t="s">
        <v>22</v>
      </c>
      <c r="D8" s="43">
        <v>10044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10044</v>
      </c>
      <c r="O8" s="44">
        <f t="shared" si="2"/>
        <v>10.238532110091743</v>
      </c>
      <c r="P8" s="9"/>
    </row>
    <row r="9" spans="1:133" ht="15.6">
      <c r="A9" s="26" t="s">
        <v>23</v>
      </c>
      <c r="B9" s="27"/>
      <c r="C9" s="28"/>
      <c r="D9" s="29">
        <f t="shared" ref="D9:M9" si="4">SUM(D10:D12)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440049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440049</v>
      </c>
      <c r="O9" s="41">
        <f t="shared" si="2"/>
        <v>448.57186544342505</v>
      </c>
      <c r="P9" s="10"/>
    </row>
    <row r="10" spans="1:133">
      <c r="A10" s="12"/>
      <c r="B10" s="42">
        <v>533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102103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102103</v>
      </c>
      <c r="O10" s="44">
        <f t="shared" si="2"/>
        <v>104.08053007135575</v>
      </c>
      <c r="P10" s="9"/>
    </row>
    <row r="11" spans="1:133">
      <c r="A11" s="12"/>
      <c r="B11" s="42">
        <v>534</v>
      </c>
      <c r="C11" s="19" t="s">
        <v>49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85122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85122</v>
      </c>
      <c r="O11" s="44">
        <f t="shared" si="2"/>
        <v>86.77064220183486</v>
      </c>
      <c r="P11" s="9"/>
    </row>
    <row r="12" spans="1:133">
      <c r="A12" s="12"/>
      <c r="B12" s="42">
        <v>535</v>
      </c>
      <c r="C12" s="19" t="s">
        <v>36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252824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252824</v>
      </c>
      <c r="O12" s="44">
        <f t="shared" si="2"/>
        <v>257.72069317023443</v>
      </c>
      <c r="P12" s="9"/>
    </row>
    <row r="13" spans="1:133" ht="15.6">
      <c r="A13" s="26" t="s">
        <v>26</v>
      </c>
      <c r="B13" s="27"/>
      <c r="C13" s="28"/>
      <c r="D13" s="29">
        <f t="shared" ref="D13:M13" si="5">SUM(D14:D14)</f>
        <v>154258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154258</v>
      </c>
      <c r="O13" s="41">
        <f t="shared" si="2"/>
        <v>157.24566768603466</v>
      </c>
      <c r="P13" s="10"/>
    </row>
    <row r="14" spans="1:133">
      <c r="A14" s="12"/>
      <c r="B14" s="42">
        <v>541</v>
      </c>
      <c r="C14" s="19" t="s">
        <v>50</v>
      </c>
      <c r="D14" s="43">
        <v>154258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154258</v>
      </c>
      <c r="O14" s="44">
        <f t="shared" si="2"/>
        <v>157.24566768603466</v>
      </c>
      <c r="P14" s="9"/>
    </row>
    <row r="15" spans="1:133" ht="15.6">
      <c r="A15" s="26" t="s">
        <v>28</v>
      </c>
      <c r="B15" s="27"/>
      <c r="C15" s="28"/>
      <c r="D15" s="29">
        <f t="shared" ref="D15:M15" si="6">SUM(D16:D16)</f>
        <v>97402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97402</v>
      </c>
      <c r="O15" s="41">
        <f t="shared" si="2"/>
        <v>99.288481141692145</v>
      </c>
      <c r="P15" s="9"/>
    </row>
    <row r="16" spans="1:133" ht="15.6" thickBot="1">
      <c r="A16" s="12"/>
      <c r="B16" s="42">
        <v>572</v>
      </c>
      <c r="C16" s="19" t="s">
        <v>51</v>
      </c>
      <c r="D16" s="43">
        <v>97402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97402</v>
      </c>
      <c r="O16" s="44">
        <f t="shared" si="2"/>
        <v>99.288481141692145</v>
      </c>
      <c r="P16" s="9"/>
    </row>
    <row r="17" spans="1:119" ht="16.2" thickBot="1">
      <c r="A17" s="13" t="s">
        <v>10</v>
      </c>
      <c r="B17" s="21"/>
      <c r="C17" s="20"/>
      <c r="D17" s="14">
        <f>SUM(D5,D7,D9,D13,D15)</f>
        <v>505067</v>
      </c>
      <c r="E17" s="14">
        <f t="shared" ref="E17:M17" si="7">SUM(E5,E7,E9,E13,E15)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920181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1425248</v>
      </c>
      <c r="O17" s="35">
        <f t="shared" si="2"/>
        <v>1452.8521916411826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64</v>
      </c>
      <c r="M19" s="157"/>
      <c r="N19" s="157"/>
      <c r="O19" s="39">
        <v>981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38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SUM(D6:D6)</f>
        <v>239862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472405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712267</v>
      </c>
      <c r="O5" s="30">
        <f t="shared" ref="O5:O19" si="2">(N5/O$21)</f>
        <v>745.82931937172771</v>
      </c>
      <c r="P5" s="6"/>
    </row>
    <row r="6" spans="1:133">
      <c r="A6" s="12"/>
      <c r="B6" s="42">
        <v>519</v>
      </c>
      <c r="C6" s="19" t="s">
        <v>48</v>
      </c>
      <c r="D6" s="43">
        <v>239862</v>
      </c>
      <c r="E6" s="43">
        <v>0</v>
      </c>
      <c r="F6" s="43">
        <v>0</v>
      </c>
      <c r="G6" s="43">
        <v>0</v>
      </c>
      <c r="H6" s="43">
        <v>0</v>
      </c>
      <c r="I6" s="43">
        <v>472405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712267</v>
      </c>
      <c r="O6" s="44">
        <f t="shared" si="2"/>
        <v>745.82931937172771</v>
      </c>
      <c r="P6" s="9"/>
    </row>
    <row r="7" spans="1:133" ht="15.6">
      <c r="A7" s="26" t="s">
        <v>21</v>
      </c>
      <c r="B7" s="27"/>
      <c r="C7" s="28"/>
      <c r="D7" s="29">
        <f t="shared" ref="D7:M7" si="3">SUM(D8:D8)</f>
        <v>34338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34338</v>
      </c>
      <c r="O7" s="41">
        <f t="shared" si="2"/>
        <v>35.956020942408379</v>
      </c>
      <c r="P7" s="10"/>
    </row>
    <row r="8" spans="1:133">
      <c r="A8" s="12"/>
      <c r="B8" s="42">
        <v>522</v>
      </c>
      <c r="C8" s="19" t="s">
        <v>22</v>
      </c>
      <c r="D8" s="43">
        <v>34338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34338</v>
      </c>
      <c r="O8" s="44">
        <f t="shared" si="2"/>
        <v>35.956020942408379</v>
      </c>
      <c r="P8" s="9"/>
    </row>
    <row r="9" spans="1:133" ht="15.6">
      <c r="A9" s="26" t="s">
        <v>23</v>
      </c>
      <c r="B9" s="27"/>
      <c r="C9" s="28"/>
      <c r="D9" s="29">
        <f t="shared" ref="D9:M9" si="4">SUM(D10:D12)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402696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402696</v>
      </c>
      <c r="O9" s="41">
        <f t="shared" si="2"/>
        <v>421.67120418848168</v>
      </c>
      <c r="P9" s="10"/>
    </row>
    <row r="10" spans="1:133">
      <c r="A10" s="12"/>
      <c r="B10" s="42">
        <v>533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87427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87427</v>
      </c>
      <c r="O10" s="44">
        <f t="shared" si="2"/>
        <v>91.54659685863875</v>
      </c>
      <c r="P10" s="9"/>
    </row>
    <row r="11" spans="1:133">
      <c r="A11" s="12"/>
      <c r="B11" s="42">
        <v>534</v>
      </c>
      <c r="C11" s="19" t="s">
        <v>49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83442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83442</v>
      </c>
      <c r="O11" s="44">
        <f t="shared" si="2"/>
        <v>87.373821989528793</v>
      </c>
      <c r="P11" s="9"/>
    </row>
    <row r="12" spans="1:133">
      <c r="A12" s="12"/>
      <c r="B12" s="42">
        <v>535</v>
      </c>
      <c r="C12" s="19" t="s">
        <v>36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231827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231827</v>
      </c>
      <c r="O12" s="44">
        <f t="shared" si="2"/>
        <v>242.75078534031414</v>
      </c>
      <c r="P12" s="9"/>
    </row>
    <row r="13" spans="1:133" ht="15.6">
      <c r="A13" s="26" t="s">
        <v>26</v>
      </c>
      <c r="B13" s="27"/>
      <c r="C13" s="28"/>
      <c r="D13" s="29">
        <f t="shared" ref="D13:M13" si="5">SUM(D14:D14)</f>
        <v>68004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68004</v>
      </c>
      <c r="O13" s="41">
        <f t="shared" si="2"/>
        <v>71.208376963350787</v>
      </c>
      <c r="P13" s="10"/>
    </row>
    <row r="14" spans="1:133">
      <c r="A14" s="12"/>
      <c r="B14" s="42">
        <v>541</v>
      </c>
      <c r="C14" s="19" t="s">
        <v>50</v>
      </c>
      <c r="D14" s="43">
        <v>68004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68004</v>
      </c>
      <c r="O14" s="44">
        <f t="shared" si="2"/>
        <v>71.208376963350787</v>
      </c>
      <c r="P14" s="9"/>
    </row>
    <row r="15" spans="1:133" ht="15.6">
      <c r="A15" s="26" t="s">
        <v>28</v>
      </c>
      <c r="B15" s="27"/>
      <c r="C15" s="28"/>
      <c r="D15" s="29">
        <f t="shared" ref="D15:M15" si="6">SUM(D16:D16)</f>
        <v>118565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118565</v>
      </c>
      <c r="O15" s="41">
        <f t="shared" si="2"/>
        <v>124.15183246073299</v>
      </c>
      <c r="P15" s="9"/>
    </row>
    <row r="16" spans="1:133">
      <c r="A16" s="12"/>
      <c r="B16" s="42">
        <v>572</v>
      </c>
      <c r="C16" s="19" t="s">
        <v>51</v>
      </c>
      <c r="D16" s="43">
        <v>118565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118565</v>
      </c>
      <c r="O16" s="44">
        <f t="shared" si="2"/>
        <v>124.15183246073299</v>
      </c>
      <c r="P16" s="9"/>
    </row>
    <row r="17" spans="1:119" ht="15.6">
      <c r="A17" s="26" t="s">
        <v>58</v>
      </c>
      <c r="B17" s="27"/>
      <c r="C17" s="28"/>
      <c r="D17" s="29">
        <f t="shared" ref="D17:M17" si="7">SUM(D18:D18)</f>
        <v>2700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2700</v>
      </c>
      <c r="O17" s="41">
        <f t="shared" si="2"/>
        <v>2.8272251308900525</v>
      </c>
      <c r="P17" s="9"/>
    </row>
    <row r="18" spans="1:119" ht="15.6" thickBot="1">
      <c r="A18" s="12"/>
      <c r="B18" s="42">
        <v>581</v>
      </c>
      <c r="C18" s="19" t="s">
        <v>59</v>
      </c>
      <c r="D18" s="43">
        <v>2700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2700</v>
      </c>
      <c r="O18" s="44">
        <f t="shared" si="2"/>
        <v>2.8272251308900525</v>
      </c>
      <c r="P18" s="9"/>
    </row>
    <row r="19" spans="1:119" ht="16.2" thickBot="1">
      <c r="A19" s="13" t="s">
        <v>10</v>
      </c>
      <c r="B19" s="21"/>
      <c r="C19" s="20"/>
      <c r="D19" s="14">
        <f>SUM(D5,D7,D9,D13,D15,D17)</f>
        <v>463469</v>
      </c>
      <c r="E19" s="14">
        <f t="shared" ref="E19:M19" si="8">SUM(E5,E7,E9,E13,E15,E17)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875101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1338570</v>
      </c>
      <c r="O19" s="35">
        <f t="shared" si="2"/>
        <v>1401.6439790575917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62</v>
      </c>
      <c r="M21" s="157"/>
      <c r="N21" s="157"/>
      <c r="O21" s="39">
        <v>955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3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57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SUM(D6:D6)</f>
        <v>241466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475798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717264</v>
      </c>
      <c r="O5" s="30">
        <f t="shared" ref="O5:O19" si="2">(N5/O$21)</f>
        <v>749.49216300940441</v>
      </c>
      <c r="P5" s="6"/>
    </row>
    <row r="6" spans="1:133">
      <c r="A6" s="12"/>
      <c r="B6" s="42">
        <v>519</v>
      </c>
      <c r="C6" s="19" t="s">
        <v>48</v>
      </c>
      <c r="D6" s="43">
        <v>241466</v>
      </c>
      <c r="E6" s="43">
        <v>0</v>
      </c>
      <c r="F6" s="43">
        <v>0</v>
      </c>
      <c r="G6" s="43">
        <v>0</v>
      </c>
      <c r="H6" s="43">
        <v>0</v>
      </c>
      <c r="I6" s="43">
        <v>475798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717264</v>
      </c>
      <c r="O6" s="44">
        <f t="shared" si="2"/>
        <v>749.49216300940441</v>
      </c>
      <c r="P6" s="9"/>
    </row>
    <row r="7" spans="1:133" ht="15.6">
      <c r="A7" s="26" t="s">
        <v>21</v>
      </c>
      <c r="B7" s="27"/>
      <c r="C7" s="28"/>
      <c r="D7" s="29">
        <f t="shared" ref="D7:M7" si="3">SUM(D8:D8)</f>
        <v>11748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11748</v>
      </c>
      <c r="O7" s="41">
        <f t="shared" si="2"/>
        <v>12.275862068965518</v>
      </c>
      <c r="P7" s="10"/>
    </row>
    <row r="8" spans="1:133">
      <c r="A8" s="12"/>
      <c r="B8" s="42">
        <v>522</v>
      </c>
      <c r="C8" s="19" t="s">
        <v>22</v>
      </c>
      <c r="D8" s="43">
        <v>11748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11748</v>
      </c>
      <c r="O8" s="44">
        <f t="shared" si="2"/>
        <v>12.275862068965518</v>
      </c>
      <c r="P8" s="9"/>
    </row>
    <row r="9" spans="1:133" ht="15.6">
      <c r="A9" s="26" t="s">
        <v>23</v>
      </c>
      <c r="B9" s="27"/>
      <c r="C9" s="28"/>
      <c r="D9" s="29">
        <f t="shared" ref="D9:M9" si="4">SUM(D10:D12)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402550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402550</v>
      </c>
      <c r="O9" s="41">
        <f t="shared" si="2"/>
        <v>420.63740856844305</v>
      </c>
      <c r="P9" s="10"/>
    </row>
    <row r="10" spans="1:133">
      <c r="A10" s="12"/>
      <c r="B10" s="42">
        <v>533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96787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96787</v>
      </c>
      <c r="O10" s="44">
        <f t="shared" si="2"/>
        <v>101.13584117032393</v>
      </c>
      <c r="P10" s="9"/>
    </row>
    <row r="11" spans="1:133">
      <c r="A11" s="12"/>
      <c r="B11" s="42">
        <v>534</v>
      </c>
      <c r="C11" s="19" t="s">
        <v>49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89479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89479</v>
      </c>
      <c r="O11" s="44">
        <f t="shared" si="2"/>
        <v>93.499477533960288</v>
      </c>
      <c r="P11" s="9"/>
    </row>
    <row r="12" spans="1:133">
      <c r="A12" s="12"/>
      <c r="B12" s="42">
        <v>535</v>
      </c>
      <c r="C12" s="19" t="s">
        <v>36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216284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216284</v>
      </c>
      <c r="O12" s="44">
        <f t="shared" si="2"/>
        <v>226.00208986415882</v>
      </c>
      <c r="P12" s="9"/>
    </row>
    <row r="13" spans="1:133" ht="15.6">
      <c r="A13" s="26" t="s">
        <v>26</v>
      </c>
      <c r="B13" s="27"/>
      <c r="C13" s="28"/>
      <c r="D13" s="29">
        <f t="shared" ref="D13:M13" si="5">SUM(D14:D14)</f>
        <v>95014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95014</v>
      </c>
      <c r="O13" s="41">
        <f t="shared" si="2"/>
        <v>99.283176593521418</v>
      </c>
      <c r="P13" s="10"/>
    </row>
    <row r="14" spans="1:133">
      <c r="A14" s="12"/>
      <c r="B14" s="42">
        <v>541</v>
      </c>
      <c r="C14" s="19" t="s">
        <v>50</v>
      </c>
      <c r="D14" s="43">
        <v>95014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95014</v>
      </c>
      <c r="O14" s="44">
        <f t="shared" si="2"/>
        <v>99.283176593521418</v>
      </c>
      <c r="P14" s="9"/>
    </row>
    <row r="15" spans="1:133" ht="15.6">
      <c r="A15" s="26" t="s">
        <v>28</v>
      </c>
      <c r="B15" s="27"/>
      <c r="C15" s="28"/>
      <c r="D15" s="29">
        <f t="shared" ref="D15:M15" si="6">SUM(D16:D16)</f>
        <v>120594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120594</v>
      </c>
      <c r="O15" s="41">
        <f t="shared" si="2"/>
        <v>126.01253918495298</v>
      </c>
      <c r="P15" s="9"/>
    </row>
    <row r="16" spans="1:133">
      <c r="A16" s="12"/>
      <c r="B16" s="42">
        <v>572</v>
      </c>
      <c r="C16" s="19" t="s">
        <v>51</v>
      </c>
      <c r="D16" s="43">
        <v>120594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120594</v>
      </c>
      <c r="O16" s="44">
        <f t="shared" si="2"/>
        <v>126.01253918495298</v>
      </c>
      <c r="P16" s="9"/>
    </row>
    <row r="17" spans="1:119" ht="15.6">
      <c r="A17" s="26" t="s">
        <v>58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596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596</v>
      </c>
      <c r="O17" s="41">
        <f t="shared" si="2"/>
        <v>0.62277951933124343</v>
      </c>
      <c r="P17" s="9"/>
    </row>
    <row r="18" spans="1:119" ht="15.6" thickBot="1">
      <c r="A18" s="12"/>
      <c r="B18" s="42">
        <v>581</v>
      </c>
      <c r="C18" s="19" t="s">
        <v>59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596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596</v>
      </c>
      <c r="O18" s="44">
        <f t="shared" si="2"/>
        <v>0.62277951933124343</v>
      </c>
      <c r="P18" s="9"/>
    </row>
    <row r="19" spans="1:119" ht="16.2" thickBot="1">
      <c r="A19" s="13" t="s">
        <v>10</v>
      </c>
      <c r="B19" s="21"/>
      <c r="C19" s="20"/>
      <c r="D19" s="14">
        <f>SUM(D5,D7,D9,D13,D15,D17)</f>
        <v>468822</v>
      </c>
      <c r="E19" s="14">
        <f t="shared" ref="E19:M19" si="8">SUM(E5,E7,E9,E13,E15,E17)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878944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1347766</v>
      </c>
      <c r="O19" s="35">
        <f t="shared" si="2"/>
        <v>1408.3239289446185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60</v>
      </c>
      <c r="M21" s="157"/>
      <c r="N21" s="157"/>
      <c r="O21" s="39">
        <v>957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38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1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60" t="s">
        <v>33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3.4" thickBot="1">
      <c r="A2" s="163" t="s">
        <v>55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SUM(D6:D6)</f>
        <v>233568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233568</v>
      </c>
      <c r="O5" s="30">
        <f t="shared" ref="O5:O17" si="2">(N5/O$19)</f>
        <v>249.53846153846155</v>
      </c>
      <c r="P5" s="6"/>
    </row>
    <row r="6" spans="1:133">
      <c r="A6" s="12"/>
      <c r="B6" s="42">
        <v>519</v>
      </c>
      <c r="C6" s="19" t="s">
        <v>48</v>
      </c>
      <c r="D6" s="43">
        <v>233568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233568</v>
      </c>
      <c r="O6" s="44">
        <f t="shared" si="2"/>
        <v>249.53846153846155</v>
      </c>
      <c r="P6" s="9"/>
    </row>
    <row r="7" spans="1:133" ht="15.6">
      <c r="A7" s="26" t="s">
        <v>21</v>
      </c>
      <c r="B7" s="27"/>
      <c r="C7" s="28"/>
      <c r="D7" s="29">
        <f t="shared" ref="D7:M7" si="3">SUM(D8:D8)</f>
        <v>18177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18177</v>
      </c>
      <c r="O7" s="41">
        <f t="shared" si="2"/>
        <v>19.419871794871796</v>
      </c>
      <c r="P7" s="10"/>
    </row>
    <row r="8" spans="1:133">
      <c r="A8" s="12"/>
      <c r="B8" s="42">
        <v>522</v>
      </c>
      <c r="C8" s="19" t="s">
        <v>22</v>
      </c>
      <c r="D8" s="43">
        <v>18177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18177</v>
      </c>
      <c r="O8" s="44">
        <f t="shared" si="2"/>
        <v>19.419871794871796</v>
      </c>
      <c r="P8" s="9"/>
    </row>
    <row r="9" spans="1:133" ht="15.6">
      <c r="A9" s="26" t="s">
        <v>23</v>
      </c>
      <c r="B9" s="27"/>
      <c r="C9" s="28"/>
      <c r="D9" s="29">
        <f t="shared" ref="D9:M9" si="4">SUM(D10:D12)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883138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883138</v>
      </c>
      <c r="O9" s="41">
        <f t="shared" si="2"/>
        <v>943.52350427350427</v>
      </c>
      <c r="P9" s="10"/>
    </row>
    <row r="10" spans="1:133">
      <c r="A10" s="12"/>
      <c r="B10" s="42">
        <v>533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127615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127615</v>
      </c>
      <c r="O10" s="44">
        <f t="shared" si="2"/>
        <v>136.34081196581195</v>
      </c>
      <c r="P10" s="9"/>
    </row>
    <row r="11" spans="1:133">
      <c r="A11" s="12"/>
      <c r="B11" s="42">
        <v>534</v>
      </c>
      <c r="C11" s="19" t="s">
        <v>49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12244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12244</v>
      </c>
      <c r="O11" s="44">
        <f t="shared" si="2"/>
        <v>13.081196581196581</v>
      </c>
      <c r="P11" s="9"/>
    </row>
    <row r="12" spans="1:133">
      <c r="A12" s="12"/>
      <c r="B12" s="42">
        <v>535</v>
      </c>
      <c r="C12" s="19" t="s">
        <v>36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743279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743279</v>
      </c>
      <c r="O12" s="44">
        <f t="shared" si="2"/>
        <v>794.10149572649573</v>
      </c>
      <c r="P12" s="9"/>
    </row>
    <row r="13" spans="1:133" ht="15.6">
      <c r="A13" s="26" t="s">
        <v>26</v>
      </c>
      <c r="B13" s="27"/>
      <c r="C13" s="28"/>
      <c r="D13" s="29">
        <f t="shared" ref="D13:M13" si="5">SUM(D14:D14)</f>
        <v>52883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52883</v>
      </c>
      <c r="O13" s="41">
        <f t="shared" si="2"/>
        <v>56.498931623931625</v>
      </c>
      <c r="P13" s="10"/>
    </row>
    <row r="14" spans="1:133">
      <c r="A14" s="12"/>
      <c r="B14" s="42">
        <v>541</v>
      </c>
      <c r="C14" s="19" t="s">
        <v>50</v>
      </c>
      <c r="D14" s="43">
        <v>52883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52883</v>
      </c>
      <c r="O14" s="44">
        <f t="shared" si="2"/>
        <v>56.498931623931625</v>
      </c>
      <c r="P14" s="9"/>
    </row>
    <row r="15" spans="1:133" ht="15.6">
      <c r="A15" s="26" t="s">
        <v>28</v>
      </c>
      <c r="B15" s="27"/>
      <c r="C15" s="28"/>
      <c r="D15" s="29">
        <f t="shared" ref="D15:M15" si="6">SUM(D16:D16)</f>
        <v>94895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94895</v>
      </c>
      <c r="O15" s="41">
        <f t="shared" si="2"/>
        <v>101.38354700854701</v>
      </c>
      <c r="P15" s="9"/>
    </row>
    <row r="16" spans="1:133" ht="15.6" thickBot="1">
      <c r="A16" s="12"/>
      <c r="B16" s="42">
        <v>572</v>
      </c>
      <c r="C16" s="19" t="s">
        <v>51</v>
      </c>
      <c r="D16" s="43">
        <v>94895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94895</v>
      </c>
      <c r="O16" s="44">
        <f t="shared" si="2"/>
        <v>101.38354700854701</v>
      </c>
      <c r="P16" s="9"/>
    </row>
    <row r="17" spans="1:119" ht="16.2" thickBot="1">
      <c r="A17" s="13" t="s">
        <v>10</v>
      </c>
      <c r="B17" s="21"/>
      <c r="C17" s="20"/>
      <c r="D17" s="14">
        <f>SUM(D5,D7,D9,D13,D15)</f>
        <v>399523</v>
      </c>
      <c r="E17" s="14">
        <f t="shared" ref="E17:M17" si="7">SUM(E5,E7,E9,E13,E15)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883138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1282661</v>
      </c>
      <c r="O17" s="35">
        <f t="shared" si="2"/>
        <v>1370.3643162393162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56</v>
      </c>
      <c r="M19" s="157"/>
      <c r="N19" s="157"/>
      <c r="O19" s="39">
        <v>936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38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2025-02-09T22:04:30Z</cp:lastPrinted>
  <dcterms:created xsi:type="dcterms:W3CDTF">2000-08-31T21:26:31Z</dcterms:created>
  <dcterms:modified xsi:type="dcterms:W3CDTF">2025-02-09T22:04:35Z</dcterms:modified>
</cp:coreProperties>
</file>