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44E0A48EE15128789BDAC8B2B1ED57E2A6592D6E" xr6:coauthVersionLast="47" xr6:coauthVersionMax="47" xr10:uidLastSave="{084EA211-22EE-4A2F-92B0-9D6E8F7D34D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'2008'!$A$1:$O$25</definedName>
    <definedName name="_xlnm.Print_Area" localSheetId="14">'2009'!$A$1:$O$27</definedName>
    <definedName name="_xlnm.Print_Area" localSheetId="13">'2010'!$A$1:$O$28</definedName>
    <definedName name="_xlnm.Print_Area" localSheetId="12">'2011'!$A$1:$O$27</definedName>
    <definedName name="_xlnm.Print_Area" localSheetId="11">'2012'!$A$1:$O$27</definedName>
    <definedName name="_xlnm.Print_Area" localSheetId="10">'2013'!$A$1:$O$26</definedName>
    <definedName name="_xlnm.Print_Area" localSheetId="9">'2014'!$A$1:$O$26</definedName>
    <definedName name="_xlnm.Print_Area" localSheetId="8">'2015'!$A$1:$O$26</definedName>
    <definedName name="_xlnm.Print_Area" localSheetId="7">'2016'!$A$1:$O$26</definedName>
    <definedName name="_xlnm.Print_Area" localSheetId="6">'2017'!$A$1:$O$25</definedName>
    <definedName name="_xlnm.Print_Area" localSheetId="5">'2018'!$A$1:$O$25</definedName>
    <definedName name="_xlnm.Print_Area" localSheetId="4">'2019'!$A$1:$O$25</definedName>
    <definedName name="_xlnm.Print_Area" localSheetId="3">'2020'!$A$1:$O$25</definedName>
    <definedName name="_xlnm.Print_Area" localSheetId="2">'2021'!$A$1:$P$25</definedName>
    <definedName name="_xlnm.Print_Area" localSheetId="1">'2022'!$A$1:$P$25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9" l="1"/>
  <c r="F21" i="49"/>
  <c r="G21" i="49"/>
  <c r="H21" i="49"/>
  <c r="I21" i="49"/>
  <c r="J21" i="49"/>
  <c r="K21" i="49"/>
  <c r="L21" i="49"/>
  <c r="M21" i="49"/>
  <c r="N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17" i="49"/>
  <c r="P17" i="49" s="1"/>
  <c r="O15" i="49"/>
  <c r="P15" i="49" s="1"/>
  <c r="O12" i="49"/>
  <c r="P12" i="49" s="1"/>
  <c r="O9" i="49"/>
  <c r="P9" i="49" s="1"/>
  <c r="O5" i="49"/>
  <c r="P5" i="49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E21" i="48" s="1"/>
  <c r="D5" i="48"/>
  <c r="D21" i="48" s="1"/>
  <c r="O21" i="49" l="1"/>
  <c r="P21" i="49" s="1"/>
  <c r="I21" i="48"/>
  <c r="J21" i="48"/>
  <c r="L21" i="48"/>
  <c r="G21" i="48"/>
  <c r="H21" i="48"/>
  <c r="N21" i="48"/>
  <c r="F21" i="48"/>
  <c r="M21" i="48"/>
  <c r="K21" i="48"/>
  <c r="O19" i="48"/>
  <c r="P19" i="48" s="1"/>
  <c r="O17" i="48"/>
  <c r="P17" i="48" s="1"/>
  <c r="O12" i="48"/>
  <c r="P12" i="48" s="1"/>
  <c r="O9" i="48"/>
  <c r="P9" i="48" s="1"/>
  <c r="O15" i="48"/>
  <c r="P15" i="48" s="1"/>
  <c r="O5" i="48"/>
  <c r="P5" i="48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N17" i="47"/>
  <c r="M17" i="47"/>
  <c r="L17" i="47"/>
  <c r="K17" i="47"/>
  <c r="J17" i="47"/>
  <c r="I17" i="47"/>
  <c r="H17" i="47"/>
  <c r="G17" i="47"/>
  <c r="F17" i="47"/>
  <c r="O17" i="47" s="1"/>
  <c r="P17" i="47" s="1"/>
  <c r="E17" i="47"/>
  <c r="D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N12" i="47"/>
  <c r="M12" i="47"/>
  <c r="M21" i="47" s="1"/>
  <c r="L12" i="47"/>
  <c r="L21" i="47" s="1"/>
  <c r="K12" i="47"/>
  <c r="J12" i="47"/>
  <c r="I12" i="47"/>
  <c r="H12" i="47"/>
  <c r="G12" i="47"/>
  <c r="F12" i="47"/>
  <c r="E12" i="47"/>
  <c r="O12" i="47" s="1"/>
  <c r="P12" i="47" s="1"/>
  <c r="D12" i="47"/>
  <c r="O11" i="47"/>
  <c r="P11" i="47" s="1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F21" i="47" s="1"/>
  <c r="E5" i="47"/>
  <c r="E21" i="47" s="1"/>
  <c r="D5" i="47"/>
  <c r="O5" i="47" s="1"/>
  <c r="P5" i="47" s="1"/>
  <c r="L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M12" i="46"/>
  <c r="L12" i="46"/>
  <c r="K12" i="46"/>
  <c r="J12" i="46"/>
  <c r="I12" i="46"/>
  <c r="H12" i="46"/>
  <c r="N12" i="46" s="1"/>
  <c r="O12" i="46" s="1"/>
  <c r="G12" i="46"/>
  <c r="F12" i="46"/>
  <c r="E12" i="46"/>
  <c r="D12" i="46"/>
  <c r="N11" i="46"/>
  <c r="O11" i="46" s="1"/>
  <c r="N10" i="46"/>
  <c r="O10" i="46" s="1"/>
  <c r="M9" i="46"/>
  <c r="L9" i="46"/>
  <c r="K9" i="46"/>
  <c r="J9" i="46"/>
  <c r="I9" i="46"/>
  <c r="H9" i="46"/>
  <c r="G9" i="46"/>
  <c r="F9" i="46"/>
  <c r="E9" i="46"/>
  <c r="D9" i="46"/>
  <c r="D21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20" i="45"/>
  <c r="O20" i="45" s="1"/>
  <c r="M19" i="45"/>
  <c r="L19" i="45"/>
  <c r="K19" i="45"/>
  <c r="J19" i="45"/>
  <c r="I19" i="45"/>
  <c r="H19" i="45"/>
  <c r="G19" i="45"/>
  <c r="N19" i="45" s="1"/>
  <c r="O19" i="45" s="1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/>
  <c r="N7" i="45"/>
  <c r="O7" i="45" s="1"/>
  <c r="N6" i="45"/>
  <c r="O6" i="45" s="1"/>
  <c r="M5" i="45"/>
  <c r="M21" i="45" s="1"/>
  <c r="L5" i="45"/>
  <c r="K5" i="45"/>
  <c r="K21" i="45" s="1"/>
  <c r="J5" i="45"/>
  <c r="J21" i="45" s="1"/>
  <c r="I5" i="45"/>
  <c r="H5" i="45"/>
  <c r="G5" i="45"/>
  <c r="F5" i="45"/>
  <c r="F21" i="45" s="1"/>
  <c r="E5" i="45"/>
  <c r="D5" i="45"/>
  <c r="N5" i="45" s="1"/>
  <c r="O5" i="45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N17" i="44" s="1"/>
  <c r="O17" i="44" s="1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F21" i="44" s="1"/>
  <c r="E15" i="44"/>
  <c r="D15" i="44"/>
  <c r="N15" i="44" s="1"/>
  <c r="O15" i="44" s="1"/>
  <c r="N14" i="44"/>
  <c r="O14" i="44" s="1"/>
  <c r="N13" i="44"/>
  <c r="O13" i="44" s="1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 s="1"/>
  <c r="M9" i="44"/>
  <c r="L9" i="44"/>
  <c r="L21" i="44" s="1"/>
  <c r="K9" i="44"/>
  <c r="K21" i="44" s="1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K21" i="43"/>
  <c r="N20" i="43"/>
  <c r="O20" i="43" s="1"/>
  <c r="M19" i="43"/>
  <c r="L19" i="43"/>
  <c r="K19" i="43"/>
  <c r="J19" i="43"/>
  <c r="I19" i="43"/>
  <c r="H19" i="43"/>
  <c r="N19" i="43" s="1"/>
  <c r="O19" i="43" s="1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F21" i="43" s="1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E21" i="43" s="1"/>
  <c r="D9" i="43"/>
  <c r="N8" i="43"/>
  <c r="O8" i="43"/>
  <c r="N7" i="43"/>
  <c r="O7" i="43" s="1"/>
  <c r="N6" i="43"/>
  <c r="O6" i="43" s="1"/>
  <c r="M5" i="43"/>
  <c r="L5" i="43"/>
  <c r="K5" i="43"/>
  <c r="N5" i="43" s="1"/>
  <c r="O5" i="43" s="1"/>
  <c r="J5" i="43"/>
  <c r="I5" i="43"/>
  <c r="H5" i="43"/>
  <c r="G5" i="43"/>
  <c r="F5" i="43"/>
  <c r="E5" i="43"/>
  <c r="D5" i="43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N12" i="42" s="1"/>
  <c r="O12" i="42" s="1"/>
  <c r="D12" i="42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/>
  <c r="N6" i="42"/>
  <c r="O6" i="42" s="1"/>
  <c r="M5" i="42"/>
  <c r="L5" i="42"/>
  <c r="K5" i="42"/>
  <c r="K22" i="42" s="1"/>
  <c r="J5" i="42"/>
  <c r="I5" i="42"/>
  <c r="H5" i="42"/>
  <c r="G5" i="42"/>
  <c r="F5" i="42"/>
  <c r="E5" i="42"/>
  <c r="D5" i="42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M9" i="41"/>
  <c r="L9" i="41"/>
  <c r="K9" i="41"/>
  <c r="J9" i="41"/>
  <c r="I9" i="41"/>
  <c r="H9" i="41"/>
  <c r="G9" i="41"/>
  <c r="N9" i="41" s="1"/>
  <c r="O9" i="41" s="1"/>
  <c r="F9" i="41"/>
  <c r="E9" i="41"/>
  <c r="D9" i="41"/>
  <c r="N8" i="41"/>
  <c r="O8" i="41" s="1"/>
  <c r="N7" i="41"/>
  <c r="O7" i="41" s="1"/>
  <c r="N6" i="41"/>
  <c r="O6" i="41" s="1"/>
  <c r="M5" i="41"/>
  <c r="L5" i="41"/>
  <c r="K5" i="41"/>
  <c r="J5" i="41"/>
  <c r="J22" i="41" s="1"/>
  <c r="I5" i="41"/>
  <c r="H5" i="41"/>
  <c r="G5" i="41"/>
  <c r="N5" i="41" s="1"/>
  <c r="O5" i="41" s="1"/>
  <c r="F5" i="41"/>
  <c r="E5" i="41"/>
  <c r="D5" i="41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N17" i="40" s="1"/>
  <c r="O17" i="40" s="1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M13" i="40"/>
  <c r="N13" i="40" s="1"/>
  <c r="O13" i="40" s="1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M10" i="40"/>
  <c r="L10" i="40"/>
  <c r="K10" i="40"/>
  <c r="J10" i="40"/>
  <c r="J22" i="40" s="1"/>
  <c r="I10" i="40"/>
  <c r="H10" i="40"/>
  <c r="G10" i="40"/>
  <c r="F10" i="40"/>
  <c r="F22" i="40" s="1"/>
  <c r="E10" i="40"/>
  <c r="D10" i="40"/>
  <c r="N9" i="40"/>
  <c r="O9" i="40" s="1"/>
  <c r="N8" i="40"/>
  <c r="O8" i="40"/>
  <c r="N7" i="40"/>
  <c r="O7" i="40" s="1"/>
  <c r="N6" i="40"/>
  <c r="O6" i="40" s="1"/>
  <c r="M5" i="40"/>
  <c r="M22" i="40" s="1"/>
  <c r="L5" i="40"/>
  <c r="K5" i="40"/>
  <c r="J5" i="40"/>
  <c r="I5" i="40"/>
  <c r="H5" i="40"/>
  <c r="G5" i="40"/>
  <c r="F5" i="40"/>
  <c r="E5" i="40"/>
  <c r="D5" i="40"/>
  <c r="N5" i="40" s="1"/>
  <c r="O5" i="40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/>
  <c r="N12" i="39"/>
  <c r="O12" i="39" s="1"/>
  <c r="M11" i="39"/>
  <c r="L11" i="39"/>
  <c r="K11" i="39"/>
  <c r="N11" i="39" s="1"/>
  <c r="O11" i="39" s="1"/>
  <c r="J11" i="39"/>
  <c r="I11" i="39"/>
  <c r="H11" i="39"/>
  <c r="G11" i="39"/>
  <c r="F11" i="39"/>
  <c r="E11" i="39"/>
  <c r="D11" i="39"/>
  <c r="N10" i="39"/>
  <c r="O10" i="39" s="1"/>
  <c r="N9" i="39"/>
  <c r="O9" i="39"/>
  <c r="M8" i="39"/>
  <c r="L8" i="39"/>
  <c r="K8" i="39"/>
  <c r="J8" i="39"/>
  <c r="I8" i="39"/>
  <c r="H8" i="39"/>
  <c r="G8" i="39"/>
  <c r="G22" i="39" s="1"/>
  <c r="F8" i="39"/>
  <c r="E8" i="39"/>
  <c r="D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N15" i="38" s="1"/>
  <c r="O15" i="38" s="1"/>
  <c r="D15" i="38"/>
  <c r="N14" i="38"/>
  <c r="O14" i="38" s="1"/>
  <c r="N13" i="38"/>
  <c r="O13" i="38" s="1"/>
  <c r="N12" i="38"/>
  <c r="O12" i="38"/>
  <c r="M11" i="38"/>
  <c r="L11" i="38"/>
  <c r="K11" i="38"/>
  <c r="J11" i="38"/>
  <c r="I11" i="38"/>
  <c r="H11" i="38"/>
  <c r="H22" i="38" s="1"/>
  <c r="G11" i="38"/>
  <c r="F11" i="38"/>
  <c r="E11" i="38"/>
  <c r="D11" i="38"/>
  <c r="N10" i="38"/>
  <c r="O10" i="38" s="1"/>
  <c r="N9" i="38"/>
  <c r="O9" i="38" s="1"/>
  <c r="M8" i="38"/>
  <c r="L8" i="38"/>
  <c r="K8" i="38"/>
  <c r="J8" i="38"/>
  <c r="I8" i="38"/>
  <c r="H8" i="38"/>
  <c r="G8" i="38"/>
  <c r="F8" i="38"/>
  <c r="E8" i="38"/>
  <c r="D8" i="38"/>
  <c r="N7" i="38"/>
  <c r="O7" i="38" s="1"/>
  <c r="N6" i="38"/>
  <c r="O6" i="38" s="1"/>
  <c r="M5" i="38"/>
  <c r="L5" i="38"/>
  <c r="L22" i="38"/>
  <c r="K5" i="38"/>
  <c r="J5" i="38"/>
  <c r="I5" i="38"/>
  <c r="H5" i="38"/>
  <c r="G5" i="38"/>
  <c r="F5" i="38"/>
  <c r="F22" i="38"/>
  <c r="E5" i="38"/>
  <c r="D5" i="38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F21" i="37" s="1"/>
  <c r="E18" i="37"/>
  <c r="N18" i="37" s="1"/>
  <c r="O18" i="37" s="1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M9" i="37"/>
  <c r="L9" i="37"/>
  <c r="K9" i="37"/>
  <c r="J9" i="37"/>
  <c r="J21" i="37" s="1"/>
  <c r="I9" i="37"/>
  <c r="H9" i="37"/>
  <c r="G9" i="37"/>
  <c r="F9" i="37"/>
  <c r="E9" i="37"/>
  <c r="D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D21" i="37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M9" i="36"/>
  <c r="L9" i="36"/>
  <c r="K9" i="36"/>
  <c r="J9" i="36"/>
  <c r="I9" i="36"/>
  <c r="H9" i="36"/>
  <c r="G9" i="36"/>
  <c r="F9" i="36"/>
  <c r="E9" i="36"/>
  <c r="D9" i="36"/>
  <c r="N8" i="36"/>
  <c r="O8" i="36" s="1"/>
  <c r="N7" i="36"/>
  <c r="O7" i="36"/>
  <c r="N6" i="36"/>
  <c r="O6" i="36" s="1"/>
  <c r="M5" i="36"/>
  <c r="L5" i="36"/>
  <c r="K5" i="36"/>
  <c r="K23" i="36" s="1"/>
  <c r="J5" i="36"/>
  <c r="I5" i="36"/>
  <c r="H5" i="36"/>
  <c r="G5" i="36"/>
  <c r="F5" i="36"/>
  <c r="E5" i="36"/>
  <c r="E23" i="36"/>
  <c r="D5" i="36"/>
  <c r="N5" i="36"/>
  <c r="O5" i="36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M9" i="35"/>
  <c r="L9" i="35"/>
  <c r="K9" i="35"/>
  <c r="J9" i="35"/>
  <c r="I9" i="35"/>
  <c r="H9" i="35"/>
  <c r="G9" i="35"/>
  <c r="F9" i="35"/>
  <c r="E9" i="35"/>
  <c r="E23" i="35" s="1"/>
  <c r="D9" i="35"/>
  <c r="D23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/>
  <c r="M18" i="34"/>
  <c r="L18" i="34"/>
  <c r="K18" i="34"/>
  <c r="J18" i="34"/>
  <c r="I18" i="34"/>
  <c r="H18" i="34"/>
  <c r="G18" i="34"/>
  <c r="F18" i="34"/>
  <c r="N18" i="34"/>
  <c r="O18" i="34" s="1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M9" i="34"/>
  <c r="L9" i="34"/>
  <c r="K9" i="34"/>
  <c r="J9" i="34"/>
  <c r="I9" i="34"/>
  <c r="H9" i="34"/>
  <c r="G9" i="34"/>
  <c r="G23" i="34"/>
  <c r="F9" i="34"/>
  <c r="E9" i="34"/>
  <c r="D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23" i="34"/>
  <c r="D5" i="34"/>
  <c r="E20" i="33"/>
  <c r="F20" i="33"/>
  <c r="G20" i="33"/>
  <c r="H20" i="33"/>
  <c r="I20" i="33"/>
  <c r="J20" i="33"/>
  <c r="K20" i="33"/>
  <c r="L20" i="33"/>
  <c r="M20" i="33"/>
  <c r="D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9" i="33"/>
  <c r="F9" i="33"/>
  <c r="G9" i="33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L5" i="33"/>
  <c r="M5" i="33"/>
  <c r="D18" i="33"/>
  <c r="D16" i="33"/>
  <c r="D12" i="33"/>
  <c r="D9" i="33"/>
  <c r="D5" i="33"/>
  <c r="D23" i="33" s="1"/>
  <c r="N22" i="33"/>
  <c r="O22" i="33" s="1"/>
  <c r="N21" i="33"/>
  <c r="O21" i="33" s="1"/>
  <c r="N19" i="33"/>
  <c r="O19" i="33" s="1"/>
  <c r="N17" i="33"/>
  <c r="O17" i="33" s="1"/>
  <c r="N11" i="33"/>
  <c r="O11" i="33"/>
  <c r="N7" i="33"/>
  <c r="O7" i="33" s="1"/>
  <c r="N8" i="33"/>
  <c r="O8" i="33" s="1"/>
  <c r="N6" i="33"/>
  <c r="O6" i="33"/>
  <c r="N13" i="33"/>
  <c r="O13" i="33" s="1"/>
  <c r="N14" i="33"/>
  <c r="O14" i="33" s="1"/>
  <c r="N15" i="33"/>
  <c r="O15" i="33"/>
  <c r="N10" i="33"/>
  <c r="O10" i="33" s="1"/>
  <c r="D22" i="38"/>
  <c r="D23" i="34"/>
  <c r="G22" i="40"/>
  <c r="N16" i="33" l="1"/>
  <c r="O16" i="33" s="1"/>
  <c r="N18" i="36"/>
  <c r="O18" i="36" s="1"/>
  <c r="G23" i="36"/>
  <c r="N12" i="37"/>
  <c r="O12" i="37" s="1"/>
  <c r="N17" i="39"/>
  <c r="O17" i="39" s="1"/>
  <c r="D21" i="43"/>
  <c r="H23" i="36"/>
  <c r="N9" i="43"/>
  <c r="O9" i="43" s="1"/>
  <c r="I21" i="44"/>
  <c r="N12" i="45"/>
  <c r="O12" i="45" s="1"/>
  <c r="I21" i="47"/>
  <c r="E22" i="39"/>
  <c r="H22" i="40"/>
  <c r="J21" i="44"/>
  <c r="N17" i="46"/>
  <c r="O17" i="46" s="1"/>
  <c r="J21" i="47"/>
  <c r="G21" i="37"/>
  <c r="K22" i="41"/>
  <c r="E22" i="42"/>
  <c r="O15" i="47"/>
  <c r="P15" i="47" s="1"/>
  <c r="M23" i="33"/>
  <c r="I23" i="34"/>
  <c r="J23" i="36"/>
  <c r="M21" i="37"/>
  <c r="F22" i="39"/>
  <c r="I22" i="40"/>
  <c r="F22" i="42"/>
  <c r="G21" i="43"/>
  <c r="E21" i="45"/>
  <c r="N17" i="45"/>
  <c r="O17" i="45" s="1"/>
  <c r="K21" i="47"/>
  <c r="N16" i="41"/>
  <c r="O16" i="41" s="1"/>
  <c r="H21" i="37"/>
  <c r="N9" i="33"/>
  <c r="O9" i="33" s="1"/>
  <c r="L22" i="41"/>
  <c r="I23" i="36"/>
  <c r="L21" i="37"/>
  <c r="K23" i="33"/>
  <c r="N18" i="33"/>
  <c r="O18" i="33" s="1"/>
  <c r="J23" i="34"/>
  <c r="H23" i="35"/>
  <c r="K22" i="40"/>
  <c r="N9" i="42"/>
  <c r="O9" i="42" s="1"/>
  <c r="H21" i="43"/>
  <c r="N15" i="43"/>
  <c r="O15" i="43" s="1"/>
  <c r="F21" i="46"/>
  <c r="E21" i="37"/>
  <c r="N21" i="37" s="1"/>
  <c r="O21" i="37" s="1"/>
  <c r="H22" i="41"/>
  <c r="H22" i="39"/>
  <c r="L21" i="45"/>
  <c r="N21" i="45" s="1"/>
  <c r="O21" i="45" s="1"/>
  <c r="F23" i="36"/>
  <c r="N23" i="36" s="1"/>
  <c r="O23" i="36" s="1"/>
  <c r="N16" i="36"/>
  <c r="O16" i="36" s="1"/>
  <c r="I21" i="37"/>
  <c r="N8" i="38"/>
  <c r="O8" i="38" s="1"/>
  <c r="N20" i="41"/>
  <c r="O20" i="41" s="1"/>
  <c r="F23" i="34"/>
  <c r="N23" i="34" s="1"/>
  <c r="O23" i="34" s="1"/>
  <c r="H21" i="44"/>
  <c r="K23" i="34"/>
  <c r="I23" i="35"/>
  <c r="N23" i="35" s="1"/>
  <c r="O23" i="35" s="1"/>
  <c r="N20" i="35"/>
  <c r="O20" i="35" s="1"/>
  <c r="N12" i="36"/>
  <c r="O12" i="36" s="1"/>
  <c r="N16" i="37"/>
  <c r="O16" i="37" s="1"/>
  <c r="N5" i="38"/>
  <c r="O5" i="38" s="1"/>
  <c r="L22" i="40"/>
  <c r="N15" i="40"/>
  <c r="O15" i="40" s="1"/>
  <c r="N12" i="41"/>
  <c r="O12" i="41" s="1"/>
  <c r="I21" i="43"/>
  <c r="M21" i="44"/>
  <c r="N19" i="44"/>
  <c r="O19" i="44" s="1"/>
  <c r="K21" i="46"/>
  <c r="D22" i="40"/>
  <c r="G21" i="44"/>
  <c r="E21" i="46"/>
  <c r="N9" i="35"/>
  <c r="O9" i="35" s="1"/>
  <c r="L23" i="36"/>
  <c r="M22" i="41"/>
  <c r="H21" i="47"/>
  <c r="I23" i="33"/>
  <c r="J23" i="35"/>
  <c r="N16" i="35"/>
  <c r="O16" i="35" s="1"/>
  <c r="G23" i="35"/>
  <c r="E22" i="38"/>
  <c r="I22" i="39"/>
  <c r="N18" i="42"/>
  <c r="O18" i="42" s="1"/>
  <c r="J21" i="43"/>
  <c r="N21" i="47"/>
  <c r="N16" i="42"/>
  <c r="O16" i="42" s="1"/>
  <c r="N17" i="43"/>
  <c r="O17" i="43" s="1"/>
  <c r="H23" i="33"/>
  <c r="K21" i="37"/>
  <c r="D22" i="42"/>
  <c r="N22" i="42" s="1"/>
  <c r="O22" i="42" s="1"/>
  <c r="N12" i="33"/>
  <c r="O12" i="33" s="1"/>
  <c r="N9" i="37"/>
  <c r="O9" i="37" s="1"/>
  <c r="M22" i="38"/>
  <c r="O19" i="47"/>
  <c r="P19" i="47" s="1"/>
  <c r="E22" i="40"/>
  <c r="N22" i="40" s="1"/>
  <c r="O22" i="40" s="1"/>
  <c r="N12" i="34"/>
  <c r="O12" i="34" s="1"/>
  <c r="K23" i="35"/>
  <c r="G21" i="46"/>
  <c r="N20" i="36"/>
  <c r="O20" i="36" s="1"/>
  <c r="N19" i="38"/>
  <c r="O19" i="38" s="1"/>
  <c r="K22" i="39"/>
  <c r="N19" i="39"/>
  <c r="O19" i="39" s="1"/>
  <c r="D21" i="45"/>
  <c r="H21" i="46"/>
  <c r="G22" i="38"/>
  <c r="J22" i="39"/>
  <c r="L21" i="43"/>
  <c r="G21" i="47"/>
  <c r="O21" i="47" s="1"/>
  <c r="P21" i="47" s="1"/>
  <c r="H23" i="34"/>
  <c r="M22" i="39"/>
  <c r="G22" i="42"/>
  <c r="D21" i="44"/>
  <c r="J21" i="46"/>
  <c r="O9" i="47"/>
  <c r="P9" i="47" s="1"/>
  <c r="M23" i="34"/>
  <c r="N12" i="35"/>
  <c r="O12" i="35" s="1"/>
  <c r="M23" i="36"/>
  <c r="I22" i="41"/>
  <c r="G23" i="33"/>
  <c r="F23" i="35"/>
  <c r="L22" i="42"/>
  <c r="M21" i="43"/>
  <c r="N9" i="45"/>
  <c r="O9" i="45" s="1"/>
  <c r="N5" i="46"/>
  <c r="O5" i="46" s="1"/>
  <c r="N18" i="41"/>
  <c r="O18" i="41" s="1"/>
  <c r="J23" i="33"/>
  <c r="L23" i="35"/>
  <c r="I22" i="38"/>
  <c r="N11" i="38"/>
  <c r="O11" i="38" s="1"/>
  <c r="D22" i="41"/>
  <c r="H22" i="42"/>
  <c r="E21" i="44"/>
  <c r="G21" i="45"/>
  <c r="N15" i="46"/>
  <c r="O15" i="46" s="1"/>
  <c r="M22" i="42"/>
  <c r="F23" i="33"/>
  <c r="L23" i="33"/>
  <c r="N9" i="34"/>
  <c r="O9" i="34" s="1"/>
  <c r="N18" i="35"/>
  <c r="O18" i="35" s="1"/>
  <c r="D23" i="36"/>
  <c r="N14" i="37"/>
  <c r="O14" i="37" s="1"/>
  <c r="J22" i="38"/>
  <c r="E22" i="41"/>
  <c r="I22" i="42"/>
  <c r="H21" i="45"/>
  <c r="N15" i="45"/>
  <c r="O15" i="45" s="1"/>
  <c r="D21" i="47"/>
  <c r="L23" i="34"/>
  <c r="M23" i="35"/>
  <c r="L22" i="39"/>
  <c r="K22" i="38"/>
  <c r="N8" i="39"/>
  <c r="O8" i="39" s="1"/>
  <c r="N10" i="40"/>
  <c r="O10" i="40" s="1"/>
  <c r="F22" i="41"/>
  <c r="J22" i="42"/>
  <c r="N12" i="43"/>
  <c r="O12" i="43" s="1"/>
  <c r="I21" i="45"/>
  <c r="M21" i="46"/>
  <c r="N19" i="46"/>
  <c r="O19" i="46" s="1"/>
  <c r="O21" i="48"/>
  <c r="P21" i="48" s="1"/>
  <c r="N21" i="44"/>
  <c r="O21" i="44" s="1"/>
  <c r="N9" i="46"/>
  <c r="O9" i="46" s="1"/>
  <c r="N5" i="44"/>
  <c r="O5" i="44" s="1"/>
  <c r="N9" i="36"/>
  <c r="O9" i="36" s="1"/>
  <c r="G22" i="41"/>
  <c r="N5" i="34"/>
  <c r="O5" i="34" s="1"/>
  <c r="N5" i="39"/>
  <c r="O5" i="39" s="1"/>
  <c r="E23" i="33"/>
  <c r="N9" i="44"/>
  <c r="O9" i="44" s="1"/>
  <c r="N5" i="35"/>
  <c r="O5" i="35" s="1"/>
  <c r="N20" i="33"/>
  <c r="O20" i="33" s="1"/>
  <c r="N5" i="42"/>
  <c r="O5" i="42" s="1"/>
  <c r="N15" i="39"/>
  <c r="O15" i="39" s="1"/>
  <c r="D22" i="39"/>
  <c r="N19" i="40"/>
  <c r="O19" i="40" s="1"/>
  <c r="I21" i="46"/>
  <c r="N5" i="37"/>
  <c r="O5" i="37" s="1"/>
  <c r="N5" i="33"/>
  <c r="O5" i="33" s="1"/>
  <c r="N22" i="41" l="1"/>
  <c r="O22" i="41" s="1"/>
  <c r="N21" i="43"/>
  <c r="O21" i="43" s="1"/>
  <c r="N23" i="33"/>
  <c r="O23" i="33" s="1"/>
  <c r="N21" i="46"/>
  <c r="O21" i="46" s="1"/>
  <c r="N22" i="39"/>
  <c r="O22" i="39" s="1"/>
  <c r="N22" i="38"/>
  <c r="O22" i="38" s="1"/>
</calcChain>
</file>

<file path=xl/sharedStrings.xml><?xml version="1.0" encoding="utf-8"?>
<sst xmlns="http://schemas.openxmlformats.org/spreadsheetml/2006/main" count="645" uniqueCount="84">
  <si>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</si>
  <si>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</si>
  <si>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</si>
  <si>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</si>
  <si>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</si>
  <si>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</si>
  <si>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</si>
  <si>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</si>
  <si>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</si>
  <si>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</si>
  <si>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</si>
  <si>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</si>
  <si>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</si>
  <si>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</si>
  <si>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</si>
  <si>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</si>
  <si>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</si>
  <si>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</si>
  <si>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</si>
  <si>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</si>
  <si>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</si>
  <si>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Debt Service Payments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</si>
  <si>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</si>
  <si>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</si>
  <si>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</si>
  <si>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</si>
  <si>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</si>
  <si>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</si>
  <si>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</si>
  <si>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</si>
  <si>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</si>
  <si>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</si>
  <si>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</si>
  <si>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</si>
  <si>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</si>
  <si>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</si>
  <si>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</si>
  <si>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Graceville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</si>
  <si>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</si>
  <si>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</si>
  <si>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</si>
  <si>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</si>
  <si>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</si>
  <si>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</si>
  <si>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</si>
  <si>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</si>
  <si>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Water-Sewer Combination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</si>
  <si>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</si>
  <si>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</si>
  <si>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</si>
  <si>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</si>
  <si>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</si>
  <si>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</si>
  <si>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</si>
  <si>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</si>
  <si>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</si>
  <si>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</si>
  <si>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</si>
  <si>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</si>
  <si>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Other General Government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</si>
  <si>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</si>
  <si>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</si>
  <si>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</si>
  <si>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</si>
  <si>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</si>
  <si>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</si>
  <si>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Water / Sewer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</si>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</sst>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980E-1A18-45FD-9E3B-35E958A46C68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76</v>
      </c>
      <c r="N4" s="95" t="s">
        <v>5</v>
      </c>
      <c r="O4" s="95" t="s">
        <v>77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732027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46863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778890</v>
      </c>
      <c r="P5" s="102">
        <f>(O5/P$23)</f>
        <v>367.92158715162964</v>
      </c>
      <c r="Q5" s="103"/>
    </row>
    <row r="6" spans="1:134">
      <c r="A6" s="105"/>
      <c r="B6" s="106">
        <v>511</v>
      </c>
      <c r="C6" s="107" t="s">
        <v>19</v>
      </c>
      <c r="D6" s="108">
        <v>33150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33150</v>
      </c>
      <c r="P6" s="109">
        <f>(O6/P$23)</f>
        <v>15.658951346244686</v>
      </c>
      <c r="Q6" s="110"/>
    </row>
    <row r="7" spans="1:134">
      <c r="A7" s="105"/>
      <c r="B7" s="106">
        <v>513</v>
      </c>
      <c r="C7" s="107" t="s">
        <v>20</v>
      </c>
      <c r="D7" s="108">
        <v>698877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8" si="0">SUM(D7:N7)</f>
        <v>698877</v>
      </c>
      <c r="P7" s="109">
        <f>(O7/P$23)</f>
        <v>330.12612187057158</v>
      </c>
      <c r="Q7" s="110"/>
    </row>
    <row r="8" spans="1:134">
      <c r="A8" s="105"/>
      <c r="B8" s="106">
        <v>517</v>
      </c>
      <c r="C8" s="107" t="s">
        <v>21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46863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46863</v>
      </c>
      <c r="P8" s="109">
        <f>(O8/P$23)</f>
        <v>22.136513934813415</v>
      </c>
      <c r="Q8" s="110"/>
    </row>
    <row r="9" spans="1:134" ht="15.75">
      <c r="A9" s="111" t="s">
        <v>22</v>
      </c>
      <c r="B9" s="112"/>
      <c r="C9" s="113"/>
      <c r="D9" s="114">
        <f>SUM(D10:D11)</f>
        <v>850345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0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850345</v>
      </c>
      <c r="P9" s="116">
        <f>(O9/P$23)</f>
        <v>401.67453944260745</v>
      </c>
      <c r="Q9" s="117"/>
    </row>
    <row r="10" spans="1:134">
      <c r="A10" s="105"/>
      <c r="B10" s="106">
        <v>521</v>
      </c>
      <c r="C10" s="107" t="s">
        <v>23</v>
      </c>
      <c r="D10" s="108">
        <v>781943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781943</v>
      </c>
      <c r="P10" s="109">
        <f>(O10/P$23)</f>
        <v>369.3637222484648</v>
      </c>
      <c r="Q10" s="110"/>
    </row>
    <row r="11" spans="1:134">
      <c r="A11" s="105"/>
      <c r="B11" s="106">
        <v>522</v>
      </c>
      <c r="C11" s="107" t="s">
        <v>24</v>
      </c>
      <c r="D11" s="108">
        <v>68402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68402</v>
      </c>
      <c r="P11" s="109">
        <f>(O11/P$23)</f>
        <v>32.310817194142658</v>
      </c>
      <c r="Q11" s="110"/>
    </row>
    <row r="12" spans="1:134" ht="15.75">
      <c r="A12" s="111" t="s">
        <v>25</v>
      </c>
      <c r="B12" s="112"/>
      <c r="C12" s="113"/>
      <c r="D12" s="114">
        <f>SUM(D13:D14)</f>
        <v>206996</v>
      </c>
      <c r="E12" s="114">
        <f>SUM(E13:E14)</f>
        <v>0</v>
      </c>
      <c r="F12" s="114">
        <f>SUM(F13:F14)</f>
        <v>0</v>
      </c>
      <c r="G12" s="114">
        <f>SUM(G13:G14)</f>
        <v>0</v>
      </c>
      <c r="H12" s="114">
        <f>SUM(H13:H14)</f>
        <v>0</v>
      </c>
      <c r="I12" s="114">
        <f>SUM(I13:I14)</f>
        <v>1827708</v>
      </c>
      <c r="J12" s="114">
        <f>SUM(J13:J14)</f>
        <v>0</v>
      </c>
      <c r="K12" s="114">
        <f>SUM(K13:K14)</f>
        <v>0</v>
      </c>
      <c r="L12" s="114">
        <f>SUM(L13:L14)</f>
        <v>0</v>
      </c>
      <c r="M12" s="114">
        <f>SUM(M13:M14)</f>
        <v>0</v>
      </c>
      <c r="N12" s="114">
        <f>SUM(N13:N14)</f>
        <v>0</v>
      </c>
      <c r="O12" s="115">
        <f>SUM(D12:N12)</f>
        <v>2034704</v>
      </c>
      <c r="P12" s="116">
        <f>(O12/P$23)</f>
        <v>961.12612187057152</v>
      </c>
      <c r="Q12" s="117"/>
    </row>
    <row r="13" spans="1:134">
      <c r="A13" s="105"/>
      <c r="B13" s="106">
        <v>534</v>
      </c>
      <c r="C13" s="107" t="s">
        <v>27</v>
      </c>
      <c r="D13" s="108">
        <v>206996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8" si="2">SUM(D13:N13)</f>
        <v>206996</v>
      </c>
      <c r="P13" s="109">
        <f>(O13/P$23)</f>
        <v>97.777987718469532</v>
      </c>
      <c r="Q13" s="110"/>
    </row>
    <row r="14" spans="1:134">
      <c r="A14" s="105"/>
      <c r="B14" s="106">
        <v>536</v>
      </c>
      <c r="C14" s="107" t="s">
        <v>46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1827708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1827708</v>
      </c>
      <c r="P14" s="109">
        <f>(O14/P$23)</f>
        <v>863.34813415210203</v>
      </c>
      <c r="Q14" s="110"/>
    </row>
    <row r="15" spans="1:134" ht="15.75">
      <c r="A15" s="111" t="s">
        <v>29</v>
      </c>
      <c r="B15" s="112"/>
      <c r="C15" s="113"/>
      <c r="D15" s="114">
        <f>SUM(D16:D16)</f>
        <v>2268386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2"/>
        <v>2268386</v>
      </c>
      <c r="P15" s="116">
        <f>(O15/P$23)</f>
        <v>1071.5096835144072</v>
      </c>
      <c r="Q15" s="117"/>
    </row>
    <row r="16" spans="1:134">
      <c r="A16" s="105"/>
      <c r="B16" s="106">
        <v>541</v>
      </c>
      <c r="C16" s="107" t="s">
        <v>30</v>
      </c>
      <c r="D16" s="108">
        <v>2268386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2268386</v>
      </c>
      <c r="P16" s="109">
        <f>(O16/P$23)</f>
        <v>1071.5096835144072</v>
      </c>
      <c r="Q16" s="110"/>
    </row>
    <row r="17" spans="1:120" ht="15.75">
      <c r="A17" s="111" t="s">
        <v>31</v>
      </c>
      <c r="B17" s="112"/>
      <c r="C17" s="113"/>
      <c r="D17" s="114">
        <f>SUM(D18:D18)</f>
        <v>288046</v>
      </c>
      <c r="E17" s="114">
        <f>SUM(E18:E18)</f>
        <v>0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>SUM(D17:N17)</f>
        <v>288046</v>
      </c>
      <c r="P17" s="116">
        <f>(O17/P$23)</f>
        <v>136.06329711856401</v>
      </c>
      <c r="Q17" s="110"/>
    </row>
    <row r="18" spans="1:120">
      <c r="A18" s="105"/>
      <c r="B18" s="106">
        <v>572</v>
      </c>
      <c r="C18" s="107" t="s">
        <v>32</v>
      </c>
      <c r="D18" s="108">
        <v>288046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288046</v>
      </c>
      <c r="P18" s="109">
        <f>(O18/P$23)</f>
        <v>136.06329711856401</v>
      </c>
      <c r="Q18" s="110"/>
    </row>
    <row r="19" spans="1:120" ht="15.75">
      <c r="A19" s="111" t="s">
        <v>35</v>
      </c>
      <c r="B19" s="112"/>
      <c r="C19" s="113"/>
      <c r="D19" s="114">
        <f>SUM(D20:D20)</f>
        <v>576538</v>
      </c>
      <c r="E19" s="114">
        <f>SUM(E20:E20)</f>
        <v>84559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617054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>SUM(D19:N19)</f>
        <v>1278151</v>
      </c>
      <c r="P19" s="116">
        <f>(O19/P$23)</f>
        <v>603.7557864903165</v>
      </c>
      <c r="Q19" s="110"/>
    </row>
    <row r="20" spans="1:120" ht="15.75" thickBot="1">
      <c r="A20" s="105"/>
      <c r="B20" s="106">
        <v>581</v>
      </c>
      <c r="C20" s="107" t="s">
        <v>78</v>
      </c>
      <c r="D20" s="108">
        <v>576538</v>
      </c>
      <c r="E20" s="108">
        <v>84559</v>
      </c>
      <c r="F20" s="108">
        <v>0</v>
      </c>
      <c r="G20" s="108">
        <v>0</v>
      </c>
      <c r="H20" s="108">
        <v>0</v>
      </c>
      <c r="I20" s="108">
        <v>617054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>SUM(D20:N20)</f>
        <v>1278151</v>
      </c>
      <c r="P20" s="109">
        <f>(O20/P$23)</f>
        <v>603.7557864903165</v>
      </c>
      <c r="Q20" s="110"/>
    </row>
    <row r="21" spans="1:120" ht="16.5" thickBot="1">
      <c r="A21" s="118" t="s">
        <v>10</v>
      </c>
      <c r="B21" s="119"/>
      <c r="C21" s="120"/>
      <c r="D21" s="121">
        <f>SUM(D5,D9,D12,D15,D17,D19)</f>
        <v>4922338</v>
      </c>
      <c r="E21" s="121">
        <f t="shared" ref="E21:N21" si="3">SUM(E5,E9,E12,E15,E17,E19)</f>
        <v>84559</v>
      </c>
      <c r="F21" s="121">
        <f t="shared" si="3"/>
        <v>0</v>
      </c>
      <c r="G21" s="121">
        <f t="shared" si="3"/>
        <v>0</v>
      </c>
      <c r="H21" s="121">
        <f t="shared" si="3"/>
        <v>0</v>
      </c>
      <c r="I21" s="121">
        <f t="shared" si="3"/>
        <v>2491625</v>
      </c>
      <c r="J21" s="121">
        <f t="shared" si="3"/>
        <v>0</v>
      </c>
      <c r="K21" s="121">
        <f t="shared" si="3"/>
        <v>0</v>
      </c>
      <c r="L21" s="121">
        <f t="shared" si="3"/>
        <v>0</v>
      </c>
      <c r="M21" s="121">
        <f t="shared" si="3"/>
        <v>0</v>
      </c>
      <c r="N21" s="121">
        <f t="shared" si="3"/>
        <v>0</v>
      </c>
      <c r="O21" s="121">
        <f>SUM(D21:N21)</f>
        <v>7498522</v>
      </c>
      <c r="P21" s="122">
        <f>(O21/P$23)</f>
        <v>3542.0510155880966</v>
      </c>
      <c r="Q21" s="103"/>
      <c r="R21" s="12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124"/>
      <c r="B22" s="1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20">
      <c r="A23" s="128"/>
      <c r="B23" s="129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3" t="s">
        <v>83</v>
      </c>
      <c r="N23" s="133"/>
      <c r="O23" s="133"/>
      <c r="P23" s="131">
        <v>2117</v>
      </c>
    </row>
    <row r="24" spans="1:120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37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518840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518840</v>
      </c>
      <c r="O5" s="58">
        <f t="shared" ref="O5:O22" si="2">(N5/O$24)</f>
        <v>235.08835523334844</v>
      </c>
      <c r="P5" s="59"/>
    </row>
    <row r="6" spans="1:133">
      <c r="A6" s="61"/>
      <c r="B6" s="62">
        <v>511</v>
      </c>
      <c r="C6" s="63" t="s">
        <v>19</v>
      </c>
      <c r="D6" s="64">
        <v>30600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30600</v>
      </c>
      <c r="O6" s="65">
        <f t="shared" si="2"/>
        <v>13.864975079293158</v>
      </c>
      <c r="P6" s="66"/>
    </row>
    <row r="7" spans="1:133">
      <c r="A7" s="61"/>
      <c r="B7" s="62">
        <v>513</v>
      </c>
      <c r="C7" s="63" t="s">
        <v>20</v>
      </c>
      <c r="D7" s="64">
        <v>488240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488240</v>
      </c>
      <c r="O7" s="65">
        <f t="shared" si="2"/>
        <v>221.22338015405529</v>
      </c>
      <c r="P7" s="66"/>
    </row>
    <row r="8" spans="1:133" ht="15.75">
      <c r="A8" s="67" t="s">
        <v>22</v>
      </c>
      <c r="B8" s="68"/>
      <c r="C8" s="69"/>
      <c r="D8" s="70">
        <f t="shared" ref="D8:M8" si="3">SUM(D9:D10)</f>
        <v>633469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633469</v>
      </c>
      <c r="O8" s="72">
        <f t="shared" si="2"/>
        <v>287.02718622564566</v>
      </c>
      <c r="P8" s="73"/>
    </row>
    <row r="9" spans="1:133">
      <c r="A9" s="61"/>
      <c r="B9" s="62">
        <v>521</v>
      </c>
      <c r="C9" s="63" t="s">
        <v>23</v>
      </c>
      <c r="D9" s="64">
        <v>516669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516669</v>
      </c>
      <c r="O9" s="65">
        <f t="shared" si="2"/>
        <v>234.10466696873584</v>
      </c>
      <c r="P9" s="66"/>
    </row>
    <row r="10" spans="1:133">
      <c r="A10" s="61"/>
      <c r="B10" s="62">
        <v>522</v>
      </c>
      <c r="C10" s="63" t="s">
        <v>24</v>
      </c>
      <c r="D10" s="64">
        <v>116800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116800</v>
      </c>
      <c r="O10" s="65">
        <f t="shared" si="2"/>
        <v>52.92251925690983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SUM(D12:D14)</f>
        <v>190728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1411087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1601815</v>
      </c>
      <c r="O11" s="72">
        <f t="shared" si="2"/>
        <v>725.78840054372449</v>
      </c>
      <c r="P11" s="73"/>
    </row>
    <row r="12" spans="1:133">
      <c r="A12" s="61"/>
      <c r="B12" s="62">
        <v>533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530768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530768</v>
      </c>
      <c r="O12" s="65">
        <f t="shared" si="2"/>
        <v>240.4929768917082</v>
      </c>
      <c r="P12" s="66"/>
    </row>
    <row r="13" spans="1:133">
      <c r="A13" s="61"/>
      <c r="B13" s="62">
        <v>534</v>
      </c>
      <c r="C13" s="63" t="s">
        <v>51</v>
      </c>
      <c r="D13" s="64">
        <v>190728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190728</v>
      </c>
      <c r="O13" s="65">
        <f t="shared" si="2"/>
        <v>86.419574082464891</v>
      </c>
      <c r="P13" s="66"/>
    </row>
    <row r="14" spans="1:133">
      <c r="A14" s="61"/>
      <c r="B14" s="62">
        <v>535</v>
      </c>
      <c r="C14" s="63" t="s">
        <v>28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880319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880319</v>
      </c>
      <c r="O14" s="65">
        <f t="shared" si="2"/>
        <v>398.87584956955141</v>
      </c>
      <c r="P14" s="66"/>
    </row>
    <row r="15" spans="1:133" ht="15.75">
      <c r="A15" s="67" t="s">
        <v>29</v>
      </c>
      <c r="B15" s="68"/>
      <c r="C15" s="69"/>
      <c r="D15" s="70">
        <f t="shared" ref="D15:M15" si="5">SUM(D16:D16)</f>
        <v>390642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390642</v>
      </c>
      <c r="O15" s="72">
        <f t="shared" si="2"/>
        <v>177.00135931128227</v>
      </c>
      <c r="P15" s="73"/>
    </row>
    <row r="16" spans="1:133">
      <c r="A16" s="61"/>
      <c r="B16" s="62">
        <v>541</v>
      </c>
      <c r="C16" s="63" t="s">
        <v>52</v>
      </c>
      <c r="D16" s="64">
        <v>390642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390642</v>
      </c>
      <c r="O16" s="65">
        <f t="shared" si="2"/>
        <v>177.00135931128227</v>
      </c>
      <c r="P16" s="66"/>
    </row>
    <row r="17" spans="1:119" ht="15.75">
      <c r="A17" s="67" t="s">
        <v>31</v>
      </c>
      <c r="B17" s="68"/>
      <c r="C17" s="69"/>
      <c r="D17" s="70">
        <f t="shared" ref="D17:M17" si="6">SUM(D18:D18)</f>
        <v>235613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235613</v>
      </c>
      <c r="O17" s="72">
        <f t="shared" si="2"/>
        <v>106.75713638423198</v>
      </c>
      <c r="P17" s="66"/>
    </row>
    <row r="18" spans="1:119">
      <c r="A18" s="61"/>
      <c r="B18" s="62">
        <v>572</v>
      </c>
      <c r="C18" s="63" t="s">
        <v>53</v>
      </c>
      <c r="D18" s="64">
        <v>235613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235613</v>
      </c>
      <c r="O18" s="65">
        <f t="shared" si="2"/>
        <v>106.75713638423198</v>
      </c>
      <c r="P18" s="66"/>
    </row>
    <row r="19" spans="1:119" ht="15.75">
      <c r="A19" s="67" t="s">
        <v>54</v>
      </c>
      <c r="B19" s="68"/>
      <c r="C19" s="69"/>
      <c r="D19" s="70">
        <f t="shared" ref="D19:M19" si="7">SUM(D20:D21)</f>
        <v>0</v>
      </c>
      <c r="E19" s="70">
        <f t="shared" si="7"/>
        <v>0</v>
      </c>
      <c r="F19" s="70">
        <f t="shared" si="7"/>
        <v>0</v>
      </c>
      <c r="G19" s="70">
        <f t="shared" si="7"/>
        <v>0</v>
      </c>
      <c r="H19" s="70">
        <f t="shared" si="7"/>
        <v>0</v>
      </c>
      <c r="I19" s="70">
        <f t="shared" si="7"/>
        <v>450583</v>
      </c>
      <c r="J19" s="70">
        <f t="shared" si="7"/>
        <v>0</v>
      </c>
      <c r="K19" s="70">
        <f t="shared" si="7"/>
        <v>0</v>
      </c>
      <c r="L19" s="70">
        <f t="shared" si="7"/>
        <v>0</v>
      </c>
      <c r="M19" s="70">
        <f t="shared" si="7"/>
        <v>0</v>
      </c>
      <c r="N19" s="70">
        <f t="shared" si="1"/>
        <v>450583</v>
      </c>
      <c r="O19" s="72">
        <f t="shared" si="2"/>
        <v>204.16085183507022</v>
      </c>
      <c r="P19" s="66"/>
    </row>
    <row r="20" spans="1:119">
      <c r="A20" s="61"/>
      <c r="B20" s="62">
        <v>581</v>
      </c>
      <c r="C20" s="63" t="s">
        <v>55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385000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385000</v>
      </c>
      <c r="O20" s="65">
        <f t="shared" si="2"/>
        <v>174.44494789306751</v>
      </c>
      <c r="P20" s="66"/>
    </row>
    <row r="21" spans="1:119" ht="15.75" thickBot="1">
      <c r="A21" s="61"/>
      <c r="B21" s="62">
        <v>591</v>
      </c>
      <c r="C21" s="63" t="s">
        <v>56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65583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65583</v>
      </c>
      <c r="O21" s="65">
        <f t="shared" si="2"/>
        <v>29.715903942002718</v>
      </c>
      <c r="P21" s="66"/>
    </row>
    <row r="22" spans="1:119" ht="16.5" thickBot="1">
      <c r="A22" s="74" t="s">
        <v>10</v>
      </c>
      <c r="B22" s="75"/>
      <c r="C22" s="76"/>
      <c r="D22" s="77">
        <f>SUM(D5,D8,D11,D15,D17,D19)</f>
        <v>1969292</v>
      </c>
      <c r="E22" s="77">
        <f t="shared" ref="E22:M22" si="8">SUM(E5,E8,E11,E15,E17,E19)</f>
        <v>0</v>
      </c>
      <c r="F22" s="77">
        <f t="shared" si="8"/>
        <v>0</v>
      </c>
      <c r="G22" s="77">
        <f t="shared" si="8"/>
        <v>0</v>
      </c>
      <c r="H22" s="77">
        <f t="shared" si="8"/>
        <v>0</v>
      </c>
      <c r="I22" s="77">
        <f t="shared" si="8"/>
        <v>1861670</v>
      </c>
      <c r="J22" s="77">
        <f t="shared" si="8"/>
        <v>0</v>
      </c>
      <c r="K22" s="77">
        <f t="shared" si="8"/>
        <v>0</v>
      </c>
      <c r="L22" s="77">
        <f t="shared" si="8"/>
        <v>0</v>
      </c>
      <c r="M22" s="77">
        <f t="shared" si="8"/>
        <v>0</v>
      </c>
      <c r="N22" s="77">
        <f t="shared" si="1"/>
        <v>3830962</v>
      </c>
      <c r="O22" s="78">
        <f t="shared" si="2"/>
        <v>1735.8232895333031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1" t="s">
        <v>57</v>
      </c>
      <c r="M24" s="171"/>
      <c r="N24" s="171"/>
      <c r="O24" s="88">
        <v>2207</v>
      </c>
    </row>
    <row r="25" spans="1:119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19" ht="15.75" customHeight="1" thickBot="1">
      <c r="A26" s="175" t="s">
        <v>40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553568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553568</v>
      </c>
      <c r="O5" s="30">
        <f t="shared" ref="O5:O22" si="2">(N5/O$24)</f>
        <v>249.13051305130514</v>
      </c>
      <c r="P5" s="6"/>
    </row>
    <row r="6" spans="1:133">
      <c r="A6" s="12"/>
      <c r="B6" s="42">
        <v>511</v>
      </c>
      <c r="C6" s="19" t="s">
        <v>19</v>
      </c>
      <c r="D6" s="43">
        <v>30600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30600</v>
      </c>
      <c r="O6" s="44">
        <f t="shared" si="2"/>
        <v>13.771377137713772</v>
      </c>
      <c r="P6" s="9"/>
    </row>
    <row r="7" spans="1:133">
      <c r="A7" s="12"/>
      <c r="B7" s="42">
        <v>513</v>
      </c>
      <c r="C7" s="19" t="s">
        <v>20</v>
      </c>
      <c r="D7" s="43">
        <v>522968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522968</v>
      </c>
      <c r="O7" s="44">
        <f t="shared" si="2"/>
        <v>235.35913591359136</v>
      </c>
      <c r="P7" s="9"/>
    </row>
    <row r="8" spans="1:133" ht="15.75">
      <c r="A8" s="26" t="s">
        <v>22</v>
      </c>
      <c r="B8" s="27"/>
      <c r="C8" s="28"/>
      <c r="D8" s="29">
        <f t="shared" ref="D8:M8" si="3">SUM(D9:D10)</f>
        <v>562728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562728</v>
      </c>
      <c r="O8" s="41">
        <f t="shared" si="2"/>
        <v>253.25292529252926</v>
      </c>
      <c r="P8" s="10"/>
    </row>
    <row r="9" spans="1:133">
      <c r="A9" s="12"/>
      <c r="B9" s="42">
        <v>521</v>
      </c>
      <c r="C9" s="19" t="s">
        <v>23</v>
      </c>
      <c r="D9" s="43">
        <v>478885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478885</v>
      </c>
      <c r="O9" s="44">
        <f t="shared" si="2"/>
        <v>215.51980198019803</v>
      </c>
      <c r="P9" s="9"/>
    </row>
    <row r="10" spans="1:133">
      <c r="A10" s="12"/>
      <c r="B10" s="42">
        <v>522</v>
      </c>
      <c r="C10" s="19" t="s">
        <v>24</v>
      </c>
      <c r="D10" s="43">
        <v>83843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83843</v>
      </c>
      <c r="O10" s="44">
        <f t="shared" si="2"/>
        <v>37.73312331233123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174946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1371354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1546300</v>
      </c>
      <c r="O11" s="41">
        <f t="shared" si="2"/>
        <v>695.90459045904595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496662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496662</v>
      </c>
      <c r="O12" s="44">
        <f t="shared" si="2"/>
        <v>223.52025202520252</v>
      </c>
      <c r="P12" s="9"/>
    </row>
    <row r="13" spans="1:133">
      <c r="A13" s="12"/>
      <c r="B13" s="42">
        <v>534</v>
      </c>
      <c r="C13" s="19" t="s">
        <v>27</v>
      </c>
      <c r="D13" s="43">
        <v>174946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174946</v>
      </c>
      <c r="O13" s="44">
        <f t="shared" si="2"/>
        <v>78.733573357335729</v>
      </c>
      <c r="P13" s="9"/>
    </row>
    <row r="14" spans="1:133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874692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874692</v>
      </c>
      <c r="O14" s="44">
        <f t="shared" si="2"/>
        <v>393.65076507650764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471142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471142</v>
      </c>
      <c r="O15" s="41">
        <f t="shared" si="2"/>
        <v>212.03510351035104</v>
      </c>
      <c r="P15" s="10"/>
    </row>
    <row r="16" spans="1:133">
      <c r="A16" s="12"/>
      <c r="B16" s="42">
        <v>541</v>
      </c>
      <c r="C16" s="19" t="s">
        <v>30</v>
      </c>
      <c r="D16" s="43">
        <v>471142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471142</v>
      </c>
      <c r="O16" s="44">
        <f t="shared" si="2"/>
        <v>212.03510351035104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244755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244755</v>
      </c>
      <c r="O17" s="41">
        <f t="shared" si="2"/>
        <v>110.15076507650765</v>
      </c>
      <c r="P17" s="9"/>
    </row>
    <row r="18" spans="1:119">
      <c r="A18" s="12"/>
      <c r="B18" s="42">
        <v>572</v>
      </c>
      <c r="C18" s="19" t="s">
        <v>32</v>
      </c>
      <c r="D18" s="43">
        <v>244755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244755</v>
      </c>
      <c r="O18" s="44">
        <f t="shared" si="2"/>
        <v>110.15076507650765</v>
      </c>
      <c r="P18" s="9"/>
    </row>
    <row r="19" spans="1:119" ht="15.75">
      <c r="A19" s="26" t="s">
        <v>35</v>
      </c>
      <c r="B19" s="27"/>
      <c r="C19" s="28"/>
      <c r="D19" s="29">
        <f t="shared" ref="D19:M19" si="7">SUM(D20:D21)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492223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492223</v>
      </c>
      <c r="O19" s="41">
        <f t="shared" si="2"/>
        <v>221.52250225022502</v>
      </c>
      <c r="P19" s="9"/>
    </row>
    <row r="20" spans="1:119">
      <c r="A20" s="12"/>
      <c r="B20" s="42">
        <v>581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425020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425020</v>
      </c>
      <c r="O20" s="44">
        <f t="shared" si="2"/>
        <v>191.27812781278126</v>
      </c>
      <c r="P20" s="9"/>
    </row>
    <row r="21" spans="1:119" ht="15.75" thickBot="1">
      <c r="A21" s="12"/>
      <c r="B21" s="42">
        <v>591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67203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67203</v>
      </c>
      <c r="O21" s="44">
        <f t="shared" si="2"/>
        <v>30.244374437443746</v>
      </c>
      <c r="P21" s="9"/>
    </row>
    <row r="22" spans="1:119" ht="16.5" thickBot="1">
      <c r="A22" s="13" t="s">
        <v>10</v>
      </c>
      <c r="B22" s="21"/>
      <c r="C22" s="20"/>
      <c r="D22" s="14">
        <f>SUM(D5,D8,D11,D15,D17,D19)</f>
        <v>2007139</v>
      </c>
      <c r="E22" s="14">
        <f t="shared" ref="E22:M22" si="8">SUM(E5,E8,E11,E15,E17,E19)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1863577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3870716</v>
      </c>
      <c r="O22" s="35">
        <f t="shared" si="2"/>
        <v>1741.996399639964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49</v>
      </c>
      <c r="M24" s="157"/>
      <c r="N24" s="157"/>
      <c r="O24" s="39">
        <v>2222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541876</v>
      </c>
      <c r="E5" s="24">
        <f t="shared" si="0"/>
        <v>0</v>
      </c>
      <c r="F5" s="24">
        <f t="shared" si="0"/>
        <v>22125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564001</v>
      </c>
      <c r="O5" s="30">
        <f t="shared" ref="O5:O23" si="2">(N5/O$25)</f>
        <v>253.48359550561798</v>
      </c>
      <c r="P5" s="6"/>
    </row>
    <row r="6" spans="1:133">
      <c r="A6" s="12"/>
      <c r="B6" s="42">
        <v>511</v>
      </c>
      <c r="C6" s="19" t="s">
        <v>19</v>
      </c>
      <c r="D6" s="43">
        <v>27600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27600</v>
      </c>
      <c r="O6" s="44">
        <f t="shared" si="2"/>
        <v>12.404494382022472</v>
      </c>
      <c r="P6" s="9"/>
    </row>
    <row r="7" spans="1:133">
      <c r="A7" s="12"/>
      <c r="B7" s="42">
        <v>513</v>
      </c>
      <c r="C7" s="19" t="s">
        <v>20</v>
      </c>
      <c r="D7" s="43">
        <v>514276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514276</v>
      </c>
      <c r="O7" s="44">
        <f t="shared" si="2"/>
        <v>231.1352808988764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22125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22125</v>
      </c>
      <c r="O8" s="44">
        <f t="shared" si="2"/>
        <v>9.9438202247191008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497216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497216</v>
      </c>
      <c r="O9" s="41">
        <f t="shared" si="2"/>
        <v>223.46786516853933</v>
      </c>
      <c r="P9" s="10"/>
    </row>
    <row r="10" spans="1:133">
      <c r="A10" s="12"/>
      <c r="B10" s="42">
        <v>521</v>
      </c>
      <c r="C10" s="19" t="s">
        <v>23</v>
      </c>
      <c r="D10" s="43">
        <v>451941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451941</v>
      </c>
      <c r="O10" s="44">
        <f t="shared" si="2"/>
        <v>203.11955056179775</v>
      </c>
      <c r="P10" s="9"/>
    </row>
    <row r="11" spans="1:133">
      <c r="A11" s="12"/>
      <c r="B11" s="42">
        <v>522</v>
      </c>
      <c r="C11" s="19" t="s">
        <v>24</v>
      </c>
      <c r="D11" s="43">
        <v>45275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45275</v>
      </c>
      <c r="O11" s="44">
        <f t="shared" si="2"/>
        <v>20.348314606741575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172585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1406893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1579478</v>
      </c>
      <c r="O12" s="41">
        <f t="shared" si="2"/>
        <v>709.87775280898882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519962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519962</v>
      </c>
      <c r="O13" s="44">
        <f t="shared" si="2"/>
        <v>233.69078651685393</v>
      </c>
      <c r="P13" s="9"/>
    </row>
    <row r="14" spans="1:133">
      <c r="A14" s="12"/>
      <c r="B14" s="42">
        <v>534</v>
      </c>
      <c r="C14" s="19" t="s">
        <v>27</v>
      </c>
      <c r="D14" s="43">
        <v>172585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172585</v>
      </c>
      <c r="O14" s="44">
        <f t="shared" si="2"/>
        <v>77.566292134831457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886931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886931</v>
      </c>
      <c r="O15" s="44">
        <f t="shared" si="2"/>
        <v>398.62067415730337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371754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371754</v>
      </c>
      <c r="O16" s="41">
        <f t="shared" si="2"/>
        <v>167.08044943820224</v>
      </c>
      <c r="P16" s="10"/>
    </row>
    <row r="17" spans="1:119">
      <c r="A17" s="12"/>
      <c r="B17" s="42">
        <v>541</v>
      </c>
      <c r="C17" s="19" t="s">
        <v>30</v>
      </c>
      <c r="D17" s="43">
        <v>371754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371754</v>
      </c>
      <c r="O17" s="44">
        <f t="shared" si="2"/>
        <v>167.08044943820224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247419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247419</v>
      </c>
      <c r="O18" s="41">
        <f t="shared" si="2"/>
        <v>111.19955056179775</v>
      </c>
      <c r="P18" s="9"/>
    </row>
    <row r="19" spans="1:119">
      <c r="A19" s="12"/>
      <c r="B19" s="42">
        <v>572</v>
      </c>
      <c r="C19" s="19" t="s">
        <v>32</v>
      </c>
      <c r="D19" s="43">
        <v>247419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247419</v>
      </c>
      <c r="O19" s="44">
        <f t="shared" si="2"/>
        <v>111.19955056179775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SUM(D21:D22)</f>
        <v>22125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458778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480903</v>
      </c>
      <c r="O20" s="41">
        <f t="shared" si="2"/>
        <v>216.13617977528091</v>
      </c>
      <c r="P20" s="9"/>
    </row>
    <row r="21" spans="1:119">
      <c r="A21" s="12"/>
      <c r="B21" s="42">
        <v>581</v>
      </c>
      <c r="C21" s="19" t="s">
        <v>33</v>
      </c>
      <c r="D21" s="43">
        <v>22125</v>
      </c>
      <c r="E21" s="43">
        <v>0</v>
      </c>
      <c r="F21" s="43">
        <v>0</v>
      </c>
      <c r="G21" s="43">
        <v>0</v>
      </c>
      <c r="H21" s="43">
        <v>0</v>
      </c>
      <c r="I21" s="43">
        <v>390000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412125</v>
      </c>
      <c r="O21" s="44">
        <f t="shared" si="2"/>
        <v>185.22471910112358</v>
      </c>
      <c r="P21" s="9"/>
    </row>
    <row r="22" spans="1:119" ht="15.75" thickBot="1">
      <c r="A22" s="12"/>
      <c r="B22" s="42">
        <v>591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68778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68778</v>
      </c>
      <c r="O22" s="44">
        <f t="shared" si="2"/>
        <v>30.911460674157304</v>
      </c>
      <c r="P22" s="9"/>
    </row>
    <row r="23" spans="1:119" ht="16.5" thickBot="1">
      <c r="A23" s="13" t="s">
        <v>10</v>
      </c>
      <c r="B23" s="21"/>
      <c r="C23" s="20"/>
      <c r="D23" s="14">
        <f>SUM(D5,D9,D12,D16,D18,D20)</f>
        <v>1852975</v>
      </c>
      <c r="E23" s="14">
        <f t="shared" ref="E23:M23" si="8">SUM(E5,E9,E12,E16,E18,E20)</f>
        <v>0</v>
      </c>
      <c r="F23" s="14">
        <f t="shared" si="8"/>
        <v>22125</v>
      </c>
      <c r="G23" s="14">
        <f t="shared" si="8"/>
        <v>0</v>
      </c>
      <c r="H23" s="14">
        <f t="shared" si="8"/>
        <v>0</v>
      </c>
      <c r="I23" s="14">
        <f t="shared" si="8"/>
        <v>1865671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3740771</v>
      </c>
      <c r="O23" s="35">
        <f t="shared" si="2"/>
        <v>1681.2453932584269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44</v>
      </c>
      <c r="M25" s="157"/>
      <c r="N25" s="157"/>
      <c r="O25" s="39">
        <v>2225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557449</v>
      </c>
      <c r="E5" s="24">
        <f t="shared" si="0"/>
        <v>0</v>
      </c>
      <c r="F5" s="24">
        <f t="shared" si="0"/>
        <v>32058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589507</v>
      </c>
      <c r="O5" s="30">
        <f t="shared" ref="O5:O23" si="2">(N5/O$25)</f>
        <v>258.78270412642667</v>
      </c>
      <c r="P5" s="6"/>
    </row>
    <row r="6" spans="1:133">
      <c r="A6" s="12"/>
      <c r="B6" s="42">
        <v>511</v>
      </c>
      <c r="C6" s="19" t="s">
        <v>19</v>
      </c>
      <c r="D6" s="43">
        <v>27600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27600</v>
      </c>
      <c r="O6" s="44">
        <f t="shared" si="2"/>
        <v>12.115891132572433</v>
      </c>
      <c r="P6" s="9"/>
    </row>
    <row r="7" spans="1:133">
      <c r="A7" s="12"/>
      <c r="B7" s="42">
        <v>513</v>
      </c>
      <c r="C7" s="19" t="s">
        <v>20</v>
      </c>
      <c r="D7" s="43">
        <v>529849</v>
      </c>
      <c r="E7" s="43">
        <v>0</v>
      </c>
      <c r="F7" s="43">
        <v>100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529949</v>
      </c>
      <c r="O7" s="44">
        <f t="shared" si="2"/>
        <v>232.63784021071115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31958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31958</v>
      </c>
      <c r="O8" s="44">
        <f t="shared" si="2"/>
        <v>14.028972783143107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820962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820962</v>
      </c>
      <c r="O9" s="41">
        <f t="shared" si="2"/>
        <v>360.38718173836696</v>
      </c>
      <c r="P9" s="10"/>
    </row>
    <row r="10" spans="1:133">
      <c r="A10" s="12"/>
      <c r="B10" s="42">
        <v>521</v>
      </c>
      <c r="C10" s="19" t="s">
        <v>23</v>
      </c>
      <c r="D10" s="43">
        <v>546221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546221</v>
      </c>
      <c r="O10" s="44">
        <f t="shared" si="2"/>
        <v>239.7809482001756</v>
      </c>
      <c r="P10" s="9"/>
    </row>
    <row r="11" spans="1:133">
      <c r="A11" s="12"/>
      <c r="B11" s="42">
        <v>522</v>
      </c>
      <c r="C11" s="19" t="s">
        <v>24</v>
      </c>
      <c r="D11" s="43">
        <v>274741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274741</v>
      </c>
      <c r="O11" s="44">
        <f t="shared" si="2"/>
        <v>120.60623353819139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159004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1344017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1503021</v>
      </c>
      <c r="O12" s="41">
        <f t="shared" si="2"/>
        <v>659.79850746268653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435111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435111</v>
      </c>
      <c r="O13" s="44">
        <f t="shared" si="2"/>
        <v>191.00570676031606</v>
      </c>
      <c r="P13" s="9"/>
    </row>
    <row r="14" spans="1:133">
      <c r="A14" s="12"/>
      <c r="B14" s="42">
        <v>534</v>
      </c>
      <c r="C14" s="19" t="s">
        <v>27</v>
      </c>
      <c r="D14" s="43">
        <v>159004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159004</v>
      </c>
      <c r="O14" s="44">
        <f t="shared" si="2"/>
        <v>69.799824407374885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908906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908906</v>
      </c>
      <c r="O15" s="44">
        <f t="shared" si="2"/>
        <v>398.99297629499563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405602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405602</v>
      </c>
      <c r="O16" s="41">
        <f t="shared" si="2"/>
        <v>178.05179982440737</v>
      </c>
      <c r="P16" s="10"/>
    </row>
    <row r="17" spans="1:119">
      <c r="A17" s="12"/>
      <c r="B17" s="42">
        <v>541</v>
      </c>
      <c r="C17" s="19" t="s">
        <v>30</v>
      </c>
      <c r="D17" s="43">
        <v>405602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405602</v>
      </c>
      <c r="O17" s="44">
        <f t="shared" si="2"/>
        <v>178.05179982440737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241522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241522</v>
      </c>
      <c r="O18" s="41">
        <f t="shared" si="2"/>
        <v>106.02370500438981</v>
      </c>
      <c r="P18" s="9"/>
    </row>
    <row r="19" spans="1:119">
      <c r="A19" s="12"/>
      <c r="B19" s="42">
        <v>572</v>
      </c>
      <c r="C19" s="19" t="s">
        <v>32</v>
      </c>
      <c r="D19" s="43">
        <v>241522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241522</v>
      </c>
      <c r="O19" s="44">
        <f t="shared" si="2"/>
        <v>106.02370500438981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SUM(D21:D22)</f>
        <v>32058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495808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527866</v>
      </c>
      <c r="O20" s="41">
        <f t="shared" si="2"/>
        <v>231.72344161545215</v>
      </c>
      <c r="P20" s="9"/>
    </row>
    <row r="21" spans="1:119">
      <c r="A21" s="12"/>
      <c r="B21" s="42">
        <v>581</v>
      </c>
      <c r="C21" s="19" t="s">
        <v>33</v>
      </c>
      <c r="D21" s="43">
        <v>32058</v>
      </c>
      <c r="E21" s="43">
        <v>0</v>
      </c>
      <c r="F21" s="43">
        <v>0</v>
      </c>
      <c r="G21" s="43">
        <v>0</v>
      </c>
      <c r="H21" s="43">
        <v>0</v>
      </c>
      <c r="I21" s="43">
        <v>425500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457558</v>
      </c>
      <c r="O21" s="44">
        <f t="shared" si="2"/>
        <v>200.8595258999122</v>
      </c>
      <c r="P21" s="9"/>
    </row>
    <row r="22" spans="1:119" ht="15.75" thickBot="1">
      <c r="A22" s="12"/>
      <c r="B22" s="42">
        <v>591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70308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70308</v>
      </c>
      <c r="O22" s="44">
        <f t="shared" si="2"/>
        <v>30.863915715539946</v>
      </c>
      <c r="P22" s="9"/>
    </row>
    <row r="23" spans="1:119" ht="16.5" thickBot="1">
      <c r="A23" s="13" t="s">
        <v>10</v>
      </c>
      <c r="B23" s="21"/>
      <c r="C23" s="20"/>
      <c r="D23" s="14">
        <f>SUM(D5,D9,D12,D16,D18,D20)</f>
        <v>2216597</v>
      </c>
      <c r="E23" s="14">
        <f t="shared" ref="E23:M23" si="8">SUM(E5,E9,E12,E16,E18,E20)</f>
        <v>0</v>
      </c>
      <c r="F23" s="14">
        <f t="shared" si="8"/>
        <v>32058</v>
      </c>
      <c r="G23" s="14">
        <f t="shared" si="8"/>
        <v>0</v>
      </c>
      <c r="H23" s="14">
        <f t="shared" si="8"/>
        <v>0</v>
      </c>
      <c r="I23" s="14">
        <f t="shared" si="8"/>
        <v>1839825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4088480</v>
      </c>
      <c r="O23" s="35">
        <f t="shared" si="2"/>
        <v>1794.7673397717297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42</v>
      </c>
      <c r="M25" s="157"/>
      <c r="N25" s="157"/>
      <c r="O25" s="39">
        <v>2278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1794340</v>
      </c>
      <c r="E5" s="24">
        <f t="shared" si="0"/>
        <v>0</v>
      </c>
      <c r="F5" s="24">
        <f t="shared" si="0"/>
        <v>61214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1855554</v>
      </c>
      <c r="O5" s="30">
        <f t="shared" ref="O5:O23" si="2">(N5/O$25)</f>
        <v>814.55399473222121</v>
      </c>
      <c r="P5" s="6"/>
    </row>
    <row r="6" spans="1:133">
      <c r="A6" s="12"/>
      <c r="B6" s="42">
        <v>511</v>
      </c>
      <c r="C6" s="19" t="s">
        <v>19</v>
      </c>
      <c r="D6" s="43">
        <v>25300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25300</v>
      </c>
      <c r="O6" s="44">
        <f t="shared" si="2"/>
        <v>11.106233538191397</v>
      </c>
      <c r="P6" s="9"/>
    </row>
    <row r="7" spans="1:133">
      <c r="A7" s="12"/>
      <c r="B7" s="42">
        <v>513</v>
      </c>
      <c r="C7" s="19" t="s">
        <v>20</v>
      </c>
      <c r="D7" s="43">
        <v>1769040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1769040</v>
      </c>
      <c r="O7" s="44">
        <f t="shared" si="2"/>
        <v>776.57594381035995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61214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61214</v>
      </c>
      <c r="O8" s="44">
        <f t="shared" si="2"/>
        <v>26.871817383669885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575637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575637</v>
      </c>
      <c r="O9" s="41">
        <f t="shared" si="2"/>
        <v>252.69402985074626</v>
      </c>
      <c r="P9" s="10"/>
    </row>
    <row r="10" spans="1:133">
      <c r="A10" s="12"/>
      <c r="B10" s="42">
        <v>521</v>
      </c>
      <c r="C10" s="19" t="s">
        <v>23</v>
      </c>
      <c r="D10" s="43">
        <v>503731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503731</v>
      </c>
      <c r="O10" s="44">
        <f t="shared" si="2"/>
        <v>221.1286215978929</v>
      </c>
      <c r="P10" s="9"/>
    </row>
    <row r="11" spans="1:133">
      <c r="A11" s="12"/>
      <c r="B11" s="42">
        <v>522</v>
      </c>
      <c r="C11" s="19" t="s">
        <v>24</v>
      </c>
      <c r="D11" s="43">
        <v>71906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71906</v>
      </c>
      <c r="O11" s="44">
        <f t="shared" si="2"/>
        <v>31.565408252853381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146057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1419172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1565229</v>
      </c>
      <c r="O12" s="41">
        <f t="shared" si="2"/>
        <v>687.10667251975417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461986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461986</v>
      </c>
      <c r="O13" s="44">
        <f t="shared" si="2"/>
        <v>202.80333625987709</v>
      </c>
      <c r="P13" s="9"/>
    </row>
    <row r="14" spans="1:133">
      <c r="A14" s="12"/>
      <c r="B14" s="42">
        <v>534</v>
      </c>
      <c r="C14" s="19" t="s">
        <v>27</v>
      </c>
      <c r="D14" s="43">
        <v>146057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146057</v>
      </c>
      <c r="O14" s="44">
        <f t="shared" si="2"/>
        <v>64.116330114135209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957186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957186</v>
      </c>
      <c r="O15" s="44">
        <f t="shared" si="2"/>
        <v>420.18700614574186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456178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456178</v>
      </c>
      <c r="O16" s="41">
        <f t="shared" si="2"/>
        <v>200.25373134328359</v>
      </c>
      <c r="P16" s="10"/>
    </row>
    <row r="17" spans="1:119">
      <c r="A17" s="12"/>
      <c r="B17" s="42">
        <v>541</v>
      </c>
      <c r="C17" s="19" t="s">
        <v>30</v>
      </c>
      <c r="D17" s="43">
        <v>456178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456178</v>
      </c>
      <c r="O17" s="44">
        <f t="shared" si="2"/>
        <v>200.25373134328359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446653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446653</v>
      </c>
      <c r="O18" s="41">
        <f t="shared" si="2"/>
        <v>196.07243195785776</v>
      </c>
      <c r="P18" s="9"/>
    </row>
    <row r="19" spans="1:119">
      <c r="A19" s="12"/>
      <c r="B19" s="42">
        <v>572</v>
      </c>
      <c r="C19" s="19" t="s">
        <v>32</v>
      </c>
      <c r="D19" s="43">
        <v>446653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446653</v>
      </c>
      <c r="O19" s="44">
        <f t="shared" si="2"/>
        <v>196.07243195785776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SUM(D21:D22)</f>
        <v>61214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447748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508962</v>
      </c>
      <c r="O20" s="41">
        <f t="shared" si="2"/>
        <v>223.42493415276559</v>
      </c>
      <c r="P20" s="9"/>
    </row>
    <row r="21" spans="1:119">
      <c r="A21" s="12"/>
      <c r="B21" s="42">
        <v>581</v>
      </c>
      <c r="C21" s="19" t="s">
        <v>33</v>
      </c>
      <c r="D21" s="43">
        <v>61214</v>
      </c>
      <c r="E21" s="43">
        <v>0</v>
      </c>
      <c r="F21" s="43">
        <v>0</v>
      </c>
      <c r="G21" s="43">
        <v>0</v>
      </c>
      <c r="H21" s="43">
        <v>0</v>
      </c>
      <c r="I21" s="43">
        <v>376000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437214</v>
      </c>
      <c r="O21" s="44">
        <f t="shared" si="2"/>
        <v>191.92888498683055</v>
      </c>
      <c r="P21" s="9"/>
    </row>
    <row r="22" spans="1:119" ht="15.75" thickBot="1">
      <c r="A22" s="12"/>
      <c r="B22" s="42">
        <v>591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71748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71748</v>
      </c>
      <c r="O22" s="44">
        <f t="shared" si="2"/>
        <v>31.49604916593503</v>
      </c>
      <c r="P22" s="9"/>
    </row>
    <row r="23" spans="1:119" ht="16.5" thickBot="1">
      <c r="A23" s="13" t="s">
        <v>10</v>
      </c>
      <c r="B23" s="21"/>
      <c r="C23" s="20"/>
      <c r="D23" s="14">
        <f>SUM(D5,D9,D12,D16,D18,D20)</f>
        <v>3480079</v>
      </c>
      <c r="E23" s="14">
        <f t="shared" ref="E23:M23" si="8">SUM(E5,E9,E12,E16,E18,E20)</f>
        <v>0</v>
      </c>
      <c r="F23" s="14">
        <f t="shared" si="8"/>
        <v>61214</v>
      </c>
      <c r="G23" s="14">
        <f t="shared" si="8"/>
        <v>0</v>
      </c>
      <c r="H23" s="14">
        <f t="shared" si="8"/>
        <v>0</v>
      </c>
      <c r="I23" s="14">
        <f t="shared" si="8"/>
        <v>1866920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5408213</v>
      </c>
      <c r="O23" s="35">
        <f t="shared" si="2"/>
        <v>2374.1057945566286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39</v>
      </c>
      <c r="M25" s="157"/>
      <c r="N25" s="157"/>
      <c r="O25" s="39">
        <v>2278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" customHeight="1">
      <c r="A27" s="195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7"/>
    </row>
    <row r="28" spans="1:119" ht="15.75" thickBot="1">
      <c r="A28" s="159" t="s">
        <v>40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1">
    <mergeCell ref="L25:N25"/>
    <mergeCell ref="A26:O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2204140</v>
      </c>
      <c r="E5" s="24">
        <f t="shared" si="0"/>
        <v>0</v>
      </c>
      <c r="F5" s="24">
        <f t="shared" si="0"/>
        <v>48112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2252252</v>
      </c>
      <c r="O5" s="30">
        <f t="shared" ref="O5:O23" si="2">(N5/O$25)</f>
        <v>910.36863379143085</v>
      </c>
      <c r="P5" s="6"/>
    </row>
    <row r="6" spans="1:133">
      <c r="A6" s="12"/>
      <c r="B6" s="42">
        <v>511</v>
      </c>
      <c r="C6" s="19" t="s">
        <v>19</v>
      </c>
      <c r="D6" s="43">
        <v>24600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24600</v>
      </c>
      <c r="O6" s="44">
        <f t="shared" si="2"/>
        <v>9.9434114793856097</v>
      </c>
      <c r="P6" s="9"/>
    </row>
    <row r="7" spans="1:133">
      <c r="A7" s="12"/>
      <c r="B7" s="42">
        <v>513</v>
      </c>
      <c r="C7" s="19" t="s">
        <v>20</v>
      </c>
      <c r="D7" s="43">
        <v>2179540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2179540</v>
      </c>
      <c r="O7" s="44">
        <f t="shared" si="2"/>
        <v>880.97817299919154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48112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48112</v>
      </c>
      <c r="O8" s="44">
        <f t="shared" si="2"/>
        <v>19.447049312853679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534967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534967</v>
      </c>
      <c r="O9" s="41">
        <f t="shared" si="2"/>
        <v>216.23565076798707</v>
      </c>
      <c r="P9" s="10"/>
    </row>
    <row r="10" spans="1:133">
      <c r="A10" s="12"/>
      <c r="B10" s="42">
        <v>521</v>
      </c>
      <c r="C10" s="19" t="s">
        <v>23</v>
      </c>
      <c r="D10" s="43">
        <v>489887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489887</v>
      </c>
      <c r="O10" s="44">
        <f t="shared" si="2"/>
        <v>198.01414713015359</v>
      </c>
      <c r="P10" s="9"/>
    </row>
    <row r="11" spans="1:133">
      <c r="A11" s="12"/>
      <c r="B11" s="42">
        <v>522</v>
      </c>
      <c r="C11" s="19" t="s">
        <v>24</v>
      </c>
      <c r="D11" s="43">
        <v>45080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45080</v>
      </c>
      <c r="O11" s="44">
        <f t="shared" si="2"/>
        <v>18.221503637833468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144584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1251000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1395584</v>
      </c>
      <c r="O12" s="41">
        <f t="shared" si="2"/>
        <v>564.10024252223116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459352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459352</v>
      </c>
      <c r="O13" s="44">
        <f t="shared" si="2"/>
        <v>185.67178658043653</v>
      </c>
      <c r="P13" s="9"/>
    </row>
    <row r="14" spans="1:133">
      <c r="A14" s="12"/>
      <c r="B14" s="42">
        <v>534</v>
      </c>
      <c r="C14" s="19" t="s">
        <v>27</v>
      </c>
      <c r="D14" s="43">
        <v>144584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144584</v>
      </c>
      <c r="O14" s="44">
        <f t="shared" si="2"/>
        <v>58.441390460792242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791648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791648</v>
      </c>
      <c r="O15" s="44">
        <f t="shared" si="2"/>
        <v>319.98706548100245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367431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367431</v>
      </c>
      <c r="O16" s="41">
        <f t="shared" si="2"/>
        <v>148.51697655618432</v>
      </c>
      <c r="P16" s="10"/>
    </row>
    <row r="17" spans="1:119">
      <c r="A17" s="12"/>
      <c r="B17" s="42">
        <v>541</v>
      </c>
      <c r="C17" s="19" t="s">
        <v>30</v>
      </c>
      <c r="D17" s="43">
        <v>367431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367431</v>
      </c>
      <c r="O17" s="44">
        <f t="shared" si="2"/>
        <v>148.51697655618432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270502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270502</v>
      </c>
      <c r="O18" s="41">
        <f t="shared" si="2"/>
        <v>109.33791430881165</v>
      </c>
      <c r="P18" s="9"/>
    </row>
    <row r="19" spans="1:119">
      <c r="A19" s="12"/>
      <c r="B19" s="42">
        <v>572</v>
      </c>
      <c r="C19" s="19" t="s">
        <v>32</v>
      </c>
      <c r="D19" s="43">
        <v>270502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270502</v>
      </c>
      <c r="O19" s="44">
        <f t="shared" si="2"/>
        <v>109.33791430881165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SUM(D21:D22)</f>
        <v>51112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486522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537634</v>
      </c>
      <c r="O20" s="41">
        <f t="shared" si="2"/>
        <v>217.31366208569119</v>
      </c>
      <c r="P20" s="9"/>
    </row>
    <row r="21" spans="1:119">
      <c r="A21" s="12"/>
      <c r="B21" s="42">
        <v>581</v>
      </c>
      <c r="C21" s="19" t="s">
        <v>33</v>
      </c>
      <c r="D21" s="43">
        <v>51112</v>
      </c>
      <c r="E21" s="43">
        <v>0</v>
      </c>
      <c r="F21" s="43">
        <v>0</v>
      </c>
      <c r="G21" s="43">
        <v>0</v>
      </c>
      <c r="H21" s="43">
        <v>0</v>
      </c>
      <c r="I21" s="43">
        <v>413379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464491</v>
      </c>
      <c r="O21" s="44">
        <f t="shared" si="2"/>
        <v>187.74898949070331</v>
      </c>
      <c r="P21" s="9"/>
    </row>
    <row r="22" spans="1:119" ht="15.75" thickBot="1">
      <c r="A22" s="12"/>
      <c r="B22" s="42">
        <v>591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73143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73143</v>
      </c>
      <c r="O22" s="44">
        <f t="shared" si="2"/>
        <v>29.564672594987872</v>
      </c>
      <c r="P22" s="9"/>
    </row>
    <row r="23" spans="1:119" ht="16.5" thickBot="1">
      <c r="A23" s="13" t="s">
        <v>10</v>
      </c>
      <c r="B23" s="21"/>
      <c r="C23" s="20"/>
      <c r="D23" s="14">
        <f>SUM(D5,D9,D12,D16,D18,D20)</f>
        <v>3572736</v>
      </c>
      <c r="E23" s="14">
        <f t="shared" ref="E23:M23" si="8">SUM(E5,E9,E12,E16,E18,E20)</f>
        <v>0</v>
      </c>
      <c r="F23" s="14">
        <f t="shared" si="8"/>
        <v>48112</v>
      </c>
      <c r="G23" s="14">
        <f t="shared" si="8"/>
        <v>0</v>
      </c>
      <c r="H23" s="14">
        <f t="shared" si="8"/>
        <v>0</v>
      </c>
      <c r="I23" s="14">
        <f t="shared" si="8"/>
        <v>1737522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5358370</v>
      </c>
      <c r="O23" s="35">
        <f t="shared" si="2"/>
        <v>2165.8730800323365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36</v>
      </c>
      <c r="M25" s="157"/>
      <c r="N25" s="157"/>
      <c r="O25" s="39">
        <v>2474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2270200</v>
      </c>
      <c r="E5" s="24">
        <f t="shared" si="0"/>
        <v>0</v>
      </c>
      <c r="F5" s="24">
        <f t="shared" si="0"/>
        <v>234856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2505056</v>
      </c>
      <c r="O5" s="30">
        <f t="shared" ref="O5:O21" si="2">(N5/O$23)</f>
        <v>995.25466825586011</v>
      </c>
      <c r="P5" s="6"/>
    </row>
    <row r="6" spans="1:133">
      <c r="A6" s="12"/>
      <c r="B6" s="42">
        <v>511</v>
      </c>
      <c r="C6" s="19" t="s">
        <v>19</v>
      </c>
      <c r="D6" s="43">
        <v>24500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24500</v>
      </c>
      <c r="O6" s="44">
        <f t="shared" si="2"/>
        <v>9.7338100913786256</v>
      </c>
      <c r="P6" s="9"/>
    </row>
    <row r="7" spans="1:133">
      <c r="A7" s="12"/>
      <c r="B7" s="42">
        <v>513</v>
      </c>
      <c r="C7" s="19" t="s">
        <v>20</v>
      </c>
      <c r="D7" s="43">
        <v>2245700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2245700</v>
      </c>
      <c r="O7" s="44">
        <f t="shared" si="2"/>
        <v>892.21295192689706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234856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234856</v>
      </c>
      <c r="O8" s="44">
        <f t="shared" si="2"/>
        <v>93.307906237584419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468637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468637</v>
      </c>
      <c r="O9" s="41">
        <f t="shared" si="2"/>
        <v>186.18871672626142</v>
      </c>
      <c r="P9" s="10"/>
    </row>
    <row r="10" spans="1:133">
      <c r="A10" s="12"/>
      <c r="B10" s="42">
        <v>521</v>
      </c>
      <c r="C10" s="19" t="s">
        <v>23</v>
      </c>
      <c r="D10" s="43">
        <v>406463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406463</v>
      </c>
      <c r="O10" s="44">
        <f t="shared" si="2"/>
        <v>161.48708780294001</v>
      </c>
      <c r="P10" s="9"/>
    </row>
    <row r="11" spans="1:133">
      <c r="A11" s="12"/>
      <c r="B11" s="42">
        <v>522</v>
      </c>
      <c r="C11" s="19" t="s">
        <v>24</v>
      </c>
      <c r="D11" s="43">
        <v>62174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62174</v>
      </c>
      <c r="O11" s="44">
        <f t="shared" si="2"/>
        <v>24.701628923321415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1151818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1151818</v>
      </c>
      <c r="O12" s="41">
        <f t="shared" si="2"/>
        <v>457.6154151767978</v>
      </c>
      <c r="P12" s="10"/>
    </row>
    <row r="13" spans="1:133">
      <c r="A13" s="12"/>
      <c r="B13" s="42">
        <v>536</v>
      </c>
      <c r="C13" s="19" t="s">
        <v>46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1151818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1151818</v>
      </c>
      <c r="O13" s="44">
        <f t="shared" si="2"/>
        <v>457.6154151767978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365224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365224</v>
      </c>
      <c r="O14" s="41">
        <f t="shared" si="2"/>
        <v>145.10290027810885</v>
      </c>
      <c r="P14" s="10"/>
    </row>
    <row r="15" spans="1:133">
      <c r="A15" s="12"/>
      <c r="B15" s="42">
        <v>541</v>
      </c>
      <c r="C15" s="19" t="s">
        <v>30</v>
      </c>
      <c r="D15" s="43">
        <v>365224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365224</v>
      </c>
      <c r="O15" s="44">
        <f t="shared" si="2"/>
        <v>145.10290027810885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357587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357587</v>
      </c>
      <c r="O16" s="41">
        <f t="shared" si="2"/>
        <v>142.06873261819626</v>
      </c>
      <c r="P16" s="9"/>
    </row>
    <row r="17" spans="1:119">
      <c r="A17" s="12"/>
      <c r="B17" s="42">
        <v>572</v>
      </c>
      <c r="C17" s="19" t="s">
        <v>32</v>
      </c>
      <c r="D17" s="43">
        <v>357587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357587</v>
      </c>
      <c r="O17" s="44">
        <f t="shared" si="2"/>
        <v>142.06873261819626</v>
      </c>
      <c r="P17" s="9"/>
    </row>
    <row r="18" spans="1:119" ht="15.75">
      <c r="A18" s="26" t="s">
        <v>35</v>
      </c>
      <c r="B18" s="27"/>
      <c r="C18" s="28"/>
      <c r="D18" s="29">
        <f t="shared" ref="D18:M18" si="7">SUM(D19:D20)</f>
        <v>234856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334963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569819</v>
      </c>
      <c r="O18" s="41">
        <f t="shared" si="2"/>
        <v>226.38816050854192</v>
      </c>
      <c r="P18" s="9"/>
    </row>
    <row r="19" spans="1:119">
      <c r="A19" s="12"/>
      <c r="B19" s="42">
        <v>581</v>
      </c>
      <c r="C19" s="19" t="s">
        <v>33</v>
      </c>
      <c r="D19" s="43">
        <v>234856</v>
      </c>
      <c r="E19" s="43">
        <v>0</v>
      </c>
      <c r="F19" s="43">
        <v>0</v>
      </c>
      <c r="G19" s="43">
        <v>0</v>
      </c>
      <c r="H19" s="43">
        <v>0</v>
      </c>
      <c r="I19" s="43">
        <v>227000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461856</v>
      </c>
      <c r="O19" s="44">
        <f t="shared" si="2"/>
        <v>183.49463647199048</v>
      </c>
      <c r="P19" s="9"/>
    </row>
    <row r="20" spans="1:119" ht="15.75" thickBot="1">
      <c r="A20" s="12"/>
      <c r="B20" s="42">
        <v>591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107963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107963</v>
      </c>
      <c r="O20" s="44">
        <f t="shared" si="2"/>
        <v>42.893524036551447</v>
      </c>
      <c r="P20" s="9"/>
    </row>
    <row r="21" spans="1:119" ht="16.5" thickBot="1">
      <c r="A21" s="13" t="s">
        <v>10</v>
      </c>
      <c r="B21" s="21"/>
      <c r="C21" s="20"/>
      <c r="D21" s="14">
        <f>SUM(D5,D9,D12,D14,D16,D18)</f>
        <v>3696504</v>
      </c>
      <c r="E21" s="14">
        <f t="shared" ref="E21:M21" si="8">SUM(E5,E9,E12,E14,E16,E18)</f>
        <v>0</v>
      </c>
      <c r="F21" s="14">
        <f t="shared" si="8"/>
        <v>234856</v>
      </c>
      <c r="G21" s="14">
        <f t="shared" si="8"/>
        <v>0</v>
      </c>
      <c r="H21" s="14">
        <f t="shared" si="8"/>
        <v>0</v>
      </c>
      <c r="I21" s="14">
        <f t="shared" si="8"/>
        <v>1486781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5418141</v>
      </c>
      <c r="O21" s="35">
        <f t="shared" si="2"/>
        <v>2152.6185935637664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47</v>
      </c>
      <c r="M23" s="157"/>
      <c r="N23" s="157"/>
      <c r="O23" s="39">
        <v>2517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1631289</v>
      </c>
      <c r="E5" s="24">
        <f t="shared" si="0"/>
        <v>0</v>
      </c>
      <c r="F5" s="24">
        <f t="shared" si="0"/>
        <v>312666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1943955</v>
      </c>
      <c r="O5" s="30">
        <f t="shared" ref="O5:O22" si="2">(N5/O$24)</f>
        <v>770.49346016646848</v>
      </c>
      <c r="P5" s="6"/>
    </row>
    <row r="6" spans="1:133">
      <c r="A6" s="12"/>
      <c r="B6" s="42">
        <v>511</v>
      </c>
      <c r="C6" s="19" t="s">
        <v>19</v>
      </c>
      <c r="D6" s="43">
        <v>18600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18600</v>
      </c>
      <c r="O6" s="44">
        <f t="shared" si="2"/>
        <v>7.3721759809750296</v>
      </c>
      <c r="P6" s="9"/>
    </row>
    <row r="7" spans="1:133">
      <c r="A7" s="12"/>
      <c r="B7" s="42">
        <v>513</v>
      </c>
      <c r="C7" s="19" t="s">
        <v>20</v>
      </c>
      <c r="D7" s="43">
        <v>1607400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1607400</v>
      </c>
      <c r="O7" s="44">
        <f t="shared" si="2"/>
        <v>637.09869203329367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312666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312666</v>
      </c>
      <c r="O8" s="44">
        <f t="shared" si="2"/>
        <v>123.92627824019024</v>
      </c>
      <c r="P8" s="9"/>
    </row>
    <row r="9" spans="1:133">
      <c r="A9" s="12"/>
      <c r="B9" s="42">
        <v>519</v>
      </c>
      <c r="C9" s="19" t="s">
        <v>59</v>
      </c>
      <c r="D9" s="43">
        <v>5289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5289</v>
      </c>
      <c r="O9" s="44">
        <f t="shared" si="2"/>
        <v>2.0963139120095127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451608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451608</v>
      </c>
      <c r="O10" s="41">
        <f t="shared" si="2"/>
        <v>178.99643281807371</v>
      </c>
      <c r="P10" s="10"/>
    </row>
    <row r="11" spans="1:133">
      <c r="A11" s="12"/>
      <c r="B11" s="42">
        <v>521</v>
      </c>
      <c r="C11" s="19" t="s">
        <v>23</v>
      </c>
      <c r="D11" s="43">
        <v>402147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402147</v>
      </c>
      <c r="O11" s="44">
        <f t="shared" si="2"/>
        <v>159.3923900118906</v>
      </c>
      <c r="P11" s="9"/>
    </row>
    <row r="12" spans="1:133">
      <c r="A12" s="12"/>
      <c r="B12" s="42">
        <v>522</v>
      </c>
      <c r="C12" s="19" t="s">
        <v>24</v>
      </c>
      <c r="D12" s="43">
        <v>49461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49461</v>
      </c>
      <c r="O12" s="44">
        <f t="shared" si="2"/>
        <v>19.604042806183116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1002293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1002293</v>
      </c>
      <c r="O13" s="41">
        <f t="shared" si="2"/>
        <v>397.26238604835515</v>
      </c>
      <c r="P13" s="10"/>
    </row>
    <row r="14" spans="1:133">
      <c r="A14" s="12"/>
      <c r="B14" s="42">
        <v>536</v>
      </c>
      <c r="C14" s="19" t="s">
        <v>46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1002293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1002293</v>
      </c>
      <c r="O14" s="44">
        <f t="shared" si="2"/>
        <v>397.26238604835515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358482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358482</v>
      </c>
      <c r="O15" s="41">
        <f t="shared" si="2"/>
        <v>142.08561236623069</v>
      </c>
      <c r="P15" s="10"/>
    </row>
    <row r="16" spans="1:133">
      <c r="A16" s="12"/>
      <c r="B16" s="42">
        <v>541</v>
      </c>
      <c r="C16" s="19" t="s">
        <v>30</v>
      </c>
      <c r="D16" s="43">
        <v>358482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358482</v>
      </c>
      <c r="O16" s="44">
        <f t="shared" si="2"/>
        <v>142.08561236623069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194603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194603</v>
      </c>
      <c r="O17" s="41">
        <f t="shared" si="2"/>
        <v>77.131589377724936</v>
      </c>
      <c r="P17" s="9"/>
    </row>
    <row r="18" spans="1:119">
      <c r="A18" s="12"/>
      <c r="B18" s="42">
        <v>572</v>
      </c>
      <c r="C18" s="19" t="s">
        <v>32</v>
      </c>
      <c r="D18" s="43">
        <v>194603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194603</v>
      </c>
      <c r="O18" s="44">
        <f t="shared" si="2"/>
        <v>77.131589377724936</v>
      </c>
      <c r="P18" s="9"/>
    </row>
    <row r="19" spans="1:119" ht="15.75">
      <c r="A19" s="26" t="s">
        <v>35</v>
      </c>
      <c r="B19" s="27"/>
      <c r="C19" s="28"/>
      <c r="D19" s="29">
        <f t="shared" ref="D19:M19" si="7">SUM(D20:D21)</f>
        <v>312622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166275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478897</v>
      </c>
      <c r="O19" s="41">
        <f t="shared" si="2"/>
        <v>189.81252477209671</v>
      </c>
      <c r="P19" s="9"/>
    </row>
    <row r="20" spans="1:119">
      <c r="A20" s="12"/>
      <c r="B20" s="42">
        <v>581</v>
      </c>
      <c r="C20" s="19" t="s">
        <v>33</v>
      </c>
      <c r="D20" s="43">
        <v>312622</v>
      </c>
      <c r="E20" s="43">
        <v>0</v>
      </c>
      <c r="F20" s="43">
        <v>0</v>
      </c>
      <c r="G20" s="43">
        <v>0</v>
      </c>
      <c r="H20" s="43">
        <v>0</v>
      </c>
      <c r="I20" s="43">
        <v>58000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370622</v>
      </c>
      <c r="O20" s="44">
        <f t="shared" si="2"/>
        <v>146.89734443123265</v>
      </c>
      <c r="P20" s="9"/>
    </row>
    <row r="21" spans="1:119" ht="15.75" thickBot="1">
      <c r="A21" s="12"/>
      <c r="B21" s="42">
        <v>591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108275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108275</v>
      </c>
      <c r="O21" s="44">
        <f t="shared" si="2"/>
        <v>42.915180340864048</v>
      </c>
      <c r="P21" s="9"/>
    </row>
    <row r="22" spans="1:119" ht="16.5" thickBot="1">
      <c r="A22" s="13" t="s">
        <v>10</v>
      </c>
      <c r="B22" s="21"/>
      <c r="C22" s="20"/>
      <c r="D22" s="14">
        <f>SUM(D5,D10,D13,D15,D17,D19)</f>
        <v>2948604</v>
      </c>
      <c r="E22" s="14">
        <f t="shared" ref="E22:M22" si="8">SUM(E5,E10,E13,E15,E17,E19)</f>
        <v>0</v>
      </c>
      <c r="F22" s="14">
        <f t="shared" si="8"/>
        <v>312666</v>
      </c>
      <c r="G22" s="14">
        <f t="shared" si="8"/>
        <v>0</v>
      </c>
      <c r="H22" s="14">
        <f t="shared" si="8"/>
        <v>0</v>
      </c>
      <c r="I22" s="14">
        <f t="shared" si="8"/>
        <v>1168568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4429838</v>
      </c>
      <c r="O22" s="35">
        <f t="shared" si="2"/>
        <v>1755.7820055489497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60</v>
      </c>
      <c r="M24" s="157"/>
      <c r="N24" s="157"/>
      <c r="O24" s="39">
        <v>2523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643287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47518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690805</v>
      </c>
      <c r="P5" s="30">
        <f t="shared" ref="P5:P21" si="1">(O5/P$23)</f>
        <v>327.39573459715638</v>
      </c>
      <c r="Q5" s="6"/>
    </row>
    <row r="6" spans="1:134">
      <c r="A6" s="12"/>
      <c r="B6" s="42">
        <v>511</v>
      </c>
      <c r="C6" s="19" t="s">
        <v>19</v>
      </c>
      <c r="D6" s="43">
        <v>28050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28050</v>
      </c>
      <c r="P6" s="44">
        <f t="shared" si="1"/>
        <v>13.293838862559241</v>
      </c>
      <c r="Q6" s="9"/>
    </row>
    <row r="7" spans="1:134">
      <c r="A7" s="12"/>
      <c r="B7" s="42">
        <v>513</v>
      </c>
      <c r="C7" s="19" t="s">
        <v>20</v>
      </c>
      <c r="D7" s="43">
        <v>615237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615237</v>
      </c>
      <c r="P7" s="44">
        <f t="shared" si="1"/>
        <v>291.5815165876777</v>
      </c>
      <c r="Q7" s="9"/>
    </row>
    <row r="8" spans="1:134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47518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47518</v>
      </c>
      <c r="P8" s="44">
        <f t="shared" si="1"/>
        <v>22.520379146919431</v>
      </c>
      <c r="Q8" s="9"/>
    </row>
    <row r="9" spans="1:134" ht="15.75">
      <c r="A9" s="26" t="s">
        <v>22</v>
      </c>
      <c r="B9" s="27"/>
      <c r="C9" s="28"/>
      <c r="D9" s="29">
        <f t="shared" ref="D9:N9" si="3">SUM(D10:D11)</f>
        <v>755540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755540</v>
      </c>
      <c r="P9" s="41">
        <f t="shared" si="1"/>
        <v>358.07582938388623</v>
      </c>
      <c r="Q9" s="10"/>
    </row>
    <row r="10" spans="1:134">
      <c r="A10" s="12"/>
      <c r="B10" s="42">
        <v>521</v>
      </c>
      <c r="C10" s="19" t="s">
        <v>23</v>
      </c>
      <c r="D10" s="43">
        <v>668583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668583</v>
      </c>
      <c r="P10" s="44">
        <f t="shared" si="1"/>
        <v>316.86398104265402</v>
      </c>
      <c r="Q10" s="9"/>
    </row>
    <row r="11" spans="1:134">
      <c r="A11" s="12"/>
      <c r="B11" s="42">
        <v>522</v>
      </c>
      <c r="C11" s="19" t="s">
        <v>24</v>
      </c>
      <c r="D11" s="43">
        <v>86957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86957</v>
      </c>
      <c r="P11" s="44">
        <f t="shared" si="1"/>
        <v>41.211848341232226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SUM(D13:D14)</f>
        <v>172386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1655217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1827603</v>
      </c>
      <c r="P12" s="41">
        <f t="shared" si="1"/>
        <v>866.16255924170616</v>
      </c>
      <c r="Q12" s="10"/>
    </row>
    <row r="13" spans="1:134">
      <c r="A13" s="12"/>
      <c r="B13" s="42">
        <v>534</v>
      </c>
      <c r="C13" s="19" t="s">
        <v>27</v>
      </c>
      <c r="D13" s="43">
        <v>172386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8" si="6">SUM(D13:N13)</f>
        <v>172386</v>
      </c>
      <c r="P13" s="44">
        <f t="shared" si="1"/>
        <v>81.699526066350714</v>
      </c>
      <c r="Q13" s="9"/>
    </row>
    <row r="14" spans="1:134">
      <c r="A14" s="12"/>
      <c r="B14" s="42">
        <v>536</v>
      </c>
      <c r="C14" s="19" t="s">
        <v>46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1655217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1655217</v>
      </c>
      <c r="P14" s="44">
        <f t="shared" si="1"/>
        <v>784.46303317535546</v>
      </c>
      <c r="Q14" s="9"/>
    </row>
    <row r="15" spans="1:134" ht="15.75">
      <c r="A15" s="26" t="s">
        <v>29</v>
      </c>
      <c r="B15" s="27"/>
      <c r="C15" s="28"/>
      <c r="D15" s="29">
        <f t="shared" ref="D15:N15" si="7">SUM(D16:D16)</f>
        <v>804249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804249</v>
      </c>
      <c r="P15" s="41">
        <f t="shared" si="1"/>
        <v>381.16066350710901</v>
      </c>
      <c r="Q15" s="10"/>
    </row>
    <row r="16" spans="1:134">
      <c r="A16" s="12"/>
      <c r="B16" s="42">
        <v>541</v>
      </c>
      <c r="C16" s="19" t="s">
        <v>30</v>
      </c>
      <c r="D16" s="43">
        <v>804249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804249</v>
      </c>
      <c r="P16" s="44">
        <f t="shared" si="1"/>
        <v>381.16066350710901</v>
      </c>
      <c r="Q16" s="9"/>
    </row>
    <row r="17" spans="1:120" ht="15.75">
      <c r="A17" s="26" t="s">
        <v>31</v>
      </c>
      <c r="B17" s="27"/>
      <c r="C17" s="28"/>
      <c r="D17" s="29">
        <f t="shared" ref="D17:N17" si="8">SUM(D18:D18)</f>
        <v>287187</v>
      </c>
      <c r="E17" s="29">
        <f t="shared" si="8"/>
        <v>0</v>
      </c>
      <c r="F17" s="29">
        <f t="shared" si="8"/>
        <v>0</v>
      </c>
      <c r="G17" s="29">
        <f t="shared" si="8"/>
        <v>0</v>
      </c>
      <c r="H17" s="29">
        <f t="shared" si="8"/>
        <v>0</v>
      </c>
      <c r="I17" s="29">
        <f t="shared" si="8"/>
        <v>0</v>
      </c>
      <c r="J17" s="29">
        <f t="shared" si="8"/>
        <v>0</v>
      </c>
      <c r="K17" s="29">
        <f t="shared" si="8"/>
        <v>0</v>
      </c>
      <c r="L17" s="29">
        <f t="shared" si="8"/>
        <v>0</v>
      </c>
      <c r="M17" s="29">
        <f t="shared" si="8"/>
        <v>0</v>
      </c>
      <c r="N17" s="29">
        <f t="shared" si="8"/>
        <v>0</v>
      </c>
      <c r="O17" s="29">
        <f>SUM(D17:N17)</f>
        <v>287187</v>
      </c>
      <c r="P17" s="41">
        <f t="shared" si="1"/>
        <v>136.10758293838862</v>
      </c>
      <c r="Q17" s="9"/>
    </row>
    <row r="18" spans="1:120">
      <c r="A18" s="12"/>
      <c r="B18" s="42">
        <v>572</v>
      </c>
      <c r="C18" s="19" t="s">
        <v>32</v>
      </c>
      <c r="D18" s="43">
        <v>287187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287187</v>
      </c>
      <c r="P18" s="44">
        <f t="shared" si="1"/>
        <v>136.10758293838862</v>
      </c>
      <c r="Q18" s="9"/>
    </row>
    <row r="19" spans="1:120" ht="15.75">
      <c r="A19" s="26" t="s">
        <v>35</v>
      </c>
      <c r="B19" s="27"/>
      <c r="C19" s="28"/>
      <c r="D19" s="29">
        <f t="shared" ref="D19:N19" si="9">SUM(D20:D20)</f>
        <v>95358</v>
      </c>
      <c r="E19" s="29">
        <f t="shared" si="9"/>
        <v>0</v>
      </c>
      <c r="F19" s="29">
        <f t="shared" si="9"/>
        <v>0</v>
      </c>
      <c r="G19" s="29">
        <f t="shared" si="9"/>
        <v>0</v>
      </c>
      <c r="H19" s="29">
        <f t="shared" si="9"/>
        <v>0</v>
      </c>
      <c r="I19" s="29">
        <f t="shared" si="9"/>
        <v>305000</v>
      </c>
      <c r="J19" s="29">
        <f t="shared" si="9"/>
        <v>0</v>
      </c>
      <c r="K19" s="29">
        <f t="shared" si="9"/>
        <v>0</v>
      </c>
      <c r="L19" s="29">
        <f t="shared" si="9"/>
        <v>0</v>
      </c>
      <c r="M19" s="29">
        <f t="shared" si="9"/>
        <v>0</v>
      </c>
      <c r="N19" s="29">
        <f t="shared" si="9"/>
        <v>0</v>
      </c>
      <c r="O19" s="29">
        <f>SUM(D19:N19)</f>
        <v>400358</v>
      </c>
      <c r="P19" s="41">
        <f t="shared" si="1"/>
        <v>189.74312796208531</v>
      </c>
      <c r="Q19" s="9"/>
    </row>
    <row r="20" spans="1:120" ht="15.75" thickBot="1">
      <c r="A20" s="12"/>
      <c r="B20" s="42">
        <v>581</v>
      </c>
      <c r="C20" s="19" t="s">
        <v>78</v>
      </c>
      <c r="D20" s="43">
        <v>95358</v>
      </c>
      <c r="E20" s="43">
        <v>0</v>
      </c>
      <c r="F20" s="43">
        <v>0</v>
      </c>
      <c r="G20" s="43">
        <v>0</v>
      </c>
      <c r="H20" s="43">
        <v>0</v>
      </c>
      <c r="I20" s="43">
        <v>305000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>SUM(D20:N20)</f>
        <v>400358</v>
      </c>
      <c r="P20" s="44">
        <f t="shared" si="1"/>
        <v>189.74312796208531</v>
      </c>
      <c r="Q20" s="9"/>
    </row>
    <row r="21" spans="1:120" ht="16.5" thickBot="1">
      <c r="A21" s="13" t="s">
        <v>10</v>
      </c>
      <c r="B21" s="21"/>
      <c r="C21" s="20"/>
      <c r="D21" s="14">
        <f>SUM(D5,D9,D12,D15,D17,D19)</f>
        <v>2758007</v>
      </c>
      <c r="E21" s="14">
        <f t="shared" ref="E21:N21" si="10">SUM(E5,E9,E12,E15,E17,E19)</f>
        <v>0</v>
      </c>
      <c r="F21" s="14">
        <f t="shared" si="10"/>
        <v>0</v>
      </c>
      <c r="G21" s="14">
        <f t="shared" si="10"/>
        <v>0</v>
      </c>
      <c r="H21" s="14">
        <f t="shared" si="10"/>
        <v>0</v>
      </c>
      <c r="I21" s="14">
        <f t="shared" si="10"/>
        <v>2007735</v>
      </c>
      <c r="J21" s="14">
        <f t="shared" si="10"/>
        <v>0</v>
      </c>
      <c r="K21" s="14">
        <f t="shared" si="10"/>
        <v>0</v>
      </c>
      <c r="L21" s="14">
        <f t="shared" si="10"/>
        <v>0</v>
      </c>
      <c r="M21" s="14">
        <f t="shared" si="10"/>
        <v>0</v>
      </c>
      <c r="N21" s="14">
        <f t="shared" si="10"/>
        <v>0</v>
      </c>
      <c r="O21" s="14">
        <f>SUM(D21:N21)</f>
        <v>4765742</v>
      </c>
      <c r="P21" s="35">
        <f t="shared" si="1"/>
        <v>2258.6454976303316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57" t="s">
        <v>81</v>
      </c>
      <c r="N23" s="157"/>
      <c r="O23" s="157"/>
      <c r="P23" s="39">
        <v>2110</v>
      </c>
    </row>
    <row r="24" spans="1:120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739089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70112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1" si="1">SUM(D5:N5)</f>
        <v>809201</v>
      </c>
      <c r="P5" s="30">
        <f t="shared" ref="P5:P21" si="2">(O5/P$23)</f>
        <v>374.80361278369617</v>
      </c>
      <c r="Q5" s="6"/>
    </row>
    <row r="6" spans="1:134">
      <c r="A6" s="12"/>
      <c r="B6" s="42">
        <v>511</v>
      </c>
      <c r="C6" s="19" t="s">
        <v>19</v>
      </c>
      <c r="D6" s="43">
        <v>30600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30600</v>
      </c>
      <c r="P6" s="44">
        <f t="shared" si="2"/>
        <v>14.173228346456693</v>
      </c>
      <c r="Q6" s="9"/>
    </row>
    <row r="7" spans="1:134">
      <c r="A7" s="12"/>
      <c r="B7" s="42">
        <v>513</v>
      </c>
      <c r="C7" s="19" t="s">
        <v>20</v>
      </c>
      <c r="D7" s="43">
        <v>708489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708489</v>
      </c>
      <c r="P7" s="44">
        <f t="shared" si="2"/>
        <v>328.15609078276981</v>
      </c>
      <c r="Q7" s="9"/>
    </row>
    <row r="8" spans="1:134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70112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70112</v>
      </c>
      <c r="P8" s="44">
        <f t="shared" si="2"/>
        <v>32.474293654469662</v>
      </c>
      <c r="Q8" s="9"/>
    </row>
    <row r="9" spans="1:134" ht="15.75">
      <c r="A9" s="26" t="s">
        <v>22</v>
      </c>
      <c r="B9" s="27"/>
      <c r="C9" s="28"/>
      <c r="D9" s="29">
        <f t="shared" ref="D9:N9" si="3">SUM(D10:D11)</f>
        <v>707293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707293</v>
      </c>
      <c r="P9" s="41">
        <f t="shared" si="2"/>
        <v>327.60213061602593</v>
      </c>
      <c r="Q9" s="10"/>
    </row>
    <row r="10" spans="1:134">
      <c r="A10" s="12"/>
      <c r="B10" s="42">
        <v>521</v>
      </c>
      <c r="C10" s="19" t="s">
        <v>23</v>
      </c>
      <c r="D10" s="43">
        <v>652696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652696</v>
      </c>
      <c r="P10" s="44">
        <f t="shared" si="2"/>
        <v>302.31403427512737</v>
      </c>
      <c r="Q10" s="9"/>
    </row>
    <row r="11" spans="1:134">
      <c r="A11" s="12"/>
      <c r="B11" s="42">
        <v>522</v>
      </c>
      <c r="C11" s="19" t="s">
        <v>24</v>
      </c>
      <c r="D11" s="43">
        <v>54597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54597</v>
      </c>
      <c r="P11" s="44">
        <f t="shared" si="2"/>
        <v>25.288096340898566</v>
      </c>
      <c r="Q11" s="9"/>
    </row>
    <row r="12" spans="1:134" ht="15.75">
      <c r="A12" s="26" t="s">
        <v>25</v>
      </c>
      <c r="B12" s="27"/>
      <c r="C12" s="28"/>
      <c r="D12" s="29">
        <f t="shared" ref="D12:N12" si="4">SUM(D13:D14)</f>
        <v>180588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1673403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1853991</v>
      </c>
      <c r="P12" s="41">
        <f t="shared" si="2"/>
        <v>858.72672533580362</v>
      </c>
      <c r="Q12" s="10"/>
    </row>
    <row r="13" spans="1:134">
      <c r="A13" s="12"/>
      <c r="B13" s="42">
        <v>534</v>
      </c>
      <c r="C13" s="19" t="s">
        <v>27</v>
      </c>
      <c r="D13" s="43">
        <v>180588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180588</v>
      </c>
      <c r="P13" s="44">
        <f t="shared" si="2"/>
        <v>83.64427975914775</v>
      </c>
      <c r="Q13" s="9"/>
    </row>
    <row r="14" spans="1:134">
      <c r="A14" s="12"/>
      <c r="B14" s="42">
        <v>536</v>
      </c>
      <c r="C14" s="19" t="s">
        <v>46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1673403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1673403</v>
      </c>
      <c r="P14" s="44">
        <f t="shared" si="2"/>
        <v>775.08244557665591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SUM(D16:D16)</f>
        <v>1065749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1065749</v>
      </c>
      <c r="P15" s="41">
        <f t="shared" si="2"/>
        <v>493.63084761463642</v>
      </c>
      <c r="Q15" s="10"/>
    </row>
    <row r="16" spans="1:134">
      <c r="A16" s="12"/>
      <c r="B16" s="42">
        <v>541</v>
      </c>
      <c r="C16" s="19" t="s">
        <v>30</v>
      </c>
      <c r="D16" s="43">
        <v>1065749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1065749</v>
      </c>
      <c r="P16" s="44">
        <f t="shared" si="2"/>
        <v>493.63084761463642</v>
      </c>
      <c r="Q16" s="9"/>
    </row>
    <row r="17" spans="1:120" ht="15.75">
      <c r="A17" s="26" t="s">
        <v>31</v>
      </c>
      <c r="B17" s="27"/>
      <c r="C17" s="28"/>
      <c r="D17" s="29">
        <f t="shared" ref="D17:N17" si="6">SUM(D18:D18)</f>
        <v>390926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390926</v>
      </c>
      <c r="P17" s="41">
        <f t="shared" si="2"/>
        <v>181.06808707735061</v>
      </c>
      <c r="Q17" s="9"/>
    </row>
    <row r="18" spans="1:120">
      <c r="A18" s="12"/>
      <c r="B18" s="42">
        <v>572</v>
      </c>
      <c r="C18" s="19" t="s">
        <v>32</v>
      </c>
      <c r="D18" s="43">
        <v>390926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390926</v>
      </c>
      <c r="P18" s="44">
        <f t="shared" si="2"/>
        <v>181.06808707735061</v>
      </c>
      <c r="Q18" s="9"/>
    </row>
    <row r="19" spans="1:120" ht="15.75">
      <c r="A19" s="26" t="s">
        <v>35</v>
      </c>
      <c r="B19" s="27"/>
      <c r="C19" s="28"/>
      <c r="D19" s="29">
        <f t="shared" ref="D19:N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490000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1"/>
        <v>490000</v>
      </c>
      <c r="P19" s="41">
        <f t="shared" si="2"/>
        <v>226.95692450208429</v>
      </c>
      <c r="Q19" s="9"/>
    </row>
    <row r="20" spans="1:120" ht="15.75" thickBot="1">
      <c r="A20" s="12"/>
      <c r="B20" s="42">
        <v>581</v>
      </c>
      <c r="C20" s="19" t="s">
        <v>78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490000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490000</v>
      </c>
      <c r="P20" s="44">
        <f t="shared" si="2"/>
        <v>226.95692450208429</v>
      </c>
      <c r="Q20" s="9"/>
    </row>
    <row r="21" spans="1:120" ht="16.5" thickBot="1">
      <c r="A21" s="13" t="s">
        <v>10</v>
      </c>
      <c r="B21" s="21"/>
      <c r="C21" s="20"/>
      <c r="D21" s="14">
        <f>SUM(D5,D9,D12,D15,D17,D19)</f>
        <v>3083645</v>
      </c>
      <c r="E21" s="14">
        <f t="shared" ref="E21:N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2233515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1"/>
        <v>5317160</v>
      </c>
      <c r="P21" s="35">
        <f t="shared" si="2"/>
        <v>2462.788327929597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57" t="s">
        <v>79</v>
      </c>
      <c r="N23" s="157"/>
      <c r="O23" s="157"/>
      <c r="P23" s="39">
        <v>2159</v>
      </c>
    </row>
    <row r="24" spans="1:120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690787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53928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744715</v>
      </c>
      <c r="O5" s="30">
        <f t="shared" ref="O5:O21" si="2">(N5/O$23)</f>
        <v>334.85386690647482</v>
      </c>
      <c r="P5" s="6"/>
    </row>
    <row r="6" spans="1:133">
      <c r="A6" s="12"/>
      <c r="B6" s="42">
        <v>511</v>
      </c>
      <c r="C6" s="19" t="s">
        <v>19</v>
      </c>
      <c r="D6" s="43">
        <v>30600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30600</v>
      </c>
      <c r="O6" s="44">
        <f t="shared" si="2"/>
        <v>13.758992805755396</v>
      </c>
      <c r="P6" s="9"/>
    </row>
    <row r="7" spans="1:133">
      <c r="A7" s="12"/>
      <c r="B7" s="42">
        <v>513</v>
      </c>
      <c r="C7" s="19" t="s">
        <v>20</v>
      </c>
      <c r="D7" s="43">
        <v>660187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660187</v>
      </c>
      <c r="O7" s="44">
        <f t="shared" si="2"/>
        <v>296.84667266187051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53928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53928</v>
      </c>
      <c r="O8" s="44">
        <f t="shared" si="2"/>
        <v>24.24820143884892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704698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704698</v>
      </c>
      <c r="O9" s="41">
        <f t="shared" si="2"/>
        <v>316.86061151079139</v>
      </c>
      <c r="P9" s="10"/>
    </row>
    <row r="10" spans="1:133">
      <c r="A10" s="12"/>
      <c r="B10" s="42">
        <v>521</v>
      </c>
      <c r="C10" s="19" t="s">
        <v>23</v>
      </c>
      <c r="D10" s="43">
        <v>590368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590368</v>
      </c>
      <c r="O10" s="44">
        <f t="shared" si="2"/>
        <v>265.45323741007195</v>
      </c>
      <c r="P10" s="9"/>
    </row>
    <row r="11" spans="1:133">
      <c r="A11" s="12"/>
      <c r="B11" s="42">
        <v>522</v>
      </c>
      <c r="C11" s="19" t="s">
        <v>24</v>
      </c>
      <c r="D11" s="43">
        <v>114330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114330</v>
      </c>
      <c r="O11" s="44">
        <f t="shared" si="2"/>
        <v>51.407374100719423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175271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1690053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1865324</v>
      </c>
      <c r="O12" s="41">
        <f t="shared" si="2"/>
        <v>838.72482014388493</v>
      </c>
      <c r="P12" s="10"/>
    </row>
    <row r="13" spans="1:133">
      <c r="A13" s="12"/>
      <c r="B13" s="42">
        <v>534</v>
      </c>
      <c r="C13" s="19" t="s">
        <v>51</v>
      </c>
      <c r="D13" s="43">
        <v>175271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175271</v>
      </c>
      <c r="O13" s="44">
        <f t="shared" si="2"/>
        <v>78.808902877697847</v>
      </c>
      <c r="P13" s="9"/>
    </row>
    <row r="14" spans="1:133">
      <c r="A14" s="12"/>
      <c r="B14" s="42">
        <v>536</v>
      </c>
      <c r="C14" s="19" t="s">
        <v>66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1690053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1690053</v>
      </c>
      <c r="O14" s="44">
        <f t="shared" si="2"/>
        <v>759.91591726618708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624621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624621</v>
      </c>
      <c r="O15" s="41">
        <f t="shared" si="2"/>
        <v>280.85476618705036</v>
      </c>
      <c r="P15" s="10"/>
    </row>
    <row r="16" spans="1:133">
      <c r="A16" s="12"/>
      <c r="B16" s="42">
        <v>541</v>
      </c>
      <c r="C16" s="19" t="s">
        <v>52</v>
      </c>
      <c r="D16" s="43">
        <v>624621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624621</v>
      </c>
      <c r="O16" s="44">
        <f t="shared" si="2"/>
        <v>280.85476618705036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205251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205251</v>
      </c>
      <c r="O17" s="41">
        <f t="shared" si="2"/>
        <v>92.289118705035975</v>
      </c>
      <c r="P17" s="9"/>
    </row>
    <row r="18" spans="1:119">
      <c r="A18" s="12"/>
      <c r="B18" s="42">
        <v>572</v>
      </c>
      <c r="C18" s="19" t="s">
        <v>53</v>
      </c>
      <c r="D18" s="43">
        <v>205251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205251</v>
      </c>
      <c r="O18" s="44">
        <f t="shared" si="2"/>
        <v>92.289118705035975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680060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680060</v>
      </c>
      <c r="O19" s="41">
        <f t="shared" si="2"/>
        <v>305.78237410071944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680060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680060</v>
      </c>
      <c r="O20" s="44">
        <f t="shared" si="2"/>
        <v>305.78237410071944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2400628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2424041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4824669</v>
      </c>
      <c r="O21" s="35">
        <f t="shared" si="2"/>
        <v>2169.3655575539569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73</v>
      </c>
      <c r="M23" s="157"/>
      <c r="N23" s="157"/>
      <c r="O23" s="39">
        <v>2224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663502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51726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715228</v>
      </c>
      <c r="O5" s="30">
        <f t="shared" ref="O5:O21" si="2">(N5/O$23)</f>
        <v>319.5835567470956</v>
      </c>
      <c r="P5" s="6"/>
    </row>
    <row r="6" spans="1:133">
      <c r="A6" s="12"/>
      <c r="B6" s="42">
        <v>511</v>
      </c>
      <c r="C6" s="19" t="s">
        <v>19</v>
      </c>
      <c r="D6" s="43">
        <v>30600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30600</v>
      </c>
      <c r="O6" s="44">
        <f t="shared" si="2"/>
        <v>13.672922252010723</v>
      </c>
      <c r="P6" s="9"/>
    </row>
    <row r="7" spans="1:133">
      <c r="A7" s="12"/>
      <c r="B7" s="42">
        <v>513</v>
      </c>
      <c r="C7" s="19" t="s">
        <v>20</v>
      </c>
      <c r="D7" s="43">
        <v>632902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632902</v>
      </c>
      <c r="O7" s="44">
        <f t="shared" si="2"/>
        <v>282.79803395889189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51726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51726</v>
      </c>
      <c r="O8" s="44">
        <f t="shared" si="2"/>
        <v>23.112600536193028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671654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671654</v>
      </c>
      <c r="O9" s="41">
        <f t="shared" si="2"/>
        <v>300.11349419124218</v>
      </c>
      <c r="P9" s="10"/>
    </row>
    <row r="10" spans="1:133">
      <c r="A10" s="12"/>
      <c r="B10" s="42">
        <v>521</v>
      </c>
      <c r="C10" s="19" t="s">
        <v>23</v>
      </c>
      <c r="D10" s="43">
        <v>599469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599469</v>
      </c>
      <c r="O10" s="44">
        <f t="shared" si="2"/>
        <v>267.85924932975871</v>
      </c>
      <c r="P10" s="9"/>
    </row>
    <row r="11" spans="1:133">
      <c r="A11" s="12"/>
      <c r="B11" s="42">
        <v>522</v>
      </c>
      <c r="C11" s="19" t="s">
        <v>24</v>
      </c>
      <c r="D11" s="43">
        <v>72185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72185</v>
      </c>
      <c r="O11" s="44">
        <f t="shared" si="2"/>
        <v>32.254244861483464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166103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1610504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1776607</v>
      </c>
      <c r="O12" s="41">
        <f t="shared" si="2"/>
        <v>793.83690795352993</v>
      </c>
      <c r="P12" s="10"/>
    </row>
    <row r="13" spans="1:133">
      <c r="A13" s="12"/>
      <c r="B13" s="42">
        <v>534</v>
      </c>
      <c r="C13" s="19" t="s">
        <v>51</v>
      </c>
      <c r="D13" s="43">
        <v>166103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166103</v>
      </c>
      <c r="O13" s="44">
        <f t="shared" si="2"/>
        <v>74.219392314566576</v>
      </c>
      <c r="P13" s="9"/>
    </row>
    <row r="14" spans="1:133">
      <c r="A14" s="12"/>
      <c r="B14" s="42">
        <v>536</v>
      </c>
      <c r="C14" s="19" t="s">
        <v>66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1610504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1610504</v>
      </c>
      <c r="O14" s="44">
        <f t="shared" si="2"/>
        <v>719.61751563896337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532830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532830</v>
      </c>
      <c r="O15" s="41">
        <f t="shared" si="2"/>
        <v>238.08310991957106</v>
      </c>
      <c r="P15" s="10"/>
    </row>
    <row r="16" spans="1:133">
      <c r="A16" s="12"/>
      <c r="B16" s="42">
        <v>541</v>
      </c>
      <c r="C16" s="19" t="s">
        <v>52</v>
      </c>
      <c r="D16" s="43">
        <v>532830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532830</v>
      </c>
      <c r="O16" s="44">
        <f t="shared" si="2"/>
        <v>238.08310991957106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256910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256910</v>
      </c>
      <c r="O17" s="41">
        <f t="shared" si="2"/>
        <v>114.79445933869526</v>
      </c>
      <c r="P17" s="9"/>
    </row>
    <row r="18" spans="1:119">
      <c r="A18" s="12"/>
      <c r="B18" s="42">
        <v>572</v>
      </c>
      <c r="C18" s="19" t="s">
        <v>53</v>
      </c>
      <c r="D18" s="43">
        <v>256910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256910</v>
      </c>
      <c r="O18" s="44">
        <f t="shared" si="2"/>
        <v>114.79445933869526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495000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495000</v>
      </c>
      <c r="O19" s="41">
        <f t="shared" si="2"/>
        <v>221.17962466487936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495000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495000</v>
      </c>
      <c r="O20" s="44">
        <f t="shared" si="2"/>
        <v>221.17962466487936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2290999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2157230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4448229</v>
      </c>
      <c r="O21" s="35">
        <f t="shared" si="2"/>
        <v>1987.5911528150134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71</v>
      </c>
      <c r="M23" s="157"/>
      <c r="N23" s="157"/>
      <c r="O23" s="39">
        <v>2238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627094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58158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685252</v>
      </c>
      <c r="O5" s="30">
        <f t="shared" ref="O5:O21" si="2">(N5/O$23)</f>
        <v>314.04766269477545</v>
      </c>
      <c r="P5" s="6"/>
    </row>
    <row r="6" spans="1:133">
      <c r="A6" s="12"/>
      <c r="B6" s="42">
        <v>511</v>
      </c>
      <c r="C6" s="19" t="s">
        <v>19</v>
      </c>
      <c r="D6" s="43">
        <v>30600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30600</v>
      </c>
      <c r="O6" s="44">
        <f t="shared" si="2"/>
        <v>14.023831347387718</v>
      </c>
      <c r="P6" s="9"/>
    </row>
    <row r="7" spans="1:133">
      <c r="A7" s="12"/>
      <c r="B7" s="42">
        <v>513</v>
      </c>
      <c r="C7" s="19" t="s">
        <v>20</v>
      </c>
      <c r="D7" s="43">
        <v>596494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596494</v>
      </c>
      <c r="O7" s="44">
        <f t="shared" si="2"/>
        <v>273.37030247479379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58158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58158</v>
      </c>
      <c r="O8" s="44">
        <f t="shared" si="2"/>
        <v>26.653528872593949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664227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664227</v>
      </c>
      <c r="O9" s="41">
        <f t="shared" si="2"/>
        <v>304.41200733272228</v>
      </c>
      <c r="P9" s="10"/>
    </row>
    <row r="10" spans="1:133">
      <c r="A10" s="12"/>
      <c r="B10" s="42">
        <v>521</v>
      </c>
      <c r="C10" s="19" t="s">
        <v>23</v>
      </c>
      <c r="D10" s="43">
        <v>618613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618613</v>
      </c>
      <c r="O10" s="44">
        <f t="shared" si="2"/>
        <v>283.50733272227313</v>
      </c>
      <c r="P10" s="9"/>
    </row>
    <row r="11" spans="1:133">
      <c r="A11" s="12"/>
      <c r="B11" s="42">
        <v>522</v>
      </c>
      <c r="C11" s="19" t="s">
        <v>24</v>
      </c>
      <c r="D11" s="43">
        <v>45614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45614</v>
      </c>
      <c r="O11" s="44">
        <f t="shared" si="2"/>
        <v>20.904674610449128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169292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1397424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1566716</v>
      </c>
      <c r="O12" s="41">
        <f t="shared" si="2"/>
        <v>718.01833180568281</v>
      </c>
      <c r="P12" s="10"/>
    </row>
    <row r="13" spans="1:133">
      <c r="A13" s="12"/>
      <c r="B13" s="42">
        <v>534</v>
      </c>
      <c r="C13" s="19" t="s">
        <v>51</v>
      </c>
      <c r="D13" s="43">
        <v>169292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169292</v>
      </c>
      <c r="O13" s="44">
        <f t="shared" si="2"/>
        <v>77.585701191567367</v>
      </c>
      <c r="P13" s="9"/>
    </row>
    <row r="14" spans="1:133">
      <c r="A14" s="12"/>
      <c r="B14" s="42">
        <v>536</v>
      </c>
      <c r="C14" s="19" t="s">
        <v>66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1397424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1397424</v>
      </c>
      <c r="O14" s="44">
        <f t="shared" si="2"/>
        <v>640.43263061411551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514943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514943</v>
      </c>
      <c r="O15" s="41">
        <f t="shared" si="2"/>
        <v>235.99587534372137</v>
      </c>
      <c r="P15" s="10"/>
    </row>
    <row r="16" spans="1:133">
      <c r="A16" s="12"/>
      <c r="B16" s="42">
        <v>541</v>
      </c>
      <c r="C16" s="19" t="s">
        <v>52</v>
      </c>
      <c r="D16" s="43">
        <v>514943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514943</v>
      </c>
      <c r="O16" s="44">
        <f t="shared" si="2"/>
        <v>235.99587534372137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218175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218175</v>
      </c>
      <c r="O17" s="41">
        <f t="shared" si="2"/>
        <v>99.988542621448218</v>
      </c>
      <c r="P17" s="9"/>
    </row>
    <row r="18" spans="1:119">
      <c r="A18" s="12"/>
      <c r="B18" s="42">
        <v>572</v>
      </c>
      <c r="C18" s="19" t="s">
        <v>53</v>
      </c>
      <c r="D18" s="43">
        <v>218175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218175</v>
      </c>
      <c r="O18" s="44">
        <f t="shared" si="2"/>
        <v>99.988542621448218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454000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454000</v>
      </c>
      <c r="O19" s="41">
        <f t="shared" si="2"/>
        <v>208.06599450045829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454000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454000</v>
      </c>
      <c r="O20" s="44">
        <f t="shared" si="2"/>
        <v>208.06599450045829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2193731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1909582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4103313</v>
      </c>
      <c r="O21" s="35">
        <f t="shared" si="2"/>
        <v>1880.5284142988085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69</v>
      </c>
      <c r="M23" s="157"/>
      <c r="N23" s="157"/>
      <c r="O23" s="39">
        <v>2182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630466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60138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690604</v>
      </c>
      <c r="O5" s="30">
        <f t="shared" ref="O5:O21" si="2">(N5/O$23)</f>
        <v>314.48269581056468</v>
      </c>
      <c r="P5" s="6"/>
    </row>
    <row r="6" spans="1:133">
      <c r="A6" s="12"/>
      <c r="B6" s="42">
        <v>511</v>
      </c>
      <c r="C6" s="19" t="s">
        <v>19</v>
      </c>
      <c r="D6" s="43">
        <v>29600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29600</v>
      </c>
      <c r="O6" s="44">
        <f t="shared" si="2"/>
        <v>13.479052823315119</v>
      </c>
      <c r="P6" s="9"/>
    </row>
    <row r="7" spans="1:133">
      <c r="A7" s="12"/>
      <c r="B7" s="42">
        <v>513</v>
      </c>
      <c r="C7" s="19" t="s">
        <v>20</v>
      </c>
      <c r="D7" s="43">
        <v>600866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600866</v>
      </c>
      <c r="O7" s="44">
        <f t="shared" si="2"/>
        <v>273.61839708561018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60138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60138</v>
      </c>
      <c r="O8" s="44">
        <f t="shared" si="2"/>
        <v>27.385245901639344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632543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632543</v>
      </c>
      <c r="O9" s="41">
        <f t="shared" si="2"/>
        <v>288.04326047358836</v>
      </c>
      <c r="P9" s="10"/>
    </row>
    <row r="10" spans="1:133">
      <c r="A10" s="12"/>
      <c r="B10" s="42">
        <v>521</v>
      </c>
      <c r="C10" s="19" t="s">
        <v>23</v>
      </c>
      <c r="D10" s="43">
        <v>535110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535110</v>
      </c>
      <c r="O10" s="44">
        <f t="shared" si="2"/>
        <v>243.67486338797815</v>
      </c>
      <c r="P10" s="9"/>
    </row>
    <row r="11" spans="1:133">
      <c r="A11" s="12"/>
      <c r="B11" s="42">
        <v>522</v>
      </c>
      <c r="C11" s="19" t="s">
        <v>24</v>
      </c>
      <c r="D11" s="43">
        <v>97433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97433</v>
      </c>
      <c r="O11" s="44">
        <f t="shared" si="2"/>
        <v>44.368397085610198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167557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1499559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1667116</v>
      </c>
      <c r="O12" s="41">
        <f t="shared" si="2"/>
        <v>759.16029143897993</v>
      </c>
      <c r="P12" s="10"/>
    </row>
    <row r="13" spans="1:133">
      <c r="A13" s="12"/>
      <c r="B13" s="42">
        <v>534</v>
      </c>
      <c r="C13" s="19" t="s">
        <v>51</v>
      </c>
      <c r="D13" s="43">
        <v>167557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167557</v>
      </c>
      <c r="O13" s="44">
        <f t="shared" si="2"/>
        <v>76.301001821493628</v>
      </c>
      <c r="P13" s="9"/>
    </row>
    <row r="14" spans="1:133">
      <c r="A14" s="12"/>
      <c r="B14" s="42">
        <v>536</v>
      </c>
      <c r="C14" s="19" t="s">
        <v>66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1499559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1499559</v>
      </c>
      <c r="O14" s="44">
        <f t="shared" si="2"/>
        <v>682.8592896174863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633283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633283</v>
      </c>
      <c r="O15" s="41">
        <f t="shared" si="2"/>
        <v>288.3802367941712</v>
      </c>
      <c r="P15" s="10"/>
    </row>
    <row r="16" spans="1:133">
      <c r="A16" s="12"/>
      <c r="B16" s="42">
        <v>541</v>
      </c>
      <c r="C16" s="19" t="s">
        <v>52</v>
      </c>
      <c r="D16" s="43">
        <v>633283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633283</v>
      </c>
      <c r="O16" s="44">
        <f t="shared" si="2"/>
        <v>288.3802367941712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242152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242152</v>
      </c>
      <c r="O17" s="41">
        <f t="shared" si="2"/>
        <v>110.26958105646631</v>
      </c>
      <c r="P17" s="9"/>
    </row>
    <row r="18" spans="1:119">
      <c r="A18" s="12"/>
      <c r="B18" s="42">
        <v>572</v>
      </c>
      <c r="C18" s="19" t="s">
        <v>53</v>
      </c>
      <c r="D18" s="43">
        <v>242152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242152</v>
      </c>
      <c r="O18" s="44">
        <f t="shared" si="2"/>
        <v>110.26958105646631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595000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595000</v>
      </c>
      <c r="O19" s="41">
        <f t="shared" si="2"/>
        <v>270.94717668488158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595000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595000</v>
      </c>
      <c r="O20" s="44">
        <f t="shared" si="2"/>
        <v>270.94717668488158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2306001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2154697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4460698</v>
      </c>
      <c r="O21" s="35">
        <f t="shared" si="2"/>
        <v>2031.2832422586521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67</v>
      </c>
      <c r="M23" s="157"/>
      <c r="N23" s="157"/>
      <c r="O23" s="39">
        <v>2196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635584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62028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697612</v>
      </c>
      <c r="O5" s="30">
        <f t="shared" ref="O5:O22" si="2">(N5/O$24)</f>
        <v>316.09062075215223</v>
      </c>
      <c r="P5" s="6"/>
    </row>
    <row r="6" spans="1:133">
      <c r="A6" s="12"/>
      <c r="B6" s="42">
        <v>511</v>
      </c>
      <c r="C6" s="19" t="s">
        <v>19</v>
      </c>
      <c r="D6" s="43">
        <v>30600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30600</v>
      </c>
      <c r="O6" s="44">
        <f t="shared" si="2"/>
        <v>13.864975079293158</v>
      </c>
      <c r="P6" s="9"/>
    </row>
    <row r="7" spans="1:133">
      <c r="A7" s="12"/>
      <c r="B7" s="42">
        <v>513</v>
      </c>
      <c r="C7" s="19" t="s">
        <v>20</v>
      </c>
      <c r="D7" s="43">
        <v>604984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604984</v>
      </c>
      <c r="O7" s="44">
        <f t="shared" si="2"/>
        <v>274.1205256003625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62028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62028</v>
      </c>
      <c r="O8" s="44">
        <f t="shared" si="2"/>
        <v>28.1051200724966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611405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611405</v>
      </c>
      <c r="O9" s="41">
        <f t="shared" si="2"/>
        <v>277.02990484821026</v>
      </c>
      <c r="P9" s="10"/>
    </row>
    <row r="10" spans="1:133">
      <c r="A10" s="12"/>
      <c r="B10" s="42">
        <v>521</v>
      </c>
      <c r="C10" s="19" t="s">
        <v>23</v>
      </c>
      <c r="D10" s="43">
        <v>534299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534299</v>
      </c>
      <c r="O10" s="44">
        <f t="shared" si="2"/>
        <v>242.09288627095606</v>
      </c>
      <c r="P10" s="9"/>
    </row>
    <row r="11" spans="1:133">
      <c r="A11" s="12"/>
      <c r="B11" s="42">
        <v>522</v>
      </c>
      <c r="C11" s="19" t="s">
        <v>24</v>
      </c>
      <c r="D11" s="43">
        <v>77106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77106</v>
      </c>
      <c r="O11" s="44">
        <f t="shared" si="2"/>
        <v>34.937018577254193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184732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1476801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1661533</v>
      </c>
      <c r="O12" s="41">
        <f t="shared" si="2"/>
        <v>752.84685092886275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589725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589725</v>
      </c>
      <c r="O13" s="44">
        <f t="shared" si="2"/>
        <v>267.20661531490714</v>
      </c>
      <c r="P13" s="9"/>
    </row>
    <row r="14" spans="1:133">
      <c r="A14" s="12"/>
      <c r="B14" s="42">
        <v>534</v>
      </c>
      <c r="C14" s="19" t="s">
        <v>51</v>
      </c>
      <c r="D14" s="43">
        <v>184732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184732</v>
      </c>
      <c r="O14" s="44">
        <f t="shared" si="2"/>
        <v>83.702763932940641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887076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887076</v>
      </c>
      <c r="O15" s="44">
        <f t="shared" si="2"/>
        <v>401.93747168101493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504245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504245</v>
      </c>
      <c r="O16" s="41">
        <f t="shared" si="2"/>
        <v>228.47530584503852</v>
      </c>
      <c r="P16" s="10"/>
    </row>
    <row r="17" spans="1:119">
      <c r="A17" s="12"/>
      <c r="B17" s="42">
        <v>541</v>
      </c>
      <c r="C17" s="19" t="s">
        <v>52</v>
      </c>
      <c r="D17" s="43">
        <v>504245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504245</v>
      </c>
      <c r="O17" s="44">
        <f t="shared" si="2"/>
        <v>228.47530584503852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259695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259695</v>
      </c>
      <c r="O18" s="41">
        <f t="shared" si="2"/>
        <v>117.66878115088355</v>
      </c>
      <c r="P18" s="9"/>
    </row>
    <row r="19" spans="1:119">
      <c r="A19" s="12"/>
      <c r="B19" s="42">
        <v>572</v>
      </c>
      <c r="C19" s="19" t="s">
        <v>53</v>
      </c>
      <c r="D19" s="43">
        <v>259695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259695</v>
      </c>
      <c r="O19" s="44">
        <f t="shared" si="2"/>
        <v>117.66878115088355</v>
      </c>
      <c r="P19" s="9"/>
    </row>
    <row r="20" spans="1:119" ht="15.75">
      <c r="A20" s="26" t="s">
        <v>54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430000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430000</v>
      </c>
      <c r="O20" s="41">
        <f t="shared" si="2"/>
        <v>194.83461712732216</v>
      </c>
      <c r="P20" s="9"/>
    </row>
    <row r="21" spans="1:119" ht="15.75" thickBot="1">
      <c r="A21" s="12"/>
      <c r="B21" s="42">
        <v>581</v>
      </c>
      <c r="C21" s="19" t="s">
        <v>55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430000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430000</v>
      </c>
      <c r="O21" s="44">
        <f t="shared" si="2"/>
        <v>194.83461712732216</v>
      </c>
      <c r="P21" s="9"/>
    </row>
    <row r="22" spans="1:119" ht="16.5" thickBot="1">
      <c r="A22" s="13" t="s">
        <v>10</v>
      </c>
      <c r="B22" s="21"/>
      <c r="C22" s="20"/>
      <c r="D22" s="14">
        <f>SUM(D5,D9,D12,D16,D18,D20)</f>
        <v>2195661</v>
      </c>
      <c r="E22" s="14">
        <f t="shared" ref="E22:M22" si="8">SUM(E5,E9,E12,E16,E18,E20)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1968829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4164490</v>
      </c>
      <c r="O22" s="35">
        <f t="shared" si="2"/>
        <v>1886.9460806524694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64</v>
      </c>
      <c r="M24" s="157"/>
      <c r="N24" s="157"/>
      <c r="O24" s="39">
        <v>2207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590990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63828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654818</v>
      </c>
      <c r="O5" s="30">
        <f t="shared" ref="O5:O22" si="2">(N5/O$24)</f>
        <v>299.41380887059898</v>
      </c>
      <c r="P5" s="6"/>
    </row>
    <row r="6" spans="1:133">
      <c r="A6" s="12"/>
      <c r="B6" s="42">
        <v>511</v>
      </c>
      <c r="C6" s="19" t="s">
        <v>19</v>
      </c>
      <c r="D6" s="43">
        <v>30050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30050</v>
      </c>
      <c r="O6" s="44">
        <f t="shared" si="2"/>
        <v>13.740283493369914</v>
      </c>
      <c r="P6" s="9"/>
    </row>
    <row r="7" spans="1:133">
      <c r="A7" s="12"/>
      <c r="B7" s="42">
        <v>513</v>
      </c>
      <c r="C7" s="19" t="s">
        <v>20</v>
      </c>
      <c r="D7" s="43">
        <v>560940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560940</v>
      </c>
      <c r="O7" s="44">
        <f t="shared" si="2"/>
        <v>256.48834019204389</v>
      </c>
      <c r="P7" s="9"/>
    </row>
    <row r="8" spans="1:133">
      <c r="A8" s="12"/>
      <c r="B8" s="42">
        <v>517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63828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63828</v>
      </c>
      <c r="O8" s="44">
        <f t="shared" si="2"/>
        <v>29.185185185185187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546250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546250</v>
      </c>
      <c r="O9" s="41">
        <f t="shared" si="2"/>
        <v>249.77137631458618</v>
      </c>
      <c r="P9" s="10"/>
    </row>
    <row r="10" spans="1:133">
      <c r="A10" s="12"/>
      <c r="B10" s="42">
        <v>521</v>
      </c>
      <c r="C10" s="19" t="s">
        <v>23</v>
      </c>
      <c r="D10" s="43">
        <v>491802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491802</v>
      </c>
      <c r="O10" s="44">
        <f t="shared" si="2"/>
        <v>224.87517146776406</v>
      </c>
      <c r="P10" s="9"/>
    </row>
    <row r="11" spans="1:133">
      <c r="A11" s="12"/>
      <c r="B11" s="42">
        <v>522</v>
      </c>
      <c r="C11" s="19" t="s">
        <v>24</v>
      </c>
      <c r="D11" s="43">
        <v>54448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54448</v>
      </c>
      <c r="O11" s="44">
        <f t="shared" si="2"/>
        <v>24.89620484682213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190561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1410506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1601067</v>
      </c>
      <c r="O12" s="41">
        <f t="shared" si="2"/>
        <v>732.0836762688615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591701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591701</v>
      </c>
      <c r="O13" s="44">
        <f t="shared" si="2"/>
        <v>270.55372656607227</v>
      </c>
      <c r="P13" s="9"/>
    </row>
    <row r="14" spans="1:133">
      <c r="A14" s="12"/>
      <c r="B14" s="42">
        <v>534</v>
      </c>
      <c r="C14" s="19" t="s">
        <v>51</v>
      </c>
      <c r="D14" s="43">
        <v>190561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190561</v>
      </c>
      <c r="O14" s="44">
        <f t="shared" si="2"/>
        <v>87.133516232281664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818805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818805</v>
      </c>
      <c r="O15" s="44">
        <f t="shared" si="2"/>
        <v>374.39643347050753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415520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415520</v>
      </c>
      <c r="O16" s="41">
        <f t="shared" si="2"/>
        <v>189.99542752629173</v>
      </c>
      <c r="P16" s="10"/>
    </row>
    <row r="17" spans="1:119">
      <c r="A17" s="12"/>
      <c r="B17" s="42">
        <v>541</v>
      </c>
      <c r="C17" s="19" t="s">
        <v>52</v>
      </c>
      <c r="D17" s="43">
        <v>415520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415520</v>
      </c>
      <c r="O17" s="44">
        <f t="shared" si="2"/>
        <v>189.99542752629173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239618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239618</v>
      </c>
      <c r="O18" s="41">
        <f t="shared" si="2"/>
        <v>109.5647005029721</v>
      </c>
      <c r="P18" s="9"/>
    </row>
    <row r="19" spans="1:119">
      <c r="A19" s="12"/>
      <c r="B19" s="42">
        <v>572</v>
      </c>
      <c r="C19" s="19" t="s">
        <v>53</v>
      </c>
      <c r="D19" s="43">
        <v>239618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239618</v>
      </c>
      <c r="O19" s="44">
        <f t="shared" si="2"/>
        <v>109.5647005029721</v>
      </c>
      <c r="P19" s="9"/>
    </row>
    <row r="20" spans="1:119" ht="15.75">
      <c r="A20" s="26" t="s">
        <v>54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380000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380000</v>
      </c>
      <c r="O20" s="41">
        <f t="shared" si="2"/>
        <v>173.75400091449475</v>
      </c>
      <c r="P20" s="9"/>
    </row>
    <row r="21" spans="1:119" ht="15.75" thickBot="1">
      <c r="A21" s="12"/>
      <c r="B21" s="42">
        <v>581</v>
      </c>
      <c r="C21" s="19" t="s">
        <v>55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380000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380000</v>
      </c>
      <c r="O21" s="44">
        <f t="shared" si="2"/>
        <v>173.75400091449475</v>
      </c>
      <c r="P21" s="9"/>
    </row>
    <row r="22" spans="1:119" ht="16.5" thickBot="1">
      <c r="A22" s="13" t="s">
        <v>10</v>
      </c>
      <c r="B22" s="21"/>
      <c r="C22" s="20"/>
      <c r="D22" s="14">
        <f>SUM(D5,D9,D12,D16,D18,D20)</f>
        <v>1982939</v>
      </c>
      <c r="E22" s="14">
        <f t="shared" ref="E22:M22" si="8">SUM(E5,E9,E12,E16,E18,E20)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1854334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3837273</v>
      </c>
      <c r="O22" s="35">
        <f t="shared" si="2"/>
        <v>1754.5829903978051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62</v>
      </c>
      <c r="M24" s="157"/>
      <c r="N24" s="157"/>
      <c r="O24" s="39">
        <v>2187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2024-10-19T11:35:02Z</cp:lastPrinted>
  <dcterms:created xsi:type="dcterms:W3CDTF">2000-08-31T21:26:31Z</dcterms:created>
  <dcterms:modified xsi:type="dcterms:W3CDTF">2024-10-22T17:01:39Z</dcterms:modified>
</cp:coreProperties>
</file>