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7" documentId="11_558EB1AFA2F061218600550C22AB16C1FC305AF8" xr6:coauthVersionLast="47" xr6:coauthVersionMax="47" xr10:uidLastSave="{79A267E3-70D2-4326-A301-9C2773193EA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'2008'!$A$1:$O$30</definedName>
    <definedName name="_xlnm.Print_Area" localSheetId="14">'2009'!$A$1:$O$29</definedName>
    <definedName name="_xlnm.Print_Area" localSheetId="13">'2010'!$A$1:$O$32</definedName>
    <definedName name="_xlnm.Print_Area" localSheetId="12">'2011'!$A$1:$O$31</definedName>
    <definedName name="_xlnm.Print_Area" localSheetId="11">'2012'!$A$1:$O$30</definedName>
    <definedName name="_xlnm.Print_Area" localSheetId="10">'2013'!$A$1:$O$31</definedName>
    <definedName name="_xlnm.Print_Area" localSheetId="9">'2014'!$A$1:$O$30</definedName>
    <definedName name="_xlnm.Print_Area" localSheetId="8">'2015'!$A$1:$O$34</definedName>
    <definedName name="_xlnm.Print_Area" localSheetId="7">'2016'!$A$1:$O$33</definedName>
    <definedName name="_xlnm.Print_Area" localSheetId="6">'2017'!$A$1:$O$34</definedName>
    <definedName name="_xlnm.Print_Area" localSheetId="5">'2018'!$A$1:$O$36</definedName>
    <definedName name="_xlnm.Print_Area" localSheetId="4">'2019'!$A$1:$O$35</definedName>
    <definedName name="_xlnm.Print_Area" localSheetId="3">'2020'!$A$1:$O$37</definedName>
    <definedName name="_xlnm.Print_Area" localSheetId="2">'2021'!$A$1:$P$34</definedName>
    <definedName name="_xlnm.Print_Area" localSheetId="1">'2022'!$A$1:$P$36</definedName>
    <definedName name="_xlnm.Print_Area" localSheetId="0">'2023'!$A$1:$P$37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8" l="1"/>
  <c r="F33" i="48"/>
  <c r="G33" i="48"/>
  <c r="H33" i="48"/>
  <c r="I33" i="48"/>
  <c r="J33" i="48"/>
  <c r="K33" i="48"/>
  <c r="L33" i="48"/>
  <c r="M33" i="48"/>
  <c r="N33" i="48"/>
  <c r="D33" i="48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8" l="1"/>
  <c r="P26" i="48" s="1"/>
  <c r="O22" i="48"/>
  <c r="P22" i="48" s="1"/>
  <c r="O11" i="48"/>
  <c r="P11" i="48" s="1"/>
  <c r="O5" i="48"/>
  <c r="P5" i="48" s="1"/>
  <c r="O16" i="48"/>
  <c r="P16" i="48" s="1"/>
  <c r="O31" i="48"/>
  <c r="P31" i="48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N32" i="47" s="1"/>
  <c r="M5" i="47"/>
  <c r="M32" i="47" s="1"/>
  <c r="L5" i="47"/>
  <c r="L32" i="47" s="1"/>
  <c r="K5" i="47"/>
  <c r="K32" i="47" s="1"/>
  <c r="J5" i="47"/>
  <c r="I5" i="47"/>
  <c r="H5" i="47"/>
  <c r="G5" i="47"/>
  <c r="F5" i="47"/>
  <c r="E5" i="47"/>
  <c r="D5" i="47"/>
  <c r="O33" i="48" l="1"/>
  <c r="P33" i="48" s="1"/>
  <c r="D32" i="47"/>
  <c r="E32" i="47"/>
  <c r="I32" i="47"/>
  <c r="F32" i="47"/>
  <c r="G32" i="47"/>
  <c r="H32" i="47"/>
  <c r="J32" i="47"/>
  <c r="O30" i="47"/>
  <c r="P30" i="47" s="1"/>
  <c r="O26" i="47"/>
  <c r="P26" i="47" s="1"/>
  <c r="O22" i="47"/>
  <c r="P22" i="47" s="1"/>
  <c r="O16" i="47"/>
  <c r="P16" i="47" s="1"/>
  <c r="O11" i="47"/>
  <c r="P11" i="47" s="1"/>
  <c r="O5" i="47"/>
  <c r="P5" i="47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 s="1"/>
  <c r="O25" i="46"/>
  <c r="P25" i="46"/>
  <c r="N24" i="46"/>
  <c r="M24" i="46"/>
  <c r="L24" i="46"/>
  <c r="K24" i="46"/>
  <c r="J24" i="46"/>
  <c r="I24" i="46"/>
  <c r="H24" i="46"/>
  <c r="G24" i="46"/>
  <c r="F24" i="46"/>
  <c r="E24" i="46"/>
  <c r="D24" i="46"/>
  <c r="O24" i="46" s="1"/>
  <c r="P24" i="46" s="1"/>
  <c r="O23" i="46"/>
  <c r="P23" i="46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/>
  <c r="O18" i="46"/>
  <c r="P18" i="46" s="1"/>
  <c r="O17" i="46"/>
  <c r="P17" i="46" s="1"/>
  <c r="O16" i="46"/>
  <c r="P16" i="46" s="1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/>
  <c r="O13" i="46"/>
  <c r="P13" i="46"/>
  <c r="O12" i="46"/>
  <c r="P12" i="46"/>
  <c r="O11" i="46"/>
  <c r="P11" i="46" s="1"/>
  <c r="N10" i="46"/>
  <c r="M10" i="46"/>
  <c r="L10" i="46"/>
  <c r="K10" i="46"/>
  <c r="J10" i="46"/>
  <c r="I10" i="46"/>
  <c r="H10" i="46"/>
  <c r="G10" i="46"/>
  <c r="F10" i="46"/>
  <c r="E10" i="46"/>
  <c r="D10" i="46"/>
  <c r="O9" i="46"/>
  <c r="P9" i="46" s="1"/>
  <c r="O8" i="46"/>
  <c r="P8" i="46" s="1"/>
  <c r="O7" i="46"/>
  <c r="P7" i="46"/>
  <c r="O6" i="46"/>
  <c r="P6" i="46" s="1"/>
  <c r="N5" i="46"/>
  <c r="M5" i="46"/>
  <c r="M30" i="46" s="1"/>
  <c r="L5" i="46"/>
  <c r="L30" i="46" s="1"/>
  <c r="K5" i="46"/>
  <c r="K30" i="46" s="1"/>
  <c r="J5" i="46"/>
  <c r="I5" i="46"/>
  <c r="H5" i="46"/>
  <c r="G5" i="46"/>
  <c r="F5" i="46"/>
  <c r="E5" i="46"/>
  <c r="D5" i="46"/>
  <c r="N32" i="45"/>
  <c r="O32" i="45"/>
  <c r="N31" i="45"/>
  <c r="O31" i="45"/>
  <c r="M30" i="45"/>
  <c r="L30" i="45"/>
  <c r="K30" i="45"/>
  <c r="J30" i="45"/>
  <c r="I30" i="45"/>
  <c r="H30" i="45"/>
  <c r="H33" i="45" s="1"/>
  <c r="G30" i="45"/>
  <c r="F30" i="45"/>
  <c r="E30" i="45"/>
  <c r="D30" i="45"/>
  <c r="N29" i="45"/>
  <c r="O29" i="45"/>
  <c r="N28" i="45"/>
  <c r="O28" i="45"/>
  <c r="N27" i="45"/>
  <c r="O27" i="45" s="1"/>
  <c r="N26" i="45"/>
  <c r="O26" i="45"/>
  <c r="M25" i="45"/>
  <c r="L25" i="45"/>
  <c r="K25" i="45"/>
  <c r="J25" i="45"/>
  <c r="I25" i="45"/>
  <c r="H25" i="45"/>
  <c r="G25" i="45"/>
  <c r="F25" i="45"/>
  <c r="E25" i="45"/>
  <c r="D25" i="45"/>
  <c r="N25" i="45" s="1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/>
  <c r="N18" i="45"/>
  <c r="O18" i="45"/>
  <c r="N17" i="45"/>
  <c r="O17" i="45" s="1"/>
  <c r="N16" i="45"/>
  <c r="O16" i="45"/>
  <c r="M15" i="45"/>
  <c r="L15" i="45"/>
  <c r="K15" i="45"/>
  <c r="J15" i="45"/>
  <c r="I15" i="45"/>
  <c r="I33" i="45" s="1"/>
  <c r="H15" i="45"/>
  <c r="G15" i="45"/>
  <c r="F15" i="45"/>
  <c r="E15" i="45"/>
  <c r="D15" i="45"/>
  <c r="N14" i="45"/>
  <c r="O14" i="45"/>
  <c r="N13" i="45"/>
  <c r="O13" i="45" s="1"/>
  <c r="N12" i="45"/>
  <c r="O12" i="45"/>
  <c r="N11" i="45"/>
  <c r="O11" i="45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 s="1"/>
  <c r="N6" i="45"/>
  <c r="O6" i="45"/>
  <c r="M5" i="45"/>
  <c r="M33" i="45" s="1"/>
  <c r="L5" i="45"/>
  <c r="K5" i="45"/>
  <c r="K33" i="45" s="1"/>
  <c r="J5" i="45"/>
  <c r="J33" i="45" s="1"/>
  <c r="I5" i="45"/>
  <c r="H5" i="45"/>
  <c r="G5" i="45"/>
  <c r="F5" i="45"/>
  <c r="E5" i="45"/>
  <c r="D5" i="45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9" i="44" s="1"/>
  <c r="O29" i="44" s="1"/>
  <c r="N28" i="44"/>
  <c r="O28" i="44" s="1"/>
  <c r="N27" i="44"/>
  <c r="O27" i="44" s="1"/>
  <c r="N26" i="44"/>
  <c r="O26" i="44" s="1"/>
  <c r="M25" i="44"/>
  <c r="L25" i="44"/>
  <c r="K25" i="44"/>
  <c r="J25" i="44"/>
  <c r="I25" i="44"/>
  <c r="H25" i="44"/>
  <c r="G25" i="44"/>
  <c r="F25" i="44"/>
  <c r="N25" i="44" s="1"/>
  <c r="O25" i="44" s="1"/>
  <c r="E25" i="44"/>
  <c r="D25" i="44"/>
  <c r="N24" i="44"/>
  <c r="O24" i="44" s="1"/>
  <c r="N23" i="44"/>
  <c r="O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N11" i="44"/>
  <c r="O11" i="44"/>
  <c r="M10" i="44"/>
  <c r="L10" i="44"/>
  <c r="K10" i="44"/>
  <c r="J10" i="44"/>
  <c r="J31" i="44" s="1"/>
  <c r="I10" i="44"/>
  <c r="H10" i="44"/>
  <c r="G10" i="44"/>
  <c r="F10" i="44"/>
  <c r="N10" i="44" s="1"/>
  <c r="O10" i="44" s="1"/>
  <c r="E10" i="44"/>
  <c r="D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E31" i="44" s="1"/>
  <c r="D5" i="44"/>
  <c r="G32" i="43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/>
  <c r="N26" i="43"/>
  <c r="O26" i="43"/>
  <c r="M25" i="43"/>
  <c r="M32" i="43" s="1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N21" i="43"/>
  <c r="O21" i="43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9" i="42"/>
  <c r="O29" i="42"/>
  <c r="M28" i="42"/>
  <c r="L28" i="42"/>
  <c r="N28" i="42" s="1"/>
  <c r="O28" i="42" s="1"/>
  <c r="K28" i="42"/>
  <c r="J28" i="42"/>
  <c r="I28" i="42"/>
  <c r="H28" i="42"/>
  <c r="G28" i="42"/>
  <c r="F28" i="42"/>
  <c r="E28" i="42"/>
  <c r="D28" i="42"/>
  <c r="N27" i="42"/>
  <c r="O27" i="42"/>
  <c r="N26" i="42"/>
  <c r="O26" i="42" s="1"/>
  <c r="M25" i="42"/>
  <c r="L25" i="42"/>
  <c r="K25" i="42"/>
  <c r="J25" i="42"/>
  <c r="I25" i="42"/>
  <c r="H25" i="42"/>
  <c r="H30" i="42" s="1"/>
  <c r="G25" i="42"/>
  <c r="F25" i="42"/>
  <c r="E25" i="42"/>
  <c r="D25" i="42"/>
  <c r="N24" i="42"/>
  <c r="O24" i="42" s="1"/>
  <c r="N23" i="42"/>
  <c r="O23" i="42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N11" i="42"/>
  <c r="O11" i="42"/>
  <c r="M10" i="42"/>
  <c r="L10" i="42"/>
  <c r="K10" i="42"/>
  <c r="J10" i="42"/>
  <c r="I10" i="42"/>
  <c r="H10" i="42"/>
  <c r="G10" i="42"/>
  <c r="F10" i="42"/>
  <c r="E10" i="42"/>
  <c r="D10" i="42"/>
  <c r="N9" i="42"/>
  <c r="O9" i="42" s="1"/>
  <c r="N8" i="42"/>
  <c r="O8" i="42" s="1"/>
  <c r="N7" i="42"/>
  <c r="O7" i="42"/>
  <c r="N6" i="42"/>
  <c r="O6" i="42" s="1"/>
  <c r="M5" i="42"/>
  <c r="L5" i="42"/>
  <c r="K5" i="42"/>
  <c r="K30" i="42" s="1"/>
  <c r="J5" i="42"/>
  <c r="J30" i="42" s="1"/>
  <c r="I5" i="42"/>
  <c r="I30" i="42" s="1"/>
  <c r="H5" i="42"/>
  <c r="G5" i="42"/>
  <c r="F5" i="42"/>
  <c r="E5" i="42"/>
  <c r="D5" i="42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/>
  <c r="M15" i="41"/>
  <c r="L15" i="41"/>
  <c r="K15" i="41"/>
  <c r="J15" i="41"/>
  <c r="I15" i="41"/>
  <c r="H15" i="41"/>
  <c r="G15" i="41"/>
  <c r="N15" i="41" s="1"/>
  <c r="O15" i="41" s="1"/>
  <c r="F15" i="41"/>
  <c r="E15" i="41"/>
  <c r="D15" i="41"/>
  <c r="N14" i="41"/>
  <c r="O14" i="41"/>
  <c r="N13" i="41"/>
  <c r="O13" i="41" s="1"/>
  <c r="N12" i="41"/>
  <c r="O12" i="41" s="1"/>
  <c r="N11" i="41"/>
  <c r="O11" i="41" s="1"/>
  <c r="M10" i="41"/>
  <c r="L10" i="41"/>
  <c r="K10" i="41"/>
  <c r="J10" i="41"/>
  <c r="I10" i="41"/>
  <c r="H10" i="41"/>
  <c r="H29" i="41" s="1"/>
  <c r="G10" i="41"/>
  <c r="F10" i="41"/>
  <c r="E10" i="41"/>
  <c r="D10" i="41"/>
  <c r="N10" i="41" s="1"/>
  <c r="O10" i="41" s="1"/>
  <c r="N9" i="41"/>
  <c r="O9" i="41" s="1"/>
  <c r="N8" i="41"/>
  <c r="O8" i="41"/>
  <c r="N7" i="41"/>
  <c r="O7" i="41" s="1"/>
  <c r="N6" i="41"/>
  <c r="O6" i="41"/>
  <c r="M5" i="41"/>
  <c r="L5" i="41"/>
  <c r="K5" i="41"/>
  <c r="J5" i="41"/>
  <c r="I5" i="41"/>
  <c r="N5" i="41" s="1"/>
  <c r="O5" i="41" s="1"/>
  <c r="H5" i="41"/>
  <c r="G5" i="41"/>
  <c r="F5" i="41"/>
  <c r="E5" i="41"/>
  <c r="D5" i="4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/>
  <c r="N25" i="40"/>
  <c r="O25" i="40" s="1"/>
  <c r="N24" i="40"/>
  <c r="O24" i="40"/>
  <c r="M23" i="40"/>
  <c r="L23" i="40"/>
  <c r="K23" i="40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F30" i="40" s="1"/>
  <c r="E19" i="40"/>
  <c r="D19" i="40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/>
  <c r="N13" i="40"/>
  <c r="O13" i="40" s="1"/>
  <c r="N12" i="40"/>
  <c r="O12" i="40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N8" i="40"/>
  <c r="O8" i="40"/>
  <c r="N7" i="40"/>
  <c r="O7" i="40" s="1"/>
  <c r="N6" i="40"/>
  <c r="O6" i="40"/>
  <c r="M5" i="40"/>
  <c r="L5" i="40"/>
  <c r="K5" i="40"/>
  <c r="K30" i="40" s="1"/>
  <c r="J5" i="40"/>
  <c r="J30" i="40" s="1"/>
  <c r="I5" i="40"/>
  <c r="I30" i="40" s="1"/>
  <c r="H5" i="40"/>
  <c r="G5" i="40"/>
  <c r="F5" i="40"/>
  <c r="E5" i="40"/>
  <c r="D5" i="40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 s="1"/>
  <c r="N12" i="39"/>
  <c r="O12" i="39"/>
  <c r="N11" i="39"/>
  <c r="O11" i="39" s="1"/>
  <c r="M10" i="39"/>
  <c r="L10" i="39"/>
  <c r="K10" i="39"/>
  <c r="K26" i="39" s="1"/>
  <c r="J10" i="39"/>
  <c r="I10" i="39"/>
  <c r="H10" i="39"/>
  <c r="G10" i="39"/>
  <c r="F10" i="39"/>
  <c r="E10" i="39"/>
  <c r="D10" i="39"/>
  <c r="N9" i="39"/>
  <c r="O9" i="39" s="1"/>
  <c r="N8" i="39"/>
  <c r="O8" i="39"/>
  <c r="N7" i="39"/>
  <c r="O7" i="39" s="1"/>
  <c r="N6" i="39"/>
  <c r="O6" i="39"/>
  <c r="M5" i="39"/>
  <c r="M26" i="39" s="1"/>
  <c r="L5" i="39"/>
  <c r="L26" i="39" s="1"/>
  <c r="K5" i="39"/>
  <c r="J5" i="39"/>
  <c r="I5" i="39"/>
  <c r="H5" i="39"/>
  <c r="G5" i="39"/>
  <c r="G26" i="39" s="1"/>
  <c r="F5" i="39"/>
  <c r="E5" i="39"/>
  <c r="D5" i="39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/>
  <c r="M19" i="38"/>
  <c r="M27" i="38" s="1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F27" i="38" s="1"/>
  <c r="E15" i="38"/>
  <c r="D15" i="38"/>
  <c r="N15" i="38" s="1"/>
  <c r="O15" i="38" s="1"/>
  <c r="N14" i="38"/>
  <c r="O14" i="38"/>
  <c r="N13" i="38"/>
  <c r="O13" i="38" s="1"/>
  <c r="N12" i="38"/>
  <c r="O12" i="38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10" i="38" s="1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I27" i="38"/>
  <c r="H5" i="38"/>
  <c r="G5" i="38"/>
  <c r="F5" i="38"/>
  <c r="E5" i="38"/>
  <c r="D5" i="38"/>
  <c r="N25" i="37"/>
  <c r="O25" i="37" s="1"/>
  <c r="N24" i="37"/>
  <c r="O24" i="37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/>
  <c r="M10" i="37"/>
  <c r="L10" i="37"/>
  <c r="K10" i="37"/>
  <c r="J10" i="37"/>
  <c r="I10" i="37"/>
  <c r="H10" i="37"/>
  <c r="G10" i="37"/>
  <c r="F10" i="37"/>
  <c r="E10" i="37"/>
  <c r="D10" i="37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H26" i="37" s="1"/>
  <c r="G5" i="37"/>
  <c r="F5" i="37"/>
  <c r="N5" i="37" s="1"/>
  <c r="O5" i="37" s="1"/>
  <c r="E5" i="37"/>
  <c r="D5" i="37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20" i="36" s="1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M14" i="36"/>
  <c r="L14" i="36"/>
  <c r="K14" i="36"/>
  <c r="J14" i="36"/>
  <c r="J26" i="36" s="1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M10" i="36"/>
  <c r="L10" i="36"/>
  <c r="L26" i="36" s="1"/>
  <c r="K10" i="36"/>
  <c r="J10" i="36"/>
  <c r="I10" i="36"/>
  <c r="H10" i="36"/>
  <c r="G10" i="36"/>
  <c r="F10" i="36"/>
  <c r="E10" i="36"/>
  <c r="D10" i="36"/>
  <c r="N10" i="36" s="1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26" i="36" s="1"/>
  <c r="J5" i="36"/>
  <c r="I5" i="36"/>
  <c r="H5" i="36"/>
  <c r="G5" i="36"/>
  <c r="F5" i="36"/>
  <c r="E5" i="36"/>
  <c r="E26" i="36" s="1"/>
  <c r="D5" i="36"/>
  <c r="N26" i="35"/>
  <c r="O26" i="35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/>
  <c r="N11" i="35"/>
  <c r="O11" i="35"/>
  <c r="M10" i="35"/>
  <c r="L10" i="35"/>
  <c r="K10" i="35"/>
  <c r="J10" i="35"/>
  <c r="I10" i="35"/>
  <c r="H10" i="35"/>
  <c r="G10" i="35"/>
  <c r="F10" i="35"/>
  <c r="E10" i="35"/>
  <c r="D10" i="35"/>
  <c r="N9" i="35"/>
  <c r="O9" i="35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G27" i="35" s="1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E26" i="34"/>
  <c r="D26" i="34"/>
  <c r="N26" i="34" s="1"/>
  <c r="O26" i="34" s="1"/>
  <c r="N25" i="34"/>
  <c r="O25" i="34" s="1"/>
  <c r="N24" i="34"/>
  <c r="O24" i="34" s="1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8" i="34" s="1"/>
  <c r="O18" i="34" s="1"/>
  <c r="N17" i="34"/>
  <c r="O17" i="34" s="1"/>
  <c r="N16" i="34"/>
  <c r="O16" i="34" s="1"/>
  <c r="N15" i="34"/>
  <c r="O15" i="34"/>
  <c r="M14" i="34"/>
  <c r="M28" i="34" s="1"/>
  <c r="L14" i="34"/>
  <c r="K14" i="34"/>
  <c r="J14" i="34"/>
  <c r="I14" i="34"/>
  <c r="H14" i="34"/>
  <c r="H28" i="34" s="1"/>
  <c r="G14" i="34"/>
  <c r="F14" i="34"/>
  <c r="E14" i="34"/>
  <c r="E28" i="34" s="1"/>
  <c r="D14" i="34"/>
  <c r="N13" i="34"/>
  <c r="O13" i="34" s="1"/>
  <c r="N12" i="34"/>
  <c r="O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/>
  <c r="N8" i="34"/>
  <c r="O8" i="34"/>
  <c r="N7" i="34"/>
  <c r="O7" i="34" s="1"/>
  <c r="N6" i="34"/>
  <c r="O6" i="34" s="1"/>
  <c r="M5" i="34"/>
  <c r="L5" i="34"/>
  <c r="L28" i="34" s="1"/>
  <c r="K5" i="34"/>
  <c r="K28" i="34" s="1"/>
  <c r="J5" i="34"/>
  <c r="I5" i="34"/>
  <c r="H5" i="34"/>
  <c r="G5" i="34"/>
  <c r="G28" i="34" s="1"/>
  <c r="F5" i="34"/>
  <c r="E5" i="34"/>
  <c r="D5" i="34"/>
  <c r="N19" i="33"/>
  <c r="O19" i="33"/>
  <c r="N15" i="33"/>
  <c r="O15" i="33" s="1"/>
  <c r="N16" i="33"/>
  <c r="O16" i="33"/>
  <c r="N17" i="33"/>
  <c r="O17" i="33" s="1"/>
  <c r="E18" i="33"/>
  <c r="F18" i="33"/>
  <c r="G18" i="33"/>
  <c r="H18" i="33"/>
  <c r="I18" i="33"/>
  <c r="J18" i="33"/>
  <c r="K18" i="33"/>
  <c r="L18" i="33"/>
  <c r="M18" i="33"/>
  <c r="D18" i="33"/>
  <c r="E14" i="33"/>
  <c r="F14" i="33"/>
  <c r="G14" i="33"/>
  <c r="H14" i="33"/>
  <c r="I14" i="33"/>
  <c r="J14" i="33"/>
  <c r="K14" i="33"/>
  <c r="L14" i="33"/>
  <c r="M14" i="33"/>
  <c r="D14" i="33"/>
  <c r="E10" i="33"/>
  <c r="F10" i="33"/>
  <c r="G10" i="33"/>
  <c r="H10" i="33"/>
  <c r="I10" i="33"/>
  <c r="J10" i="33"/>
  <c r="K10" i="33"/>
  <c r="L10" i="33"/>
  <c r="M10" i="33"/>
  <c r="D10" i="33"/>
  <c r="E5" i="33"/>
  <c r="F5" i="33"/>
  <c r="G5" i="33"/>
  <c r="H5" i="33"/>
  <c r="I5" i="33"/>
  <c r="J5" i="33"/>
  <c r="K5" i="33"/>
  <c r="L5" i="33"/>
  <c r="M5" i="33"/>
  <c r="D5" i="33"/>
  <c r="E23" i="33"/>
  <c r="F23" i="33"/>
  <c r="G23" i="33"/>
  <c r="H23" i="33"/>
  <c r="I23" i="33"/>
  <c r="J23" i="33"/>
  <c r="K23" i="33"/>
  <c r="L23" i="33"/>
  <c r="M23" i="33"/>
  <c r="D23" i="33"/>
  <c r="N24" i="33"/>
  <c r="O24" i="33" s="1"/>
  <c r="N22" i="33"/>
  <c r="N21" i="33"/>
  <c r="O21" i="33" s="1"/>
  <c r="E20" i="33"/>
  <c r="F20" i="33"/>
  <c r="G20" i="33"/>
  <c r="H20" i="33"/>
  <c r="I20" i="33"/>
  <c r="I25" i="33" s="1"/>
  <c r="J20" i="33"/>
  <c r="K20" i="33"/>
  <c r="L20" i="33"/>
  <c r="M20" i="33"/>
  <c r="D20" i="33"/>
  <c r="O22" i="33"/>
  <c r="N12" i="33"/>
  <c r="O12" i="33" s="1"/>
  <c r="N13" i="33"/>
  <c r="O13" i="33" s="1"/>
  <c r="N7" i="33"/>
  <c r="O7" i="33" s="1"/>
  <c r="N8" i="33"/>
  <c r="O8" i="33" s="1"/>
  <c r="N9" i="33"/>
  <c r="O9" i="33"/>
  <c r="N6" i="33"/>
  <c r="O6" i="33"/>
  <c r="N11" i="33"/>
  <c r="O11" i="33"/>
  <c r="F28" i="34"/>
  <c r="D28" i="34"/>
  <c r="I27" i="35" l="1"/>
  <c r="M30" i="40"/>
  <c r="N16" i="43"/>
  <c r="O16" i="43" s="1"/>
  <c r="D29" i="41"/>
  <c r="G31" i="44"/>
  <c r="G25" i="33"/>
  <c r="I28" i="34"/>
  <c r="K27" i="35"/>
  <c r="F26" i="36"/>
  <c r="E26" i="37"/>
  <c r="N19" i="39"/>
  <c r="O19" i="39" s="1"/>
  <c r="J28" i="34"/>
  <c r="G26" i="36"/>
  <c r="F26" i="37"/>
  <c r="N14" i="37"/>
  <c r="O14" i="37" s="1"/>
  <c r="N5" i="38"/>
  <c r="O5" i="38" s="1"/>
  <c r="N23" i="33"/>
  <c r="O23" i="33" s="1"/>
  <c r="E25" i="33"/>
  <c r="E27" i="35"/>
  <c r="L26" i="37"/>
  <c r="N21" i="37"/>
  <c r="O21" i="37" s="1"/>
  <c r="G27" i="38"/>
  <c r="N24" i="39"/>
  <c r="O24" i="39" s="1"/>
  <c r="G29" i="41"/>
  <c r="F32" i="43"/>
  <c r="N5" i="33"/>
  <c r="O5" i="33" s="1"/>
  <c r="M30" i="42"/>
  <c r="N20" i="42"/>
  <c r="O20" i="42" s="1"/>
  <c r="F31" i="44"/>
  <c r="N30" i="46"/>
  <c r="H25" i="33"/>
  <c r="J27" i="35"/>
  <c r="N10" i="35"/>
  <c r="O10" i="35" s="1"/>
  <c r="N10" i="37"/>
  <c r="O10" i="37" s="1"/>
  <c r="N15" i="39"/>
  <c r="O15" i="39" s="1"/>
  <c r="E29" i="41"/>
  <c r="D32" i="43"/>
  <c r="N32" i="43" s="1"/>
  <c r="O32" i="43" s="1"/>
  <c r="H31" i="44"/>
  <c r="F25" i="33"/>
  <c r="N5" i="34"/>
  <c r="O5" i="34" s="1"/>
  <c r="N18" i="35"/>
  <c r="O18" i="35" s="1"/>
  <c r="F29" i="41"/>
  <c r="N27" i="41"/>
  <c r="O27" i="41" s="1"/>
  <c r="N15" i="42"/>
  <c r="O15" i="42" s="1"/>
  <c r="E32" i="43"/>
  <c r="H32" i="43"/>
  <c r="I31" i="44"/>
  <c r="N18" i="33"/>
  <c r="O18" i="33" s="1"/>
  <c r="N5" i="36"/>
  <c r="O5" i="36" s="1"/>
  <c r="H27" i="38"/>
  <c r="L29" i="41"/>
  <c r="N23" i="41"/>
  <c r="O23" i="41" s="1"/>
  <c r="N30" i="43"/>
  <c r="O30" i="43" s="1"/>
  <c r="K31" i="44"/>
  <c r="N15" i="45"/>
  <c r="O15" i="45" s="1"/>
  <c r="G26" i="37"/>
  <c r="J26" i="37"/>
  <c r="N5" i="39"/>
  <c r="O5" i="39" s="1"/>
  <c r="D30" i="40"/>
  <c r="N30" i="40" s="1"/>
  <c r="O30" i="40" s="1"/>
  <c r="J29" i="41"/>
  <c r="I32" i="43"/>
  <c r="N25" i="43"/>
  <c r="O25" i="43" s="1"/>
  <c r="M31" i="44"/>
  <c r="N10" i="45"/>
  <c r="O10" i="45" s="1"/>
  <c r="N22" i="45"/>
  <c r="O22" i="45" s="1"/>
  <c r="N5" i="43"/>
  <c r="O5" i="43" s="1"/>
  <c r="N14" i="35"/>
  <c r="O14" i="35" s="1"/>
  <c r="N25" i="35"/>
  <c r="O25" i="35" s="1"/>
  <c r="J27" i="38"/>
  <c r="E26" i="39"/>
  <c r="N15" i="40"/>
  <c r="O15" i="40" s="1"/>
  <c r="K29" i="41"/>
  <c r="N10" i="42"/>
  <c r="O10" i="42" s="1"/>
  <c r="J32" i="43"/>
  <c r="L30" i="42"/>
  <c r="O15" i="46"/>
  <c r="P15" i="46" s="1"/>
  <c r="G30" i="46"/>
  <c r="K27" i="38"/>
  <c r="N19" i="41"/>
  <c r="O19" i="41" s="1"/>
  <c r="D33" i="45"/>
  <c r="N33" i="45" s="1"/>
  <c r="O33" i="45" s="1"/>
  <c r="O5" i="46"/>
  <c r="P5" i="46" s="1"/>
  <c r="E30" i="46"/>
  <c r="N22" i="34"/>
  <c r="O22" i="34" s="1"/>
  <c r="H27" i="35"/>
  <c r="M26" i="36"/>
  <c r="N14" i="36"/>
  <c r="O14" i="36" s="1"/>
  <c r="K26" i="37"/>
  <c r="I26" i="39"/>
  <c r="N10" i="39"/>
  <c r="O10" i="39" s="1"/>
  <c r="E30" i="42"/>
  <c r="N30" i="42" s="1"/>
  <c r="O30" i="42" s="1"/>
  <c r="F33" i="45"/>
  <c r="F30" i="46"/>
  <c r="J30" i="46"/>
  <c r="L31" i="44"/>
  <c r="L25" i="33"/>
  <c r="F26" i="39"/>
  <c r="D27" i="38"/>
  <c r="N27" i="38" s="1"/>
  <c r="O27" i="38" s="1"/>
  <c r="M29" i="41"/>
  <c r="L27" i="35"/>
  <c r="N18" i="36"/>
  <c r="O18" i="36" s="1"/>
  <c r="D30" i="42"/>
  <c r="N20" i="43"/>
  <c r="O20" i="43" s="1"/>
  <c r="O28" i="46"/>
  <c r="P28" i="46" s="1"/>
  <c r="D26" i="37"/>
  <c r="J26" i="39"/>
  <c r="F30" i="42"/>
  <c r="G33" i="45"/>
  <c r="N28" i="34"/>
  <c r="O28" i="34" s="1"/>
  <c r="I26" i="37"/>
  <c r="N20" i="33"/>
  <c r="O20" i="33" s="1"/>
  <c r="N10" i="33"/>
  <c r="O10" i="33" s="1"/>
  <c r="N5" i="45"/>
  <c r="O5" i="45" s="1"/>
  <c r="K25" i="33"/>
  <c r="D27" i="35"/>
  <c r="N24" i="36"/>
  <c r="O24" i="36" s="1"/>
  <c r="M26" i="37"/>
  <c r="G30" i="40"/>
  <c r="G30" i="42"/>
  <c r="N15" i="44"/>
  <c r="O15" i="44" s="1"/>
  <c r="N30" i="45"/>
  <c r="O30" i="45" s="1"/>
  <c r="H30" i="46"/>
  <c r="H26" i="36"/>
  <c r="F27" i="35"/>
  <c r="E27" i="38"/>
  <c r="N19" i="40"/>
  <c r="O19" i="40" s="1"/>
  <c r="O10" i="46"/>
  <c r="P10" i="46" s="1"/>
  <c r="K32" i="43"/>
  <c r="N21" i="44"/>
  <c r="O21" i="44" s="1"/>
  <c r="O22" i="46"/>
  <c r="P22" i="46" s="1"/>
  <c r="L27" i="38"/>
  <c r="L32" i="43"/>
  <c r="H26" i="39"/>
  <c r="D25" i="33"/>
  <c r="N25" i="33" s="1"/>
  <c r="O25" i="33" s="1"/>
  <c r="J25" i="33"/>
  <c r="M25" i="33"/>
  <c r="N14" i="33"/>
  <c r="O14" i="33" s="1"/>
  <c r="N21" i="35"/>
  <c r="O21" i="35" s="1"/>
  <c r="H30" i="40"/>
  <c r="L30" i="40"/>
  <c r="N23" i="40"/>
  <c r="O23" i="40" s="1"/>
  <c r="N25" i="42"/>
  <c r="O25" i="42" s="1"/>
  <c r="L33" i="45"/>
  <c r="I30" i="46"/>
  <c r="O32" i="47"/>
  <c r="P32" i="47" s="1"/>
  <c r="I29" i="41"/>
  <c r="N5" i="42"/>
  <c r="O5" i="42" s="1"/>
  <c r="N5" i="40"/>
  <c r="O5" i="40" s="1"/>
  <c r="D31" i="44"/>
  <c r="N5" i="35"/>
  <c r="O5" i="35" s="1"/>
  <c r="N19" i="38"/>
  <c r="O19" i="38" s="1"/>
  <c r="D30" i="46"/>
  <c r="O30" i="46" s="1"/>
  <c r="P30" i="46" s="1"/>
  <c r="N5" i="44"/>
  <c r="O5" i="44" s="1"/>
  <c r="E33" i="45"/>
  <c r="D26" i="39"/>
  <c r="N26" i="39" s="1"/>
  <c r="O26" i="39" s="1"/>
  <c r="N10" i="40"/>
  <c r="O10" i="40" s="1"/>
  <c r="M27" i="35"/>
  <c r="N14" i="34"/>
  <c r="O14" i="34" s="1"/>
  <c r="D26" i="36"/>
  <c r="E30" i="40"/>
  <c r="N21" i="38"/>
  <c r="O21" i="38" s="1"/>
  <c r="I26" i="36"/>
  <c r="N29" i="41" l="1"/>
  <c r="O29" i="41" s="1"/>
  <c r="N31" i="44"/>
  <c r="O31" i="44" s="1"/>
  <c r="N27" i="35"/>
  <c r="O27" i="35" s="1"/>
  <c r="N26" i="37"/>
  <c r="O26" i="37" s="1"/>
  <c r="N26" i="36"/>
  <c r="O26" i="36" s="1"/>
</calcChain>
</file>

<file path=xl/sharedStrings.xml><?xml version="1.0" encoding="utf-8"?>
<sst xmlns="http://schemas.openxmlformats.org/spreadsheetml/2006/main" count="724" uniqueCount="113">
  <si>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</si>
  <si>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</si>
  <si>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</si>
  <si>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</si>
  <si>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</si>
  <si>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</si>
  <si>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</si>
  <si>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</si>
  <si>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</si>
  <si>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</si>
  <si>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</si>
  <si>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</si>
  <si>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</si>
  <si>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</si>
  <si>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</si>
  <si>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</si>
  <si>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</si>
  <si>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</si>
  <si>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</si>
  <si>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</si>
  <si>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</si>
  <si>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</si>
  <si>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</si>
  <si>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</si>
  <si>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</si>
  <si>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</si>
  <si>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Physical Environment - Water / Sewer Combination Utility</t>
  </si>
  <si>
    <t>Total - All Account Codes</t>
  </si>
  <si>
    <t>Local Fiscal Year Ended September 30, 2009</t>
  </si>
  <si>
    <t>Interest and Other Earnings - Interest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</si>
  <si>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</si>
  <si>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</si>
  <si>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</si>
  <si>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</si>
  <si>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</si>
  <si>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</si>
  <si>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</si>
  <si>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</si>
  <si>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</si>
  <si>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Golf Revenues Reported by Account Code and Fund Type</t>
  </si>
  <si>
    <t>Local Fiscal Year Ended September 30, 2010</t>
  </si>
  <si>
    <t>Human Services - Other Human Services Charges</t>
  </si>
  <si>
    <t>Culture / Recreation - Libraries</t>
  </si>
  <si>
    <t>Contributions and Donations from Private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</si>
  <si>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</si>
  <si>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</si>
  <si>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</si>
  <si>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</si>
  <si>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</si>
  <si>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</si>
  <si>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</si>
  <si>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</si>
  <si>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Franchise Fee - Gas</t>
  </si>
  <si>
    <t>Federal Grant - Other Federal Grants</t>
  </si>
  <si>
    <t>State Shared Revenues - General Gov't - Sales and Uses Taxes to Counties</t>
  </si>
  <si>
    <t>State Shared Revenues - Other</t>
  </si>
  <si>
    <t>Interest and Other Earnings - Dividends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</si>
  <si>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</si>
  <si>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</si>
  <si>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</si>
  <si>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</si>
  <si>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</si>
  <si>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</si>
  <si>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</si>
  <si>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Sales - Disposition of Fixed Assets</t>
  </si>
  <si>
    <t>2013 Municipal Population:</t>
  </si>
  <si>
    <t>Local Fiscal Year Ended September 30, 2014</t>
  </si>
  <si>
    <t>2014 Municipal Population:</t>
  </si>
  <si>
    <t>Local Fiscal Year Ended September 30, 2015</t>
  </si>
  <si>
    <t>Public Safety - Law Enforcement Services</t>
  </si>
  <si>
    <t>Physical Environment - Sewer / Wastewater Utility</t>
  </si>
  <si>
    <t>2015 Municipal Population:</t>
  </si>
  <si>
    <t>Local Fiscal Year Ended September 30, 2016</t>
  </si>
  <si>
    <t>General Government - Administrative Service Fees</t>
  </si>
  <si>
    <t>2016 Municipal Population:</t>
  </si>
  <si>
    <t>Local Fiscal Year Ended September 30, 2017</t>
  </si>
  <si>
    <t>State Shared Revenues - General Government - Sales and Uses Taxes to Counties</t>
  </si>
  <si>
    <t>Physical Environment - Water Utility</t>
  </si>
  <si>
    <t>Other Charges for Services</t>
  </si>
  <si>
    <t>2017 Municipal Population:</t>
  </si>
  <si>
    <t>Local Fiscal Year Ended September 30, 2018</t>
  </si>
  <si>
    <t>First Local Option Fuel Tax (1 to 6 Cents)</t>
  </si>
  <si>
    <t>Discretionary Sales Surtaxes</t>
  </si>
  <si>
    <t>Public Safety - Other Public Safety Charges and Fees</t>
  </si>
  <si>
    <t>2018 Municipal Population:</t>
  </si>
  <si>
    <t>Local Fiscal Year Ended September 30, 2019</t>
  </si>
  <si>
    <t>Federal Grant - General Government</t>
  </si>
  <si>
    <t>2019 Municipal Population:</t>
  </si>
  <si>
    <t>Local Fiscal Year Ended September 30, 2020</t>
  </si>
  <si>
    <t>Second Local Option Fuel Tax (1 to 5 Cents)</t>
  </si>
  <si>
    <t>Shared Revenue from Other Local Units</t>
  </si>
  <si>
    <t>Proprietary Non-Operating - Capital Contributions from Private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</si>
  <si>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</si>
  <si>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</si>
  <si>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</si>
  <si>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</si>
  <si>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</si>
  <si>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</si>
  <si>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</si>
  <si>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</si>
  <si>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</si>
  <si>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</si>
  <si>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</si>
  <si>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</si>
  <si>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</si>
  <si>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</si>
  <si>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</si>
  <si>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Physical Environment - Conservation and Resource Management</t>
  </si>
  <si>
    <t>2022 Municipal Population:</t>
  </si>
  <si>
    <t>Local Fiscal Year Ended September 30, 2023</t>
  </si>
  <si>
    <t>State Shared Revenues - General Government - Other General Government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</si>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</sst>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30AEB-DE82-412D-92B2-50D2DA78EC7D}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39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109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32</v>
      </c>
      <c r="B3" s="102"/>
      <c r="C3" s="103"/>
      <c r="D3" s="107" t="s">
        <v>20</v>
      </c>
      <c r="E3" s="108"/>
      <c r="F3" s="108"/>
      <c r="G3" s="108"/>
      <c r="H3" s="109"/>
      <c r="I3" s="107" t="s">
        <v>21</v>
      </c>
      <c r="J3" s="109"/>
      <c r="K3" s="107" t="s">
        <v>23</v>
      </c>
      <c r="L3" s="108"/>
      <c r="M3" s="109"/>
      <c r="N3" s="46"/>
      <c r="O3" s="47"/>
      <c r="P3" s="110" t="s">
        <v>94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33</v>
      </c>
      <c r="F4" s="49" t="s">
        <v>34</v>
      </c>
      <c r="G4" s="49" t="s">
        <v>35</v>
      </c>
      <c r="H4" s="49" t="s">
        <v>5</v>
      </c>
      <c r="I4" s="49" t="s">
        <v>6</v>
      </c>
      <c r="J4" s="50" t="s">
        <v>36</v>
      </c>
      <c r="K4" s="50" t="s">
        <v>7</v>
      </c>
      <c r="L4" s="50" t="s">
        <v>8</v>
      </c>
      <c r="M4" s="50" t="s">
        <v>95</v>
      </c>
      <c r="N4" s="50" t="s">
        <v>9</v>
      </c>
      <c r="O4" s="50" t="s">
        <v>96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97</v>
      </c>
      <c r="B5" s="54"/>
      <c r="C5" s="54"/>
      <c r="D5" s="55">
        <f>SUM(D6:D10)</f>
        <v>1693265</v>
      </c>
      <c r="E5" s="55">
        <f>SUM(E6:E10)</f>
        <v>37702</v>
      </c>
      <c r="F5" s="55">
        <f>SUM(F6:F10)</f>
        <v>0</v>
      </c>
      <c r="G5" s="55">
        <f>SUM(G6:G10)</f>
        <v>0</v>
      </c>
      <c r="H5" s="55">
        <f>SUM(H6:H10)</f>
        <v>0</v>
      </c>
      <c r="I5" s="55">
        <f>SUM(I6:I10)</f>
        <v>0</v>
      </c>
      <c r="J5" s="55">
        <f>SUM(J6:J10)</f>
        <v>0</v>
      </c>
      <c r="K5" s="55">
        <f>SUM(K6:K10)</f>
        <v>0</v>
      </c>
      <c r="L5" s="55">
        <f>SUM(L6:L10)</f>
        <v>0</v>
      </c>
      <c r="M5" s="55">
        <f>SUM(M6:M10)</f>
        <v>0</v>
      </c>
      <c r="N5" s="55">
        <f>SUM(N6:N10)</f>
        <v>0</v>
      </c>
      <c r="O5" s="56">
        <f>SUM(D5:N5)</f>
        <v>1730967</v>
      </c>
      <c r="P5" s="57">
        <f>(O5/P$35)</f>
        <v>6160.0249110320283</v>
      </c>
      <c r="Q5" s="58"/>
    </row>
    <row r="6" spans="1:134">
      <c r="A6" s="60"/>
      <c r="B6" s="61">
        <v>311</v>
      </c>
      <c r="C6" s="62" t="s">
        <v>2</v>
      </c>
      <c r="D6" s="63">
        <v>1588755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1588755</v>
      </c>
      <c r="P6" s="64">
        <f>(O6/P$35)</f>
        <v>5653.9323843416369</v>
      </c>
      <c r="Q6" s="65"/>
    </row>
    <row r="7" spans="1:134">
      <c r="A7" s="60"/>
      <c r="B7" s="61">
        <v>312.41000000000003</v>
      </c>
      <c r="C7" s="62" t="s">
        <v>98</v>
      </c>
      <c r="D7" s="63">
        <v>0</v>
      </c>
      <c r="E7" s="63">
        <v>25958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10" si="0">SUM(D7:N7)</f>
        <v>25958</v>
      </c>
      <c r="P7" s="64">
        <f>(O7/P$35)</f>
        <v>92.37722419928825</v>
      </c>
      <c r="Q7" s="65"/>
    </row>
    <row r="8" spans="1:134">
      <c r="A8" s="60"/>
      <c r="B8" s="61">
        <v>312.43</v>
      </c>
      <c r="C8" s="62" t="s">
        <v>99</v>
      </c>
      <c r="D8" s="63">
        <v>0</v>
      </c>
      <c r="E8" s="63">
        <v>11744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11744</v>
      </c>
      <c r="P8" s="64">
        <f>(O8/P$35)</f>
        <v>41.793594306049819</v>
      </c>
      <c r="Q8" s="65"/>
    </row>
    <row r="9" spans="1:134">
      <c r="A9" s="60"/>
      <c r="B9" s="61">
        <v>315.10000000000002</v>
      </c>
      <c r="C9" s="62" t="s">
        <v>100</v>
      </c>
      <c r="D9" s="63">
        <v>79427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79427</v>
      </c>
      <c r="P9" s="64">
        <f>(O9/P$35)</f>
        <v>282.65836298932385</v>
      </c>
      <c r="Q9" s="65"/>
    </row>
    <row r="10" spans="1:134">
      <c r="A10" s="60"/>
      <c r="B10" s="61">
        <v>316</v>
      </c>
      <c r="C10" s="62" t="s">
        <v>60</v>
      </c>
      <c r="D10" s="63">
        <v>25083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0"/>
        <v>25083</v>
      </c>
      <c r="P10" s="64">
        <f>(O10/P$35)</f>
        <v>89.263345195729542</v>
      </c>
      <c r="Q10" s="65"/>
    </row>
    <row r="11" spans="1:134" ht="15.75">
      <c r="A11" s="66" t="s">
        <v>13</v>
      </c>
      <c r="B11" s="67"/>
      <c r="C11" s="68"/>
      <c r="D11" s="69">
        <f>SUM(D12:D15)</f>
        <v>110718</v>
      </c>
      <c r="E11" s="69">
        <f>SUM(E12:E15)</f>
        <v>191510</v>
      </c>
      <c r="F11" s="69">
        <f>SUM(F12:F15)</f>
        <v>0</v>
      </c>
      <c r="G11" s="69">
        <f>SUM(G12:G15)</f>
        <v>0</v>
      </c>
      <c r="H11" s="69">
        <f>SUM(H12:H15)</f>
        <v>0</v>
      </c>
      <c r="I11" s="69">
        <f>SUM(I12:I15)</f>
        <v>0</v>
      </c>
      <c r="J11" s="69">
        <f>SUM(J12:J15)</f>
        <v>0</v>
      </c>
      <c r="K11" s="69">
        <f>SUM(K12:K15)</f>
        <v>0</v>
      </c>
      <c r="L11" s="69">
        <f>SUM(L12:L15)</f>
        <v>0</v>
      </c>
      <c r="M11" s="69">
        <f>SUM(M12:M15)</f>
        <v>0</v>
      </c>
      <c r="N11" s="69">
        <f>SUM(N12:N15)</f>
        <v>0</v>
      </c>
      <c r="O11" s="70">
        <f>SUM(D11:N11)</f>
        <v>302228</v>
      </c>
      <c r="P11" s="71">
        <f>(O11/P$35)</f>
        <v>1075.5444839857651</v>
      </c>
      <c r="Q11" s="72"/>
    </row>
    <row r="12" spans="1:134">
      <c r="A12" s="60"/>
      <c r="B12" s="61">
        <v>322</v>
      </c>
      <c r="C12" s="62" t="s">
        <v>101</v>
      </c>
      <c r="D12" s="63">
        <v>0</v>
      </c>
      <c r="E12" s="63">
        <v>191510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>SUM(D12:N12)</f>
        <v>191510</v>
      </c>
      <c r="P12" s="64">
        <f>(O12/P$35)</f>
        <v>681.53024911032026</v>
      </c>
      <c r="Q12" s="65"/>
    </row>
    <row r="13" spans="1:134">
      <c r="A13" s="60"/>
      <c r="B13" s="61">
        <v>323.10000000000002</v>
      </c>
      <c r="C13" s="62" t="s">
        <v>14</v>
      </c>
      <c r="D13" s="63">
        <v>92901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ref="O13:O15" si="1">SUM(D13:N13)</f>
        <v>92901</v>
      </c>
      <c r="P13" s="64">
        <f>(O13/P$35)</f>
        <v>330.60854092526688</v>
      </c>
      <c r="Q13" s="65"/>
    </row>
    <row r="14" spans="1:134">
      <c r="A14" s="60"/>
      <c r="B14" s="61">
        <v>323.39999999999998</v>
      </c>
      <c r="C14" s="62" t="s">
        <v>52</v>
      </c>
      <c r="D14" s="63">
        <v>7594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1"/>
        <v>7594</v>
      </c>
      <c r="P14" s="64">
        <f>(O14/P$35)</f>
        <v>27.02491103202847</v>
      </c>
      <c r="Q14" s="65"/>
    </row>
    <row r="15" spans="1:134">
      <c r="A15" s="60"/>
      <c r="B15" s="61">
        <v>323.7</v>
      </c>
      <c r="C15" s="62" t="s">
        <v>15</v>
      </c>
      <c r="D15" s="63">
        <v>10223</v>
      </c>
      <c r="E15" s="63">
        <v>0</v>
      </c>
      <c r="F15" s="63">
        <v>0</v>
      </c>
      <c r="G15" s="63">
        <v>0</v>
      </c>
      <c r="H15" s="63">
        <v>0</v>
      </c>
      <c r="I15" s="63">
        <v>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si="1"/>
        <v>10223</v>
      </c>
      <c r="P15" s="64">
        <f>(O15/P$35)</f>
        <v>36.380782918149464</v>
      </c>
      <c r="Q15" s="65"/>
    </row>
    <row r="16" spans="1:134" ht="15.75">
      <c r="A16" s="66" t="s">
        <v>102</v>
      </c>
      <c r="B16" s="67"/>
      <c r="C16" s="68"/>
      <c r="D16" s="69">
        <f>SUM(D17:D21)</f>
        <v>35869</v>
      </c>
      <c r="E16" s="69">
        <f>SUM(E17:E21)</f>
        <v>0</v>
      </c>
      <c r="F16" s="69">
        <f>SUM(F17:F21)</f>
        <v>0</v>
      </c>
      <c r="G16" s="69">
        <f>SUM(G17:G21)</f>
        <v>640899</v>
      </c>
      <c r="H16" s="69">
        <f>SUM(H17:H21)</f>
        <v>0</v>
      </c>
      <c r="I16" s="69">
        <f>SUM(I17:I21)</f>
        <v>0</v>
      </c>
      <c r="J16" s="69">
        <f>SUM(J17:J21)</f>
        <v>0</v>
      </c>
      <c r="K16" s="69">
        <f>SUM(K17:K21)</f>
        <v>0</v>
      </c>
      <c r="L16" s="69">
        <f>SUM(L17:L21)</f>
        <v>0</v>
      </c>
      <c r="M16" s="69">
        <f>SUM(M17:M21)</f>
        <v>0</v>
      </c>
      <c r="N16" s="69">
        <f>SUM(N17:N21)</f>
        <v>0</v>
      </c>
      <c r="O16" s="70">
        <f>SUM(D16:N16)</f>
        <v>676768</v>
      </c>
      <c r="P16" s="71">
        <f>(O16/P$35)</f>
        <v>2408.4270462633453</v>
      </c>
      <c r="Q16" s="72"/>
    </row>
    <row r="17" spans="1:17">
      <c r="A17" s="60"/>
      <c r="B17" s="61">
        <v>331.1</v>
      </c>
      <c r="C17" s="62" t="s">
        <v>86</v>
      </c>
      <c r="D17" s="63">
        <v>13</v>
      </c>
      <c r="E17" s="63">
        <v>0</v>
      </c>
      <c r="F17" s="63">
        <v>0</v>
      </c>
      <c r="G17" s="63">
        <v>614816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>SUM(D17:N17)</f>
        <v>614829</v>
      </c>
      <c r="P17" s="64">
        <f>(O17/P$35)</f>
        <v>2188.0035587188613</v>
      </c>
      <c r="Q17" s="65"/>
    </row>
    <row r="18" spans="1:17">
      <c r="A18" s="60"/>
      <c r="B18" s="61">
        <v>335.125</v>
      </c>
      <c r="C18" s="62" t="s">
        <v>103</v>
      </c>
      <c r="D18" s="63">
        <v>9116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ref="O18:O21" si="2">SUM(D18:N18)</f>
        <v>9116</v>
      </c>
      <c r="P18" s="64">
        <f>(O18/P$35)</f>
        <v>32.441281138790039</v>
      </c>
      <c r="Q18" s="65"/>
    </row>
    <row r="19" spans="1:17">
      <c r="A19" s="60"/>
      <c r="B19" s="61">
        <v>335.15</v>
      </c>
      <c r="C19" s="62" t="s">
        <v>62</v>
      </c>
      <c r="D19" s="63">
        <v>189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si="2"/>
        <v>189</v>
      </c>
      <c r="P19" s="64">
        <f>(O19/P$35)</f>
        <v>0.67259786476868333</v>
      </c>
      <c r="Q19" s="65"/>
    </row>
    <row r="20" spans="1:17">
      <c r="A20" s="60"/>
      <c r="B20" s="61">
        <v>335.18</v>
      </c>
      <c r="C20" s="62" t="s">
        <v>104</v>
      </c>
      <c r="D20" s="63">
        <v>26551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2"/>
        <v>26551</v>
      </c>
      <c r="P20" s="64">
        <f>(O20/P$35)</f>
        <v>94.487544483985772</v>
      </c>
      <c r="Q20" s="65"/>
    </row>
    <row r="21" spans="1:17">
      <c r="A21" s="60"/>
      <c r="B21" s="61">
        <v>335.19</v>
      </c>
      <c r="C21" s="62" t="s">
        <v>110</v>
      </c>
      <c r="D21" s="63">
        <v>0</v>
      </c>
      <c r="E21" s="63">
        <v>0</v>
      </c>
      <c r="F21" s="63">
        <v>0</v>
      </c>
      <c r="G21" s="63">
        <v>26083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si="2"/>
        <v>26083</v>
      </c>
      <c r="P21" s="64">
        <f>(O21/P$35)</f>
        <v>92.822064056939496</v>
      </c>
      <c r="Q21" s="65"/>
    </row>
    <row r="22" spans="1:17" ht="15.75">
      <c r="A22" s="66" t="s">
        <v>24</v>
      </c>
      <c r="B22" s="67"/>
      <c r="C22" s="68"/>
      <c r="D22" s="69">
        <f>SUM(D23:D25)</f>
        <v>4185</v>
      </c>
      <c r="E22" s="69">
        <f>SUM(E23:E25)</f>
        <v>0</v>
      </c>
      <c r="F22" s="69">
        <f>SUM(F23:F25)</f>
        <v>0</v>
      </c>
      <c r="G22" s="69">
        <f>SUM(G23:G25)</f>
        <v>0</v>
      </c>
      <c r="H22" s="69">
        <f>SUM(H23:H25)</f>
        <v>0</v>
      </c>
      <c r="I22" s="69">
        <f>SUM(I23:I25)</f>
        <v>2464331</v>
      </c>
      <c r="J22" s="69">
        <f>SUM(J23:J25)</f>
        <v>0</v>
      </c>
      <c r="K22" s="69">
        <f>SUM(K23:K25)</f>
        <v>0</v>
      </c>
      <c r="L22" s="69">
        <f>SUM(L23:L25)</f>
        <v>0</v>
      </c>
      <c r="M22" s="69">
        <f>SUM(M23:M25)</f>
        <v>0</v>
      </c>
      <c r="N22" s="69">
        <f>SUM(N23:N25)</f>
        <v>0</v>
      </c>
      <c r="O22" s="69">
        <f>SUM(D22:N22)</f>
        <v>2468516</v>
      </c>
      <c r="P22" s="71">
        <f>(O22/P$35)</f>
        <v>8784.7544483985766</v>
      </c>
      <c r="Q22" s="72"/>
    </row>
    <row r="23" spans="1:17">
      <c r="A23" s="60"/>
      <c r="B23" s="61">
        <v>341.3</v>
      </c>
      <c r="C23" s="62" t="s">
        <v>73</v>
      </c>
      <c r="D23" s="63">
        <v>4185</v>
      </c>
      <c r="E23" s="63">
        <v>0</v>
      </c>
      <c r="F23" s="63">
        <v>0</v>
      </c>
      <c r="G23" s="63">
        <v>0</v>
      </c>
      <c r="H23" s="63">
        <v>0</v>
      </c>
      <c r="I23" s="63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ref="O23:O25" si="3">SUM(D23:N23)</f>
        <v>4185</v>
      </c>
      <c r="P23" s="64">
        <f>(O23/P$35)</f>
        <v>14.893238434163701</v>
      </c>
      <c r="Q23" s="65"/>
    </row>
    <row r="24" spans="1:17">
      <c r="A24" s="60"/>
      <c r="B24" s="61">
        <v>343.6</v>
      </c>
      <c r="C24" s="62" t="s">
        <v>26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2449331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si="3"/>
        <v>2449331</v>
      </c>
      <c r="P24" s="64">
        <f>(O24/P$35)</f>
        <v>8716.4804270462628</v>
      </c>
      <c r="Q24" s="65"/>
    </row>
    <row r="25" spans="1:17">
      <c r="A25" s="60"/>
      <c r="B25" s="61">
        <v>343.7</v>
      </c>
      <c r="C25" s="62" t="s">
        <v>107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15000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si="3"/>
        <v>15000</v>
      </c>
      <c r="P25" s="64">
        <f>(O25/P$35)</f>
        <v>53.380782918149464</v>
      </c>
      <c r="Q25" s="65"/>
    </row>
    <row r="26" spans="1:17" ht="15.75">
      <c r="A26" s="66" t="s">
        <v>3</v>
      </c>
      <c r="B26" s="67"/>
      <c r="C26" s="68"/>
      <c r="D26" s="69">
        <f>SUM(D27:D30)</f>
        <v>108014</v>
      </c>
      <c r="E26" s="69">
        <f>SUM(E27:E30)</f>
        <v>15237</v>
      </c>
      <c r="F26" s="69">
        <f>SUM(F27:F30)</f>
        <v>0</v>
      </c>
      <c r="G26" s="69">
        <f>SUM(G27:G30)</f>
        <v>0</v>
      </c>
      <c r="H26" s="69">
        <f>SUM(H27:H30)</f>
        <v>0</v>
      </c>
      <c r="I26" s="69">
        <f>SUM(I27:I30)</f>
        <v>10556</v>
      </c>
      <c r="J26" s="69">
        <f>SUM(J27:J30)</f>
        <v>0</v>
      </c>
      <c r="K26" s="69">
        <f>SUM(K27:K30)</f>
        <v>0</v>
      </c>
      <c r="L26" s="69">
        <f>SUM(L27:L30)</f>
        <v>0</v>
      </c>
      <c r="M26" s="69">
        <f>SUM(M27:M30)</f>
        <v>0</v>
      </c>
      <c r="N26" s="69">
        <f>SUM(N27:N30)</f>
        <v>0</v>
      </c>
      <c r="O26" s="69">
        <f>SUM(D26:N26)</f>
        <v>133807</v>
      </c>
      <c r="P26" s="71">
        <f>(O26/P$35)</f>
        <v>476.1814946619217</v>
      </c>
      <c r="Q26" s="72"/>
    </row>
    <row r="27" spans="1:17">
      <c r="A27" s="60"/>
      <c r="B27" s="61">
        <v>361.1</v>
      </c>
      <c r="C27" s="62" t="s">
        <v>29</v>
      </c>
      <c r="D27" s="63">
        <v>28292</v>
      </c>
      <c r="E27" s="63">
        <v>0</v>
      </c>
      <c r="F27" s="63">
        <v>0</v>
      </c>
      <c r="G27" s="63">
        <v>0</v>
      </c>
      <c r="H27" s="63">
        <v>0</v>
      </c>
      <c r="I27" s="63">
        <v>186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f>SUM(D27:N27)</f>
        <v>28478</v>
      </c>
      <c r="P27" s="64">
        <f>(O27/P$35)</f>
        <v>101.34519572953737</v>
      </c>
      <c r="Q27" s="65"/>
    </row>
    <row r="28" spans="1:17">
      <c r="A28" s="60"/>
      <c r="B28" s="61">
        <v>365</v>
      </c>
      <c r="C28" s="62" t="s">
        <v>111</v>
      </c>
      <c r="D28" s="63">
        <v>650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f t="shared" ref="O28:O32" si="4">SUM(D28:N28)</f>
        <v>650</v>
      </c>
      <c r="P28" s="64">
        <f>(O28/P$35)</f>
        <v>2.3131672597864767</v>
      </c>
      <c r="Q28" s="65"/>
    </row>
    <row r="29" spans="1:17">
      <c r="A29" s="60"/>
      <c r="B29" s="61">
        <v>366</v>
      </c>
      <c r="C29" s="62" t="s">
        <v>43</v>
      </c>
      <c r="D29" s="63">
        <v>27336</v>
      </c>
      <c r="E29" s="63">
        <v>3446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f t="shared" si="4"/>
        <v>30782</v>
      </c>
      <c r="P29" s="64">
        <f>(O29/P$35)</f>
        <v>109.54448398576513</v>
      </c>
      <c r="Q29" s="65"/>
    </row>
    <row r="30" spans="1:17">
      <c r="A30" s="60"/>
      <c r="B30" s="61">
        <v>369.9</v>
      </c>
      <c r="C30" s="62" t="s">
        <v>30</v>
      </c>
      <c r="D30" s="63">
        <v>51736</v>
      </c>
      <c r="E30" s="63">
        <v>11791</v>
      </c>
      <c r="F30" s="63">
        <v>0</v>
      </c>
      <c r="G30" s="63">
        <v>0</v>
      </c>
      <c r="H30" s="63">
        <v>0</v>
      </c>
      <c r="I30" s="63">
        <v>10370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f t="shared" si="4"/>
        <v>73897</v>
      </c>
      <c r="P30" s="64">
        <f>(O30/P$35)</f>
        <v>262.97864768683274</v>
      </c>
      <c r="Q30" s="65"/>
    </row>
    <row r="31" spans="1:17" ht="15.75">
      <c r="A31" s="66" t="s">
        <v>25</v>
      </c>
      <c r="B31" s="67"/>
      <c r="C31" s="68"/>
      <c r="D31" s="69">
        <f>SUM(D32:D32)</f>
        <v>429300</v>
      </c>
      <c r="E31" s="69">
        <f>SUM(E32:E32)</f>
        <v>0</v>
      </c>
      <c r="F31" s="69">
        <f>SUM(F32:F32)</f>
        <v>0</v>
      </c>
      <c r="G31" s="69">
        <f>SUM(G32:G32)</f>
        <v>0</v>
      </c>
      <c r="H31" s="69">
        <f>SUM(H32:H32)</f>
        <v>0</v>
      </c>
      <c r="I31" s="69">
        <f>SUM(I32:I32)</f>
        <v>0</v>
      </c>
      <c r="J31" s="69">
        <f>SUM(J32:J32)</f>
        <v>0</v>
      </c>
      <c r="K31" s="69">
        <f>SUM(K32:K32)</f>
        <v>0</v>
      </c>
      <c r="L31" s="69">
        <f>SUM(L32:L32)</f>
        <v>0</v>
      </c>
      <c r="M31" s="69">
        <f>SUM(M32:M32)</f>
        <v>0</v>
      </c>
      <c r="N31" s="69">
        <f>SUM(N32:N32)</f>
        <v>0</v>
      </c>
      <c r="O31" s="69">
        <f t="shared" si="4"/>
        <v>429300</v>
      </c>
      <c r="P31" s="71">
        <f>(O31/P$35)</f>
        <v>1527.7580071174377</v>
      </c>
      <c r="Q31" s="65"/>
    </row>
    <row r="32" spans="1:17" ht="15.75" thickBot="1">
      <c r="A32" s="60"/>
      <c r="B32" s="61">
        <v>381</v>
      </c>
      <c r="C32" s="62" t="s">
        <v>31</v>
      </c>
      <c r="D32" s="63">
        <v>429300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f t="shared" si="4"/>
        <v>429300</v>
      </c>
      <c r="P32" s="64">
        <f>(O32/P$35)</f>
        <v>1527.7580071174377</v>
      </c>
      <c r="Q32" s="65"/>
    </row>
    <row r="33" spans="1:120" ht="16.5" thickBot="1">
      <c r="A33" s="73" t="s">
        <v>27</v>
      </c>
      <c r="B33" s="74"/>
      <c r="C33" s="75"/>
      <c r="D33" s="76">
        <f>SUM(D5,D11,D16,D22,D26,D31)</f>
        <v>2381351</v>
      </c>
      <c r="E33" s="76">
        <f t="shared" ref="E33:N33" si="5">SUM(E5,E11,E16,E22,E26,E31)</f>
        <v>244449</v>
      </c>
      <c r="F33" s="76">
        <f t="shared" si="5"/>
        <v>0</v>
      </c>
      <c r="G33" s="76">
        <f t="shared" si="5"/>
        <v>640899</v>
      </c>
      <c r="H33" s="76">
        <f t="shared" si="5"/>
        <v>0</v>
      </c>
      <c r="I33" s="76">
        <f t="shared" si="5"/>
        <v>2474887</v>
      </c>
      <c r="J33" s="76">
        <f t="shared" si="5"/>
        <v>0</v>
      </c>
      <c r="K33" s="76">
        <f t="shared" si="5"/>
        <v>0</v>
      </c>
      <c r="L33" s="76">
        <f t="shared" si="5"/>
        <v>0</v>
      </c>
      <c r="M33" s="76">
        <f t="shared" si="5"/>
        <v>0</v>
      </c>
      <c r="N33" s="76">
        <f t="shared" si="5"/>
        <v>0</v>
      </c>
      <c r="O33" s="76">
        <f>SUM(D33:N33)</f>
        <v>5741586</v>
      </c>
      <c r="P33" s="77">
        <f>(O33/P$35)</f>
        <v>20432.690391459073</v>
      </c>
      <c r="Q33" s="58"/>
      <c r="R33" s="7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</row>
    <row r="34" spans="1:120">
      <c r="A34" s="79"/>
      <c r="B34" s="80"/>
      <c r="C34" s="80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2"/>
    </row>
    <row r="35" spans="1:120">
      <c r="A35" s="83"/>
      <c r="B35" s="84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8" t="s">
        <v>112</v>
      </c>
      <c r="N35" s="88"/>
      <c r="O35" s="88"/>
      <c r="P35" s="86">
        <v>281</v>
      </c>
    </row>
    <row r="36" spans="1:120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1"/>
    </row>
    <row r="37" spans="1:120" ht="15.75" customHeight="1" thickBot="1">
      <c r="A37" s="92" t="s">
        <v>45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4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964209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964209</v>
      </c>
      <c r="O5" s="31">
        <f t="shared" ref="O5:O26" si="2">(N5/O$28)</f>
        <v>3872.3253012048194</v>
      </c>
      <c r="P5" s="6"/>
    </row>
    <row r="6" spans="1:133">
      <c r="A6" s="12"/>
      <c r="B6" s="23">
        <v>311</v>
      </c>
      <c r="C6" s="19" t="s">
        <v>2</v>
      </c>
      <c r="D6" s="43">
        <v>882574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882574</v>
      </c>
      <c r="O6" s="44">
        <f t="shared" si="2"/>
        <v>3544.4738955823295</v>
      </c>
      <c r="P6" s="9"/>
    </row>
    <row r="7" spans="1:133">
      <c r="A7" s="12"/>
      <c r="B7" s="23">
        <v>312.10000000000002</v>
      </c>
      <c r="C7" s="19" t="s">
        <v>10</v>
      </c>
      <c r="D7" s="43">
        <v>32427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32427</v>
      </c>
      <c r="O7" s="44">
        <f t="shared" si="2"/>
        <v>130.22891566265059</v>
      </c>
      <c r="P7" s="9"/>
    </row>
    <row r="8" spans="1:133">
      <c r="A8" s="12"/>
      <c r="B8" s="23">
        <v>315</v>
      </c>
      <c r="C8" s="19" t="s">
        <v>59</v>
      </c>
      <c r="D8" s="43">
        <v>27653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27653</v>
      </c>
      <c r="O8" s="44">
        <f t="shared" si="2"/>
        <v>111.05622489959839</v>
      </c>
      <c r="P8" s="9"/>
    </row>
    <row r="9" spans="1:133">
      <c r="A9" s="12"/>
      <c r="B9" s="23">
        <v>316</v>
      </c>
      <c r="C9" s="19" t="s">
        <v>60</v>
      </c>
      <c r="D9" s="43">
        <v>21555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21555</v>
      </c>
      <c r="O9" s="44">
        <f t="shared" si="2"/>
        <v>86.566265060240966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192547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192547</v>
      </c>
      <c r="O10" s="42">
        <f t="shared" si="2"/>
        <v>773.28112449799198</v>
      </c>
      <c r="P10" s="10"/>
    </row>
    <row r="11" spans="1:133">
      <c r="A11" s="12"/>
      <c r="B11" s="23">
        <v>322</v>
      </c>
      <c r="C11" s="19" t="s">
        <v>0</v>
      </c>
      <c r="D11" s="43">
        <v>127591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127591</v>
      </c>
      <c r="O11" s="44">
        <f t="shared" si="2"/>
        <v>512.41365461847386</v>
      </c>
      <c r="P11" s="9"/>
    </row>
    <row r="12" spans="1:133">
      <c r="A12" s="12"/>
      <c r="B12" s="23">
        <v>323.10000000000002</v>
      </c>
      <c r="C12" s="19" t="s">
        <v>14</v>
      </c>
      <c r="D12" s="43">
        <v>58613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58613</v>
      </c>
      <c r="O12" s="44">
        <f t="shared" si="2"/>
        <v>235.39357429718876</v>
      </c>
      <c r="P12" s="9"/>
    </row>
    <row r="13" spans="1:133">
      <c r="A13" s="12"/>
      <c r="B13" s="23">
        <v>323.39999999999998</v>
      </c>
      <c r="C13" s="19" t="s">
        <v>52</v>
      </c>
      <c r="D13" s="43">
        <v>1254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1254</v>
      </c>
      <c r="O13" s="44">
        <f t="shared" si="2"/>
        <v>5.0361445783132526</v>
      </c>
      <c r="P13" s="9"/>
    </row>
    <row r="14" spans="1:133">
      <c r="A14" s="12"/>
      <c r="B14" s="23">
        <v>323.7</v>
      </c>
      <c r="C14" s="19" t="s">
        <v>15</v>
      </c>
      <c r="D14" s="43">
        <v>5089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5089</v>
      </c>
      <c r="O14" s="44">
        <f t="shared" si="2"/>
        <v>20.437751004016064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SUM(D16:D18)</f>
        <v>24000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24000</v>
      </c>
      <c r="O15" s="42">
        <f t="shared" si="2"/>
        <v>96.385542168674704</v>
      </c>
      <c r="P15" s="10"/>
    </row>
    <row r="16" spans="1:133">
      <c r="A16" s="12"/>
      <c r="B16" s="23">
        <v>335.12</v>
      </c>
      <c r="C16" s="19" t="s">
        <v>61</v>
      </c>
      <c r="D16" s="43">
        <v>5329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5329</v>
      </c>
      <c r="O16" s="44">
        <f t="shared" si="2"/>
        <v>21.401606425702813</v>
      </c>
      <c r="P16" s="9"/>
    </row>
    <row r="17" spans="1:119">
      <c r="A17" s="12"/>
      <c r="B17" s="23">
        <v>335.15</v>
      </c>
      <c r="C17" s="19" t="s">
        <v>62</v>
      </c>
      <c r="D17" s="43">
        <v>189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189</v>
      </c>
      <c r="O17" s="44">
        <f t="shared" si="2"/>
        <v>0.75903614457831325</v>
      </c>
      <c r="P17" s="9"/>
    </row>
    <row r="18" spans="1:119">
      <c r="A18" s="12"/>
      <c r="B18" s="23">
        <v>335.18</v>
      </c>
      <c r="C18" s="19" t="s">
        <v>63</v>
      </c>
      <c r="D18" s="43">
        <v>18482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18482</v>
      </c>
      <c r="O18" s="44">
        <f t="shared" si="2"/>
        <v>74.224899598393577</v>
      </c>
      <c r="P18" s="9"/>
    </row>
    <row r="19" spans="1:119" ht="15.75">
      <c r="A19" s="27" t="s">
        <v>24</v>
      </c>
      <c r="B19" s="28"/>
      <c r="C19" s="29"/>
      <c r="D19" s="30">
        <f t="shared" ref="D19:M19" si="5">SUM(D20:D20)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1847786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1847786</v>
      </c>
      <c r="O19" s="42">
        <f t="shared" si="2"/>
        <v>7420.8273092369482</v>
      </c>
      <c r="P19" s="10"/>
    </row>
    <row r="20" spans="1:119">
      <c r="A20" s="12"/>
      <c r="B20" s="23">
        <v>343.6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1847786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1847786</v>
      </c>
      <c r="O20" s="44">
        <f t="shared" si="2"/>
        <v>7420.8273092369482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SUM(D22:D23)</f>
        <v>22026</v>
      </c>
      <c r="E21" s="30">
        <f t="shared" si="6"/>
        <v>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47626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69652</v>
      </c>
      <c r="O21" s="42">
        <f t="shared" si="2"/>
        <v>279.72690763052208</v>
      </c>
      <c r="P21" s="10"/>
    </row>
    <row r="22" spans="1:119">
      <c r="A22" s="12"/>
      <c r="B22" s="23">
        <v>361.1</v>
      </c>
      <c r="C22" s="19" t="s">
        <v>29</v>
      </c>
      <c r="D22" s="43">
        <v>101</v>
      </c>
      <c r="E22" s="43">
        <v>0</v>
      </c>
      <c r="F22" s="43">
        <v>0</v>
      </c>
      <c r="G22" s="43">
        <v>0</v>
      </c>
      <c r="H22" s="43">
        <v>0</v>
      </c>
      <c r="I22" s="43">
        <v>290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391</v>
      </c>
      <c r="O22" s="44">
        <f t="shared" si="2"/>
        <v>1.570281124497992</v>
      </c>
      <c r="P22" s="9"/>
    </row>
    <row r="23" spans="1:119">
      <c r="A23" s="12"/>
      <c r="B23" s="23">
        <v>369.9</v>
      </c>
      <c r="C23" s="19" t="s">
        <v>30</v>
      </c>
      <c r="D23" s="43">
        <v>21925</v>
      </c>
      <c r="E23" s="43">
        <v>0</v>
      </c>
      <c r="F23" s="43">
        <v>0</v>
      </c>
      <c r="G23" s="43">
        <v>0</v>
      </c>
      <c r="H23" s="43">
        <v>0</v>
      </c>
      <c r="I23" s="43">
        <v>47336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69261</v>
      </c>
      <c r="O23" s="44">
        <f t="shared" si="2"/>
        <v>278.15662650602411</v>
      </c>
      <c r="P23" s="9"/>
    </row>
    <row r="24" spans="1:119" ht="15.75">
      <c r="A24" s="27" t="s">
        <v>25</v>
      </c>
      <c r="B24" s="28"/>
      <c r="C24" s="29"/>
      <c r="D24" s="30">
        <f t="shared" ref="D24:M24" si="7">SUM(D25:D25)</f>
        <v>193500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193500</v>
      </c>
      <c r="O24" s="42">
        <f t="shared" si="2"/>
        <v>777.10843373493981</v>
      </c>
      <c r="P24" s="9"/>
    </row>
    <row r="25" spans="1:119" ht="15.75" thickBot="1">
      <c r="A25" s="12"/>
      <c r="B25" s="23">
        <v>381</v>
      </c>
      <c r="C25" s="19" t="s">
        <v>31</v>
      </c>
      <c r="D25" s="43">
        <v>193500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193500</v>
      </c>
      <c r="O25" s="44">
        <f t="shared" si="2"/>
        <v>777.10843373493981</v>
      </c>
      <c r="P25" s="9"/>
    </row>
    <row r="26" spans="1:119" ht="16.5" thickBot="1">
      <c r="A26" s="13" t="s">
        <v>27</v>
      </c>
      <c r="B26" s="21"/>
      <c r="C26" s="20"/>
      <c r="D26" s="14">
        <f>SUM(D5,D10,D15,D19,D21,D24)</f>
        <v>1396282</v>
      </c>
      <c r="E26" s="14">
        <f t="shared" ref="E26:M26" si="8">SUM(E5,E10,E15,E19,E21,E24)</f>
        <v>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1895412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3291694</v>
      </c>
      <c r="O26" s="36">
        <f t="shared" si="2"/>
        <v>13219.654618473896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67</v>
      </c>
      <c r="M28" s="112"/>
      <c r="N28" s="112"/>
      <c r="O28" s="40">
        <v>249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45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970810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970810</v>
      </c>
      <c r="O5" s="31">
        <f t="shared" ref="O5:O27" si="2">(N5/O$29)</f>
        <v>3852.4206349206347</v>
      </c>
      <c r="P5" s="6"/>
    </row>
    <row r="6" spans="1:133">
      <c r="A6" s="12"/>
      <c r="B6" s="23">
        <v>311</v>
      </c>
      <c r="C6" s="19" t="s">
        <v>2</v>
      </c>
      <c r="D6" s="43">
        <v>873272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873272</v>
      </c>
      <c r="O6" s="44">
        <f t="shared" si="2"/>
        <v>3465.3650793650795</v>
      </c>
      <c r="P6" s="9"/>
    </row>
    <row r="7" spans="1:133">
      <c r="A7" s="12"/>
      <c r="B7" s="23">
        <v>312.10000000000002</v>
      </c>
      <c r="C7" s="19" t="s">
        <v>10</v>
      </c>
      <c r="D7" s="43">
        <v>31714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31714</v>
      </c>
      <c r="O7" s="44">
        <f t="shared" si="2"/>
        <v>125.84920634920636</v>
      </c>
      <c r="P7" s="9"/>
    </row>
    <row r="8" spans="1:133">
      <c r="A8" s="12"/>
      <c r="B8" s="23">
        <v>315</v>
      </c>
      <c r="C8" s="19" t="s">
        <v>59</v>
      </c>
      <c r="D8" s="43">
        <v>56516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56516</v>
      </c>
      <c r="O8" s="44">
        <f t="shared" si="2"/>
        <v>224.26984126984127</v>
      </c>
      <c r="P8" s="9"/>
    </row>
    <row r="9" spans="1:133">
      <c r="A9" s="12"/>
      <c r="B9" s="23">
        <v>316</v>
      </c>
      <c r="C9" s="19" t="s">
        <v>60</v>
      </c>
      <c r="D9" s="43">
        <v>9308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9308</v>
      </c>
      <c r="O9" s="44">
        <f t="shared" si="2"/>
        <v>36.936507936507937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146713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146713</v>
      </c>
      <c r="O10" s="42">
        <f t="shared" si="2"/>
        <v>582.19444444444446</v>
      </c>
      <c r="P10" s="10"/>
    </row>
    <row r="11" spans="1:133">
      <c r="A11" s="12"/>
      <c r="B11" s="23">
        <v>322</v>
      </c>
      <c r="C11" s="19" t="s">
        <v>0</v>
      </c>
      <c r="D11" s="43">
        <v>82256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82256</v>
      </c>
      <c r="O11" s="44">
        <f t="shared" si="2"/>
        <v>326.41269841269843</v>
      </c>
      <c r="P11" s="9"/>
    </row>
    <row r="12" spans="1:133">
      <c r="A12" s="12"/>
      <c r="B12" s="23">
        <v>323.10000000000002</v>
      </c>
      <c r="C12" s="19" t="s">
        <v>14</v>
      </c>
      <c r="D12" s="43">
        <v>57341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57341</v>
      </c>
      <c r="O12" s="44">
        <f t="shared" si="2"/>
        <v>227.54365079365078</v>
      </c>
      <c r="P12" s="9"/>
    </row>
    <row r="13" spans="1:133">
      <c r="A13" s="12"/>
      <c r="B13" s="23">
        <v>323.39999999999998</v>
      </c>
      <c r="C13" s="19" t="s">
        <v>52</v>
      </c>
      <c r="D13" s="43">
        <v>2263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2263</v>
      </c>
      <c r="O13" s="44">
        <f t="shared" si="2"/>
        <v>8.9801587301587293</v>
      </c>
      <c r="P13" s="9"/>
    </row>
    <row r="14" spans="1:133">
      <c r="A14" s="12"/>
      <c r="B14" s="23">
        <v>323.7</v>
      </c>
      <c r="C14" s="19" t="s">
        <v>15</v>
      </c>
      <c r="D14" s="43">
        <v>4853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4853</v>
      </c>
      <c r="O14" s="44">
        <f t="shared" si="2"/>
        <v>19.25793650793651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SUM(D16:D18)</f>
        <v>22338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22338</v>
      </c>
      <c r="O15" s="42">
        <f t="shared" si="2"/>
        <v>88.642857142857139</v>
      </c>
      <c r="P15" s="10"/>
    </row>
    <row r="16" spans="1:133">
      <c r="A16" s="12"/>
      <c r="B16" s="23">
        <v>335.12</v>
      </c>
      <c r="C16" s="19" t="s">
        <v>61</v>
      </c>
      <c r="D16" s="43">
        <v>6462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6462</v>
      </c>
      <c r="O16" s="44">
        <f t="shared" si="2"/>
        <v>25.642857142857142</v>
      </c>
      <c r="P16" s="9"/>
    </row>
    <row r="17" spans="1:119">
      <c r="A17" s="12"/>
      <c r="B17" s="23">
        <v>335.15</v>
      </c>
      <c r="C17" s="19" t="s">
        <v>62</v>
      </c>
      <c r="D17" s="43">
        <v>189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189</v>
      </c>
      <c r="O17" s="44">
        <f t="shared" si="2"/>
        <v>0.75</v>
      </c>
      <c r="P17" s="9"/>
    </row>
    <row r="18" spans="1:119">
      <c r="A18" s="12"/>
      <c r="B18" s="23">
        <v>335.18</v>
      </c>
      <c r="C18" s="19" t="s">
        <v>63</v>
      </c>
      <c r="D18" s="43">
        <v>15687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15687</v>
      </c>
      <c r="O18" s="44">
        <f t="shared" si="2"/>
        <v>62.25</v>
      </c>
      <c r="P18" s="9"/>
    </row>
    <row r="19" spans="1:119" ht="15.75">
      <c r="A19" s="27" t="s">
        <v>24</v>
      </c>
      <c r="B19" s="28"/>
      <c r="C19" s="29"/>
      <c r="D19" s="30">
        <f t="shared" ref="D19:M19" si="5">SUM(D20:D20)</f>
        <v>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1774639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1774639</v>
      </c>
      <c r="O19" s="42">
        <f t="shared" si="2"/>
        <v>7042.2182539682535</v>
      </c>
      <c r="P19" s="10"/>
    </row>
    <row r="20" spans="1:119">
      <c r="A20" s="12"/>
      <c r="B20" s="23">
        <v>343.6</v>
      </c>
      <c r="C20" s="19" t="s">
        <v>26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1774639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1774639</v>
      </c>
      <c r="O20" s="44">
        <f t="shared" si="2"/>
        <v>7042.2182539682535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SUM(D22:D24)</f>
        <v>16063</v>
      </c>
      <c r="E21" s="30">
        <f t="shared" si="6"/>
        <v>150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35740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51953</v>
      </c>
      <c r="O21" s="42">
        <f t="shared" si="2"/>
        <v>206.1626984126984</v>
      </c>
      <c r="P21" s="10"/>
    </row>
    <row r="22" spans="1:119">
      <c r="A22" s="12"/>
      <c r="B22" s="23">
        <v>361.1</v>
      </c>
      <c r="C22" s="19" t="s">
        <v>29</v>
      </c>
      <c r="D22" s="43">
        <v>1761</v>
      </c>
      <c r="E22" s="43">
        <v>0</v>
      </c>
      <c r="F22" s="43">
        <v>0</v>
      </c>
      <c r="G22" s="43">
        <v>0</v>
      </c>
      <c r="H22" s="43">
        <v>0</v>
      </c>
      <c r="I22" s="43">
        <v>1270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3031</v>
      </c>
      <c r="O22" s="44">
        <f t="shared" si="2"/>
        <v>12.027777777777779</v>
      </c>
      <c r="P22" s="9"/>
    </row>
    <row r="23" spans="1:119">
      <c r="A23" s="12"/>
      <c r="B23" s="23">
        <v>364</v>
      </c>
      <c r="C23" s="19" t="s">
        <v>64</v>
      </c>
      <c r="D23" s="43">
        <v>1000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1000</v>
      </c>
      <c r="O23" s="44">
        <f t="shared" si="2"/>
        <v>3.9682539682539684</v>
      </c>
      <c r="P23" s="9"/>
    </row>
    <row r="24" spans="1:119">
      <c r="A24" s="12"/>
      <c r="B24" s="23">
        <v>369.9</v>
      </c>
      <c r="C24" s="19" t="s">
        <v>30</v>
      </c>
      <c r="D24" s="43">
        <v>13302</v>
      </c>
      <c r="E24" s="43">
        <v>150</v>
      </c>
      <c r="F24" s="43">
        <v>0</v>
      </c>
      <c r="G24" s="43">
        <v>0</v>
      </c>
      <c r="H24" s="43">
        <v>0</v>
      </c>
      <c r="I24" s="43">
        <v>34470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47922</v>
      </c>
      <c r="O24" s="44">
        <f t="shared" si="2"/>
        <v>190.16666666666666</v>
      </c>
      <c r="P24" s="9"/>
    </row>
    <row r="25" spans="1:119" ht="15.75">
      <c r="A25" s="27" t="s">
        <v>25</v>
      </c>
      <c r="B25" s="28"/>
      <c r="C25" s="29"/>
      <c r="D25" s="30">
        <f t="shared" ref="D25:M25" si="7">SUM(D26:D26)</f>
        <v>193500</v>
      </c>
      <c r="E25" s="30">
        <f t="shared" si="7"/>
        <v>20582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214082</v>
      </c>
      <c r="O25" s="42">
        <f t="shared" si="2"/>
        <v>849.53174603174602</v>
      </c>
      <c r="P25" s="9"/>
    </row>
    <row r="26" spans="1:119" ht="15.75" thickBot="1">
      <c r="A26" s="12"/>
      <c r="B26" s="23">
        <v>381</v>
      </c>
      <c r="C26" s="19" t="s">
        <v>31</v>
      </c>
      <c r="D26" s="43">
        <v>193500</v>
      </c>
      <c r="E26" s="43">
        <v>20582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214082</v>
      </c>
      <c r="O26" s="44">
        <f t="shared" si="2"/>
        <v>849.53174603174602</v>
      </c>
      <c r="P26" s="9"/>
    </row>
    <row r="27" spans="1:119" ht="16.5" thickBot="1">
      <c r="A27" s="13" t="s">
        <v>27</v>
      </c>
      <c r="B27" s="21"/>
      <c r="C27" s="20"/>
      <c r="D27" s="14">
        <f>SUM(D5,D10,D15,D19,D21,D25)</f>
        <v>1349424</v>
      </c>
      <c r="E27" s="14">
        <f t="shared" ref="E27:M27" si="8">SUM(E5,E10,E15,E19,E21,E25)</f>
        <v>20732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1810379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3180535</v>
      </c>
      <c r="O27" s="36">
        <f t="shared" si="2"/>
        <v>12621.170634920634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2" t="s">
        <v>65</v>
      </c>
      <c r="M29" s="112"/>
      <c r="N29" s="112"/>
      <c r="O29" s="40">
        <v>252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45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966223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966223</v>
      </c>
      <c r="O5" s="31">
        <f t="shared" ref="O5:O26" si="2">(N5/O$28)</f>
        <v>3834.218253968254</v>
      </c>
      <c r="P5" s="6"/>
    </row>
    <row r="6" spans="1:133">
      <c r="A6" s="12"/>
      <c r="B6" s="23">
        <v>311</v>
      </c>
      <c r="C6" s="19" t="s">
        <v>2</v>
      </c>
      <c r="D6" s="43">
        <v>866152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866152</v>
      </c>
      <c r="O6" s="44">
        <f t="shared" si="2"/>
        <v>3437.1111111111113</v>
      </c>
      <c r="P6" s="9"/>
    </row>
    <row r="7" spans="1:133">
      <c r="A7" s="12"/>
      <c r="B7" s="23">
        <v>312.10000000000002</v>
      </c>
      <c r="C7" s="19" t="s">
        <v>10</v>
      </c>
      <c r="D7" s="43">
        <v>31839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31839</v>
      </c>
      <c r="O7" s="44">
        <f t="shared" si="2"/>
        <v>126.3452380952381</v>
      </c>
      <c r="P7" s="9"/>
    </row>
    <row r="8" spans="1:133">
      <c r="A8" s="12"/>
      <c r="B8" s="23">
        <v>315</v>
      </c>
      <c r="C8" s="19" t="s">
        <v>11</v>
      </c>
      <c r="D8" s="43">
        <v>55839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55839</v>
      </c>
      <c r="O8" s="44">
        <f t="shared" si="2"/>
        <v>221.58333333333334</v>
      </c>
      <c r="P8" s="9"/>
    </row>
    <row r="9" spans="1:133">
      <c r="A9" s="12"/>
      <c r="B9" s="23">
        <v>316</v>
      </c>
      <c r="C9" s="19" t="s">
        <v>12</v>
      </c>
      <c r="D9" s="43">
        <v>12393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12393</v>
      </c>
      <c r="O9" s="44">
        <f t="shared" si="2"/>
        <v>49.178571428571431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103084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103084</v>
      </c>
      <c r="O10" s="42">
        <f t="shared" si="2"/>
        <v>409.06349206349205</v>
      </c>
      <c r="P10" s="10"/>
    </row>
    <row r="11" spans="1:133">
      <c r="A11" s="12"/>
      <c r="B11" s="23">
        <v>322</v>
      </c>
      <c r="C11" s="19" t="s">
        <v>0</v>
      </c>
      <c r="D11" s="43">
        <v>34650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34650</v>
      </c>
      <c r="O11" s="44">
        <f t="shared" si="2"/>
        <v>137.5</v>
      </c>
      <c r="P11" s="9"/>
    </row>
    <row r="12" spans="1:133">
      <c r="A12" s="12"/>
      <c r="B12" s="23">
        <v>323.10000000000002</v>
      </c>
      <c r="C12" s="19" t="s">
        <v>14</v>
      </c>
      <c r="D12" s="43">
        <v>63362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63362</v>
      </c>
      <c r="O12" s="44">
        <f t="shared" si="2"/>
        <v>251.43650793650792</v>
      </c>
      <c r="P12" s="9"/>
    </row>
    <row r="13" spans="1:133">
      <c r="A13" s="12"/>
      <c r="B13" s="23">
        <v>323.7</v>
      </c>
      <c r="C13" s="19" t="s">
        <v>15</v>
      </c>
      <c r="D13" s="43">
        <v>5072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5072</v>
      </c>
      <c r="O13" s="44">
        <f t="shared" si="2"/>
        <v>20.126984126984127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21762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21762</v>
      </c>
      <c r="O14" s="42">
        <f t="shared" si="2"/>
        <v>86.357142857142861</v>
      </c>
      <c r="P14" s="10"/>
    </row>
    <row r="15" spans="1:133">
      <c r="A15" s="12"/>
      <c r="B15" s="23">
        <v>335.12</v>
      </c>
      <c r="C15" s="19" t="s">
        <v>17</v>
      </c>
      <c r="D15" s="43">
        <v>4953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4953</v>
      </c>
      <c r="O15" s="44">
        <f t="shared" si="2"/>
        <v>19.654761904761905</v>
      </c>
      <c r="P15" s="9"/>
    </row>
    <row r="16" spans="1:133">
      <c r="A16" s="12"/>
      <c r="B16" s="23">
        <v>335.15</v>
      </c>
      <c r="C16" s="19" t="s">
        <v>18</v>
      </c>
      <c r="D16" s="43">
        <v>336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336</v>
      </c>
      <c r="O16" s="44">
        <f t="shared" si="2"/>
        <v>1.3333333333333333</v>
      </c>
      <c r="P16" s="9"/>
    </row>
    <row r="17" spans="1:119">
      <c r="A17" s="12"/>
      <c r="B17" s="23">
        <v>335.18</v>
      </c>
      <c r="C17" s="19" t="s">
        <v>19</v>
      </c>
      <c r="D17" s="43">
        <v>16473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16473</v>
      </c>
      <c r="O17" s="44">
        <f t="shared" si="2"/>
        <v>65.36904761904762</v>
      </c>
      <c r="P17" s="9"/>
    </row>
    <row r="18" spans="1:119" ht="15.75">
      <c r="A18" s="27" t="s">
        <v>24</v>
      </c>
      <c r="B18" s="28"/>
      <c r="C18" s="29"/>
      <c r="D18" s="30">
        <f t="shared" ref="D18:M18" si="5">SUM(D19:D19)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1790763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1790763</v>
      </c>
      <c r="O18" s="42">
        <f t="shared" si="2"/>
        <v>7106.2023809523807</v>
      </c>
      <c r="P18" s="10"/>
    </row>
    <row r="19" spans="1:119">
      <c r="A19" s="12"/>
      <c r="B19" s="23">
        <v>343.6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1790763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1790763</v>
      </c>
      <c r="O19" s="44">
        <f t="shared" si="2"/>
        <v>7106.2023809523807</v>
      </c>
      <c r="P19" s="9"/>
    </row>
    <row r="20" spans="1:119" ht="15.75">
      <c r="A20" s="27" t="s">
        <v>3</v>
      </c>
      <c r="B20" s="28"/>
      <c r="C20" s="29"/>
      <c r="D20" s="30">
        <f t="shared" ref="D20:M20" si="6">SUM(D21:D23)</f>
        <v>65270</v>
      </c>
      <c r="E20" s="30">
        <f t="shared" si="6"/>
        <v>800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36283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102353</v>
      </c>
      <c r="O20" s="42">
        <f t="shared" si="2"/>
        <v>406.16269841269843</v>
      </c>
      <c r="P20" s="10"/>
    </row>
    <row r="21" spans="1:119">
      <c r="A21" s="12"/>
      <c r="B21" s="23">
        <v>361.1</v>
      </c>
      <c r="C21" s="19" t="s">
        <v>29</v>
      </c>
      <c r="D21" s="43">
        <v>9872</v>
      </c>
      <c r="E21" s="43">
        <v>0</v>
      </c>
      <c r="F21" s="43">
        <v>0</v>
      </c>
      <c r="G21" s="43">
        <v>0</v>
      </c>
      <c r="H21" s="43">
        <v>0</v>
      </c>
      <c r="I21" s="43">
        <v>670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10542</v>
      </c>
      <c r="O21" s="44">
        <f t="shared" si="2"/>
        <v>41.833333333333336</v>
      </c>
      <c r="P21" s="9"/>
    </row>
    <row r="22" spans="1:119">
      <c r="A22" s="12"/>
      <c r="B22" s="23">
        <v>366</v>
      </c>
      <c r="C22" s="19" t="s">
        <v>43</v>
      </c>
      <c r="D22" s="43">
        <v>0</v>
      </c>
      <c r="E22" s="43">
        <v>800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800</v>
      </c>
      <c r="O22" s="44">
        <f t="shared" si="2"/>
        <v>3.1746031746031744</v>
      </c>
      <c r="P22" s="9"/>
    </row>
    <row r="23" spans="1:119">
      <c r="A23" s="12"/>
      <c r="B23" s="23">
        <v>369.9</v>
      </c>
      <c r="C23" s="19" t="s">
        <v>30</v>
      </c>
      <c r="D23" s="43">
        <v>55398</v>
      </c>
      <c r="E23" s="43">
        <v>0</v>
      </c>
      <c r="F23" s="43">
        <v>0</v>
      </c>
      <c r="G23" s="43">
        <v>0</v>
      </c>
      <c r="H23" s="43">
        <v>0</v>
      </c>
      <c r="I23" s="43">
        <v>35613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91011</v>
      </c>
      <c r="O23" s="44">
        <f t="shared" si="2"/>
        <v>361.15476190476193</v>
      </c>
      <c r="P23" s="9"/>
    </row>
    <row r="24" spans="1:119" ht="15.75">
      <c r="A24" s="27" t="s">
        <v>25</v>
      </c>
      <c r="B24" s="28"/>
      <c r="C24" s="29"/>
      <c r="D24" s="30">
        <f t="shared" ref="D24:M24" si="7">SUM(D25:D25)</f>
        <v>295000</v>
      </c>
      <c r="E24" s="30">
        <f t="shared" si="7"/>
        <v>0</v>
      </c>
      <c r="F24" s="30">
        <f t="shared" si="7"/>
        <v>0</v>
      </c>
      <c r="G24" s="30">
        <f t="shared" si="7"/>
        <v>0</v>
      </c>
      <c r="H24" s="30">
        <f t="shared" si="7"/>
        <v>0</v>
      </c>
      <c r="I24" s="30">
        <f t="shared" si="7"/>
        <v>0</v>
      </c>
      <c r="J24" s="30">
        <f t="shared" si="7"/>
        <v>0</v>
      </c>
      <c r="K24" s="30">
        <f t="shared" si="7"/>
        <v>0</v>
      </c>
      <c r="L24" s="30">
        <f t="shared" si="7"/>
        <v>0</v>
      </c>
      <c r="M24" s="30">
        <f t="shared" si="7"/>
        <v>0</v>
      </c>
      <c r="N24" s="30">
        <f t="shared" si="1"/>
        <v>295000</v>
      </c>
      <c r="O24" s="42">
        <f t="shared" si="2"/>
        <v>1170.6349206349207</v>
      </c>
      <c r="P24" s="9"/>
    </row>
    <row r="25" spans="1:119" ht="15.75" thickBot="1">
      <c r="A25" s="12"/>
      <c r="B25" s="23">
        <v>381</v>
      </c>
      <c r="C25" s="19" t="s">
        <v>31</v>
      </c>
      <c r="D25" s="43">
        <v>295000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295000</v>
      </c>
      <c r="O25" s="44">
        <f t="shared" si="2"/>
        <v>1170.6349206349207</v>
      </c>
      <c r="P25" s="9"/>
    </row>
    <row r="26" spans="1:119" ht="16.5" thickBot="1">
      <c r="A26" s="13" t="s">
        <v>27</v>
      </c>
      <c r="B26" s="21"/>
      <c r="C26" s="20"/>
      <c r="D26" s="14">
        <f>SUM(D5,D10,D14,D18,D20,D24)</f>
        <v>1451339</v>
      </c>
      <c r="E26" s="14">
        <f t="shared" ref="E26:M26" si="8">SUM(E5,E10,E14,E18,E20,E24)</f>
        <v>800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1827046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3279185</v>
      </c>
      <c r="O26" s="36">
        <f t="shared" si="2"/>
        <v>13012.638888888889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49</v>
      </c>
      <c r="M28" s="112"/>
      <c r="N28" s="112"/>
      <c r="O28" s="40">
        <v>252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45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979936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979936</v>
      </c>
      <c r="O5" s="31">
        <f t="shared" ref="O5:O27" si="2">(N5/O$29)</f>
        <v>3919.7440000000001</v>
      </c>
      <c r="P5" s="6"/>
    </row>
    <row r="6" spans="1:133">
      <c r="A6" s="12"/>
      <c r="B6" s="23">
        <v>311</v>
      </c>
      <c r="C6" s="19" t="s">
        <v>2</v>
      </c>
      <c r="D6" s="43">
        <v>880194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880194</v>
      </c>
      <c r="O6" s="44">
        <f t="shared" si="2"/>
        <v>3520.7759999999998</v>
      </c>
      <c r="P6" s="9"/>
    </row>
    <row r="7" spans="1:133">
      <c r="A7" s="12"/>
      <c r="B7" s="23">
        <v>312.10000000000002</v>
      </c>
      <c r="C7" s="19" t="s">
        <v>10</v>
      </c>
      <c r="D7" s="43">
        <v>31134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31134</v>
      </c>
      <c r="O7" s="44">
        <f t="shared" si="2"/>
        <v>124.536</v>
      </c>
      <c r="P7" s="9"/>
    </row>
    <row r="8" spans="1:133">
      <c r="A8" s="12"/>
      <c r="B8" s="23">
        <v>315</v>
      </c>
      <c r="C8" s="19" t="s">
        <v>11</v>
      </c>
      <c r="D8" s="43">
        <v>59963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59963</v>
      </c>
      <c r="O8" s="44">
        <f t="shared" si="2"/>
        <v>239.852</v>
      </c>
      <c r="P8" s="9"/>
    </row>
    <row r="9" spans="1:133">
      <c r="A9" s="12"/>
      <c r="B9" s="23">
        <v>316</v>
      </c>
      <c r="C9" s="19" t="s">
        <v>12</v>
      </c>
      <c r="D9" s="43">
        <v>8645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8645</v>
      </c>
      <c r="O9" s="44">
        <f t="shared" si="2"/>
        <v>34.58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103033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103033</v>
      </c>
      <c r="O10" s="42">
        <f t="shared" si="2"/>
        <v>412.13200000000001</v>
      </c>
      <c r="P10" s="10"/>
    </row>
    <row r="11" spans="1:133">
      <c r="A11" s="12"/>
      <c r="B11" s="23">
        <v>322</v>
      </c>
      <c r="C11" s="19" t="s">
        <v>0</v>
      </c>
      <c r="D11" s="43">
        <v>32232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32232</v>
      </c>
      <c r="O11" s="44">
        <f t="shared" si="2"/>
        <v>128.928</v>
      </c>
      <c r="P11" s="9"/>
    </row>
    <row r="12" spans="1:133">
      <c r="A12" s="12"/>
      <c r="B12" s="23">
        <v>323.10000000000002</v>
      </c>
      <c r="C12" s="19" t="s">
        <v>14</v>
      </c>
      <c r="D12" s="43">
        <v>65488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65488</v>
      </c>
      <c r="O12" s="44">
        <f t="shared" si="2"/>
        <v>261.952</v>
      </c>
      <c r="P12" s="9"/>
    </row>
    <row r="13" spans="1:133">
      <c r="A13" s="12"/>
      <c r="B13" s="23">
        <v>323.7</v>
      </c>
      <c r="C13" s="19" t="s">
        <v>15</v>
      </c>
      <c r="D13" s="43">
        <v>5313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5313</v>
      </c>
      <c r="O13" s="44">
        <f t="shared" si="2"/>
        <v>21.251999999999999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22292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22292</v>
      </c>
      <c r="O14" s="42">
        <f t="shared" si="2"/>
        <v>89.168000000000006</v>
      </c>
      <c r="P14" s="10"/>
    </row>
    <row r="15" spans="1:133">
      <c r="A15" s="12"/>
      <c r="B15" s="23">
        <v>335.12</v>
      </c>
      <c r="C15" s="19" t="s">
        <v>17</v>
      </c>
      <c r="D15" s="43">
        <v>4833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4833</v>
      </c>
      <c r="O15" s="44">
        <f t="shared" si="2"/>
        <v>19.332000000000001</v>
      </c>
      <c r="P15" s="9"/>
    </row>
    <row r="16" spans="1:133">
      <c r="A16" s="12"/>
      <c r="B16" s="23">
        <v>335.15</v>
      </c>
      <c r="C16" s="19" t="s">
        <v>18</v>
      </c>
      <c r="D16" s="43">
        <v>336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336</v>
      </c>
      <c r="O16" s="44">
        <f t="shared" si="2"/>
        <v>1.3440000000000001</v>
      </c>
      <c r="P16" s="9"/>
    </row>
    <row r="17" spans="1:119">
      <c r="A17" s="12"/>
      <c r="B17" s="23">
        <v>335.18</v>
      </c>
      <c r="C17" s="19" t="s">
        <v>19</v>
      </c>
      <c r="D17" s="43">
        <v>17123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17123</v>
      </c>
      <c r="O17" s="44">
        <f t="shared" si="2"/>
        <v>68.492000000000004</v>
      </c>
      <c r="P17" s="9"/>
    </row>
    <row r="18" spans="1:119" ht="15.75">
      <c r="A18" s="27" t="s">
        <v>24</v>
      </c>
      <c r="B18" s="28"/>
      <c r="C18" s="29"/>
      <c r="D18" s="30">
        <f t="shared" ref="D18:M18" si="5">SUM(D19:D20)</f>
        <v>16722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1782021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1798743</v>
      </c>
      <c r="O18" s="42">
        <f t="shared" si="2"/>
        <v>7194.9719999999998</v>
      </c>
      <c r="P18" s="10"/>
    </row>
    <row r="19" spans="1:119">
      <c r="A19" s="12"/>
      <c r="B19" s="23">
        <v>343.6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1782021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1782021</v>
      </c>
      <c r="O19" s="44">
        <f t="shared" si="2"/>
        <v>7128.0839999999998</v>
      </c>
      <c r="P19" s="9"/>
    </row>
    <row r="20" spans="1:119">
      <c r="A20" s="12"/>
      <c r="B20" s="23">
        <v>346.9</v>
      </c>
      <c r="C20" s="19" t="s">
        <v>41</v>
      </c>
      <c r="D20" s="43">
        <v>16722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16722</v>
      </c>
      <c r="O20" s="44">
        <f t="shared" si="2"/>
        <v>66.888000000000005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SUM(D22:D24)</f>
        <v>42159</v>
      </c>
      <c r="E21" s="30">
        <f t="shared" si="6"/>
        <v>550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29825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72534</v>
      </c>
      <c r="O21" s="42">
        <f t="shared" si="2"/>
        <v>290.13600000000002</v>
      </c>
      <c r="P21" s="10"/>
    </row>
    <row r="22" spans="1:119">
      <c r="A22" s="12"/>
      <c r="B22" s="23">
        <v>361.1</v>
      </c>
      <c r="C22" s="19" t="s">
        <v>29</v>
      </c>
      <c r="D22" s="43">
        <v>9568</v>
      </c>
      <c r="E22" s="43">
        <v>0</v>
      </c>
      <c r="F22" s="43">
        <v>0</v>
      </c>
      <c r="G22" s="43">
        <v>0</v>
      </c>
      <c r="H22" s="43">
        <v>0</v>
      </c>
      <c r="I22" s="43">
        <v>1840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11408</v>
      </c>
      <c r="O22" s="44">
        <f t="shared" si="2"/>
        <v>45.631999999999998</v>
      </c>
      <c r="P22" s="9"/>
    </row>
    <row r="23" spans="1:119">
      <c r="A23" s="12"/>
      <c r="B23" s="23">
        <v>366</v>
      </c>
      <c r="C23" s="19" t="s">
        <v>43</v>
      </c>
      <c r="D23" s="43">
        <v>150</v>
      </c>
      <c r="E23" s="43">
        <v>550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700</v>
      </c>
      <c r="O23" s="44">
        <f t="shared" si="2"/>
        <v>2.8</v>
      </c>
      <c r="P23" s="9"/>
    </row>
    <row r="24" spans="1:119">
      <c r="A24" s="12"/>
      <c r="B24" s="23">
        <v>369.9</v>
      </c>
      <c r="C24" s="19" t="s">
        <v>30</v>
      </c>
      <c r="D24" s="43">
        <v>32441</v>
      </c>
      <c r="E24" s="43">
        <v>0</v>
      </c>
      <c r="F24" s="43">
        <v>0</v>
      </c>
      <c r="G24" s="43">
        <v>0</v>
      </c>
      <c r="H24" s="43">
        <v>0</v>
      </c>
      <c r="I24" s="43">
        <v>27985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60426</v>
      </c>
      <c r="O24" s="44">
        <f t="shared" si="2"/>
        <v>241.70400000000001</v>
      </c>
      <c r="P24" s="9"/>
    </row>
    <row r="25" spans="1:119" ht="15.75">
      <c r="A25" s="27" t="s">
        <v>25</v>
      </c>
      <c r="B25" s="28"/>
      <c r="C25" s="29"/>
      <c r="D25" s="30">
        <f t="shared" ref="D25:M25" si="7">SUM(D26:D26)</f>
        <v>295000</v>
      </c>
      <c r="E25" s="30">
        <f t="shared" si="7"/>
        <v>0</v>
      </c>
      <c r="F25" s="30">
        <f t="shared" si="7"/>
        <v>0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295000</v>
      </c>
      <c r="O25" s="42">
        <f t="shared" si="2"/>
        <v>1180</v>
      </c>
      <c r="P25" s="9"/>
    </row>
    <row r="26" spans="1:119" ht="15.75" thickBot="1">
      <c r="A26" s="12"/>
      <c r="B26" s="23">
        <v>381</v>
      </c>
      <c r="C26" s="19" t="s">
        <v>31</v>
      </c>
      <c r="D26" s="43">
        <v>295000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295000</v>
      </c>
      <c r="O26" s="44">
        <f t="shared" si="2"/>
        <v>1180</v>
      </c>
      <c r="P26" s="9"/>
    </row>
    <row r="27" spans="1:119" ht="16.5" thickBot="1">
      <c r="A27" s="13" t="s">
        <v>27</v>
      </c>
      <c r="B27" s="21"/>
      <c r="C27" s="20"/>
      <c r="D27" s="14">
        <f>SUM(D5,D10,D14,D18,D21,D25)</f>
        <v>1459142</v>
      </c>
      <c r="E27" s="14">
        <f t="shared" ref="E27:M27" si="8">SUM(E5,E10,E14,E18,E21,E25)</f>
        <v>550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1811846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3271538</v>
      </c>
      <c r="O27" s="36">
        <f t="shared" si="2"/>
        <v>13086.152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2" t="s">
        <v>47</v>
      </c>
      <c r="M29" s="112"/>
      <c r="N29" s="112"/>
      <c r="O29" s="40">
        <v>250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45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1070185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1070185</v>
      </c>
      <c r="O5" s="31">
        <f t="shared" ref="O5:O28" si="2">(N5/O$30)</f>
        <v>4246.7658730158728</v>
      </c>
      <c r="P5" s="6"/>
    </row>
    <row r="6" spans="1:133">
      <c r="A6" s="12"/>
      <c r="B6" s="23">
        <v>311</v>
      </c>
      <c r="C6" s="19" t="s">
        <v>2</v>
      </c>
      <c r="D6" s="43">
        <v>958335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958335</v>
      </c>
      <c r="O6" s="44">
        <f t="shared" si="2"/>
        <v>3802.9166666666665</v>
      </c>
      <c r="P6" s="9"/>
    </row>
    <row r="7" spans="1:133">
      <c r="A7" s="12"/>
      <c r="B7" s="23">
        <v>312.10000000000002</v>
      </c>
      <c r="C7" s="19" t="s">
        <v>10</v>
      </c>
      <c r="D7" s="43">
        <v>31382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31382</v>
      </c>
      <c r="O7" s="44">
        <f t="shared" si="2"/>
        <v>124.53174603174604</v>
      </c>
      <c r="P7" s="9"/>
    </row>
    <row r="8" spans="1:133">
      <c r="A8" s="12"/>
      <c r="B8" s="23">
        <v>315</v>
      </c>
      <c r="C8" s="19" t="s">
        <v>11</v>
      </c>
      <c r="D8" s="43">
        <v>68716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68716</v>
      </c>
      <c r="O8" s="44">
        <f t="shared" si="2"/>
        <v>272.6825396825397</v>
      </c>
      <c r="P8" s="9"/>
    </row>
    <row r="9" spans="1:133">
      <c r="A9" s="12"/>
      <c r="B9" s="23">
        <v>316</v>
      </c>
      <c r="C9" s="19" t="s">
        <v>12</v>
      </c>
      <c r="D9" s="43">
        <v>11752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11752</v>
      </c>
      <c r="O9" s="44">
        <f t="shared" si="2"/>
        <v>46.634920634920633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65696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65696</v>
      </c>
      <c r="O10" s="42">
        <f t="shared" si="2"/>
        <v>260.69841269841271</v>
      </c>
      <c r="P10" s="10"/>
    </row>
    <row r="11" spans="1:133">
      <c r="A11" s="12"/>
      <c r="B11" s="23">
        <v>322</v>
      </c>
      <c r="C11" s="19" t="s">
        <v>0</v>
      </c>
      <c r="D11" s="43">
        <v>20933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20933</v>
      </c>
      <c r="O11" s="44">
        <f t="shared" si="2"/>
        <v>83.067460317460316</v>
      </c>
      <c r="P11" s="9"/>
    </row>
    <row r="12" spans="1:133">
      <c r="A12" s="12"/>
      <c r="B12" s="23">
        <v>323.10000000000002</v>
      </c>
      <c r="C12" s="19" t="s">
        <v>14</v>
      </c>
      <c r="D12" s="43">
        <v>39711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39711</v>
      </c>
      <c r="O12" s="44">
        <f t="shared" si="2"/>
        <v>157.58333333333334</v>
      </c>
      <c r="P12" s="9"/>
    </row>
    <row r="13" spans="1:133">
      <c r="A13" s="12"/>
      <c r="B13" s="23">
        <v>323.7</v>
      </c>
      <c r="C13" s="19" t="s">
        <v>15</v>
      </c>
      <c r="D13" s="43">
        <v>5052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5052</v>
      </c>
      <c r="O13" s="44">
        <f t="shared" si="2"/>
        <v>20.047619047619047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21299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21299</v>
      </c>
      <c r="O14" s="42">
        <f t="shared" si="2"/>
        <v>84.519841269841265</v>
      </c>
      <c r="P14" s="10"/>
    </row>
    <row r="15" spans="1:133">
      <c r="A15" s="12"/>
      <c r="B15" s="23">
        <v>335.12</v>
      </c>
      <c r="C15" s="19" t="s">
        <v>17</v>
      </c>
      <c r="D15" s="43">
        <v>4589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4589</v>
      </c>
      <c r="O15" s="44">
        <f t="shared" si="2"/>
        <v>18.210317460317459</v>
      </c>
      <c r="P15" s="9"/>
    </row>
    <row r="16" spans="1:133">
      <c r="A16" s="12"/>
      <c r="B16" s="23">
        <v>335.15</v>
      </c>
      <c r="C16" s="19" t="s">
        <v>18</v>
      </c>
      <c r="D16" s="43">
        <v>336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336</v>
      </c>
      <c r="O16" s="44">
        <f t="shared" si="2"/>
        <v>1.3333333333333333</v>
      </c>
      <c r="P16" s="9"/>
    </row>
    <row r="17" spans="1:119">
      <c r="A17" s="12"/>
      <c r="B17" s="23">
        <v>335.18</v>
      </c>
      <c r="C17" s="19" t="s">
        <v>19</v>
      </c>
      <c r="D17" s="43">
        <v>16374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16374</v>
      </c>
      <c r="O17" s="44">
        <f t="shared" si="2"/>
        <v>64.976190476190482</v>
      </c>
      <c r="P17" s="9"/>
    </row>
    <row r="18" spans="1:119" ht="15.75">
      <c r="A18" s="27" t="s">
        <v>24</v>
      </c>
      <c r="B18" s="28"/>
      <c r="C18" s="29"/>
      <c r="D18" s="30">
        <f t="shared" ref="D18:M18" si="5">SUM(D19:D21)</f>
        <v>28361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1789978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1818339</v>
      </c>
      <c r="O18" s="42">
        <f t="shared" si="2"/>
        <v>7215.6309523809523</v>
      </c>
      <c r="P18" s="10"/>
    </row>
    <row r="19" spans="1:119">
      <c r="A19" s="12"/>
      <c r="B19" s="23">
        <v>343.6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1789978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1789978</v>
      </c>
      <c r="O19" s="44">
        <f t="shared" si="2"/>
        <v>7103.0873015873012</v>
      </c>
      <c r="P19" s="9"/>
    </row>
    <row r="20" spans="1:119">
      <c r="A20" s="12"/>
      <c r="B20" s="23">
        <v>346.9</v>
      </c>
      <c r="C20" s="19" t="s">
        <v>41</v>
      </c>
      <c r="D20" s="43">
        <v>26111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26111</v>
      </c>
      <c r="O20" s="44">
        <f t="shared" si="2"/>
        <v>103.61507936507937</v>
      </c>
      <c r="P20" s="9"/>
    </row>
    <row r="21" spans="1:119">
      <c r="A21" s="12"/>
      <c r="B21" s="23">
        <v>347.1</v>
      </c>
      <c r="C21" s="19" t="s">
        <v>42</v>
      </c>
      <c r="D21" s="43">
        <v>2250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2250</v>
      </c>
      <c r="O21" s="44">
        <f t="shared" si="2"/>
        <v>8.9285714285714288</v>
      </c>
      <c r="P21" s="9"/>
    </row>
    <row r="22" spans="1:119" ht="15.75">
      <c r="A22" s="27" t="s">
        <v>3</v>
      </c>
      <c r="B22" s="28"/>
      <c r="C22" s="29"/>
      <c r="D22" s="30">
        <f t="shared" ref="D22:M22" si="6">SUM(D23:D25)</f>
        <v>9302</v>
      </c>
      <c r="E22" s="30">
        <f t="shared" si="6"/>
        <v>84</v>
      </c>
      <c r="F22" s="30">
        <f t="shared" si="6"/>
        <v>0</v>
      </c>
      <c r="G22" s="30">
        <f t="shared" si="6"/>
        <v>0</v>
      </c>
      <c r="H22" s="30">
        <f t="shared" si="6"/>
        <v>0</v>
      </c>
      <c r="I22" s="30">
        <f t="shared" si="6"/>
        <v>0</v>
      </c>
      <c r="J22" s="30">
        <f t="shared" si="6"/>
        <v>0</v>
      </c>
      <c r="K22" s="30">
        <f t="shared" si="6"/>
        <v>0</v>
      </c>
      <c r="L22" s="30">
        <f t="shared" si="6"/>
        <v>0</v>
      </c>
      <c r="M22" s="30">
        <f t="shared" si="6"/>
        <v>0</v>
      </c>
      <c r="N22" s="30">
        <f t="shared" si="1"/>
        <v>9386</v>
      </c>
      <c r="O22" s="42">
        <f t="shared" si="2"/>
        <v>37.246031746031747</v>
      </c>
      <c r="P22" s="10"/>
    </row>
    <row r="23" spans="1:119">
      <c r="A23" s="12"/>
      <c r="B23" s="23">
        <v>361.1</v>
      </c>
      <c r="C23" s="19" t="s">
        <v>29</v>
      </c>
      <c r="D23" s="43">
        <v>3786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3786</v>
      </c>
      <c r="O23" s="44">
        <f t="shared" si="2"/>
        <v>15.023809523809524</v>
      </c>
      <c r="P23" s="9"/>
    </row>
    <row r="24" spans="1:119">
      <c r="A24" s="12"/>
      <c r="B24" s="23">
        <v>366</v>
      </c>
      <c r="C24" s="19" t="s">
        <v>43</v>
      </c>
      <c r="D24" s="43">
        <v>0</v>
      </c>
      <c r="E24" s="43">
        <v>84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84</v>
      </c>
      <c r="O24" s="44">
        <f t="shared" si="2"/>
        <v>0.33333333333333331</v>
      </c>
      <c r="P24" s="9"/>
    </row>
    <row r="25" spans="1:119">
      <c r="A25" s="12"/>
      <c r="B25" s="23">
        <v>369.9</v>
      </c>
      <c r="C25" s="19" t="s">
        <v>30</v>
      </c>
      <c r="D25" s="43">
        <v>5516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5516</v>
      </c>
      <c r="O25" s="44">
        <f t="shared" si="2"/>
        <v>21.888888888888889</v>
      </c>
      <c r="P25" s="9"/>
    </row>
    <row r="26" spans="1:119" ht="15.75">
      <c r="A26" s="27" t="s">
        <v>25</v>
      </c>
      <c r="B26" s="28"/>
      <c r="C26" s="29"/>
      <c r="D26" s="30">
        <f t="shared" ref="D26:M26" si="7">SUM(D27:D27)</f>
        <v>50000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1"/>
        <v>50000</v>
      </c>
      <c r="O26" s="42">
        <f t="shared" si="2"/>
        <v>198.4126984126984</v>
      </c>
      <c r="P26" s="9"/>
    </row>
    <row r="27" spans="1:119" ht="15.75" thickBot="1">
      <c r="A27" s="12"/>
      <c r="B27" s="23">
        <v>381</v>
      </c>
      <c r="C27" s="19" t="s">
        <v>31</v>
      </c>
      <c r="D27" s="43">
        <v>50000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50000</v>
      </c>
      <c r="O27" s="44">
        <f t="shared" si="2"/>
        <v>198.4126984126984</v>
      </c>
      <c r="P27" s="9"/>
    </row>
    <row r="28" spans="1:119" ht="16.5" thickBot="1">
      <c r="A28" s="13" t="s">
        <v>27</v>
      </c>
      <c r="B28" s="21"/>
      <c r="C28" s="20"/>
      <c r="D28" s="14">
        <f>SUM(D5,D10,D14,D18,D22,D26)</f>
        <v>1244843</v>
      </c>
      <c r="E28" s="14">
        <f t="shared" ref="E28:M28" si="8">SUM(E5,E10,E14,E18,E22,E26)</f>
        <v>84</v>
      </c>
      <c r="F28" s="14">
        <f t="shared" si="8"/>
        <v>0</v>
      </c>
      <c r="G28" s="14">
        <f t="shared" si="8"/>
        <v>0</v>
      </c>
      <c r="H28" s="14">
        <f t="shared" si="8"/>
        <v>0</v>
      </c>
      <c r="I28" s="14">
        <f t="shared" si="8"/>
        <v>1789978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3034905</v>
      </c>
      <c r="O28" s="36">
        <f t="shared" si="2"/>
        <v>12043.273809523809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44</v>
      </c>
      <c r="M30" s="112"/>
      <c r="N30" s="112"/>
      <c r="O30" s="40">
        <v>252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thickBot="1">
      <c r="A32" s="114" t="s">
        <v>45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1070744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5" si="1">SUM(D5:M5)</f>
        <v>1070744</v>
      </c>
      <c r="O5" s="31">
        <f t="shared" ref="O5:O25" si="2">(N5/O$27)</f>
        <v>3980.4609665427511</v>
      </c>
      <c r="P5" s="6"/>
    </row>
    <row r="6" spans="1:133">
      <c r="A6" s="12"/>
      <c r="B6" s="23">
        <v>311</v>
      </c>
      <c r="C6" s="19" t="s">
        <v>2</v>
      </c>
      <c r="D6" s="43">
        <v>959496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959496</v>
      </c>
      <c r="O6" s="44">
        <f t="shared" si="2"/>
        <v>3566.8996282527883</v>
      </c>
      <c r="P6" s="9"/>
    </row>
    <row r="7" spans="1:133">
      <c r="A7" s="12"/>
      <c r="B7" s="23">
        <v>312.10000000000002</v>
      </c>
      <c r="C7" s="19" t="s">
        <v>10</v>
      </c>
      <c r="D7" s="43">
        <v>31822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31822</v>
      </c>
      <c r="O7" s="44">
        <f t="shared" si="2"/>
        <v>118.29739776951673</v>
      </c>
      <c r="P7" s="9"/>
    </row>
    <row r="8" spans="1:133">
      <c r="A8" s="12"/>
      <c r="B8" s="23">
        <v>315</v>
      </c>
      <c r="C8" s="19" t="s">
        <v>11</v>
      </c>
      <c r="D8" s="43">
        <v>64221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64221</v>
      </c>
      <c r="O8" s="44">
        <f t="shared" si="2"/>
        <v>238.73977695167287</v>
      </c>
      <c r="P8" s="9"/>
    </row>
    <row r="9" spans="1:133">
      <c r="A9" s="12"/>
      <c r="B9" s="23">
        <v>316</v>
      </c>
      <c r="C9" s="19" t="s">
        <v>12</v>
      </c>
      <c r="D9" s="43">
        <v>15205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15205</v>
      </c>
      <c r="O9" s="44">
        <f t="shared" si="2"/>
        <v>56.524163568773233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SUM(D11:D13)</f>
        <v>102716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102716</v>
      </c>
      <c r="O10" s="42">
        <f t="shared" si="2"/>
        <v>381.8438661710037</v>
      </c>
      <c r="P10" s="10"/>
    </row>
    <row r="11" spans="1:133">
      <c r="A11" s="12"/>
      <c r="B11" s="23">
        <v>322</v>
      </c>
      <c r="C11" s="19" t="s">
        <v>0</v>
      </c>
      <c r="D11" s="43">
        <v>23885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23885</v>
      </c>
      <c r="O11" s="44">
        <f t="shared" si="2"/>
        <v>88.791821561338296</v>
      </c>
      <c r="P11" s="9"/>
    </row>
    <row r="12" spans="1:133">
      <c r="A12" s="12"/>
      <c r="B12" s="23">
        <v>323.10000000000002</v>
      </c>
      <c r="C12" s="19" t="s">
        <v>14</v>
      </c>
      <c r="D12" s="43">
        <v>74667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74667</v>
      </c>
      <c r="O12" s="44">
        <f t="shared" si="2"/>
        <v>277.57249070631968</v>
      </c>
      <c r="P12" s="9"/>
    </row>
    <row r="13" spans="1:133">
      <c r="A13" s="12"/>
      <c r="B13" s="23">
        <v>323.7</v>
      </c>
      <c r="C13" s="19" t="s">
        <v>15</v>
      </c>
      <c r="D13" s="43">
        <v>4164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4164</v>
      </c>
      <c r="O13" s="44">
        <f t="shared" si="2"/>
        <v>15.479553903345725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SUM(D15:D17)</f>
        <v>21278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21278</v>
      </c>
      <c r="O14" s="42">
        <f t="shared" si="2"/>
        <v>79.100371747211895</v>
      </c>
      <c r="P14" s="10"/>
    </row>
    <row r="15" spans="1:133">
      <c r="A15" s="12"/>
      <c r="B15" s="23">
        <v>335.12</v>
      </c>
      <c r="C15" s="19" t="s">
        <v>17</v>
      </c>
      <c r="D15" s="43">
        <v>4507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4507</v>
      </c>
      <c r="O15" s="44">
        <f t="shared" si="2"/>
        <v>16.754646840148698</v>
      </c>
      <c r="P15" s="9"/>
    </row>
    <row r="16" spans="1:133">
      <c r="A16" s="12"/>
      <c r="B16" s="23">
        <v>335.15</v>
      </c>
      <c r="C16" s="19" t="s">
        <v>18</v>
      </c>
      <c r="D16" s="43">
        <v>338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338</v>
      </c>
      <c r="O16" s="44">
        <f t="shared" si="2"/>
        <v>1.2565055762081785</v>
      </c>
      <c r="P16" s="9"/>
    </row>
    <row r="17" spans="1:119">
      <c r="A17" s="12"/>
      <c r="B17" s="23">
        <v>335.18</v>
      </c>
      <c r="C17" s="19" t="s">
        <v>19</v>
      </c>
      <c r="D17" s="43">
        <v>16433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16433</v>
      </c>
      <c r="O17" s="44">
        <f t="shared" si="2"/>
        <v>61.089219330855016</v>
      </c>
      <c r="P17" s="9"/>
    </row>
    <row r="18" spans="1:119" ht="15.75">
      <c r="A18" s="27" t="s">
        <v>24</v>
      </c>
      <c r="B18" s="28"/>
      <c r="C18" s="29"/>
      <c r="D18" s="30">
        <f t="shared" ref="D18:M18" si="5">SUM(D19:D19)</f>
        <v>0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1807610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1"/>
        <v>1807610</v>
      </c>
      <c r="O18" s="42">
        <f t="shared" si="2"/>
        <v>6719.7397769516729</v>
      </c>
      <c r="P18" s="10"/>
    </row>
    <row r="19" spans="1:119">
      <c r="A19" s="12"/>
      <c r="B19" s="23">
        <v>343.6</v>
      </c>
      <c r="C19" s="19" t="s">
        <v>26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1807610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1807610</v>
      </c>
      <c r="O19" s="44">
        <f t="shared" si="2"/>
        <v>6719.7397769516729</v>
      </c>
      <c r="P19" s="9"/>
    </row>
    <row r="20" spans="1:119" ht="15.75">
      <c r="A20" s="27" t="s">
        <v>3</v>
      </c>
      <c r="B20" s="28"/>
      <c r="C20" s="29"/>
      <c r="D20" s="30">
        <f t="shared" ref="D20:M20" si="6">SUM(D21:D22)</f>
        <v>50451</v>
      </c>
      <c r="E20" s="30">
        <f t="shared" si="6"/>
        <v>0</v>
      </c>
      <c r="F20" s="30">
        <f t="shared" si="6"/>
        <v>0</v>
      </c>
      <c r="G20" s="30">
        <f t="shared" si="6"/>
        <v>0</v>
      </c>
      <c r="H20" s="30">
        <f t="shared" si="6"/>
        <v>0</v>
      </c>
      <c r="I20" s="30">
        <f t="shared" si="6"/>
        <v>368</v>
      </c>
      <c r="J20" s="30">
        <f t="shared" si="6"/>
        <v>0</v>
      </c>
      <c r="K20" s="30">
        <f t="shared" si="6"/>
        <v>0</v>
      </c>
      <c r="L20" s="30">
        <f t="shared" si="6"/>
        <v>0</v>
      </c>
      <c r="M20" s="30">
        <f t="shared" si="6"/>
        <v>0</v>
      </c>
      <c r="N20" s="30">
        <f t="shared" si="1"/>
        <v>50819</v>
      </c>
      <c r="O20" s="42">
        <f t="shared" si="2"/>
        <v>188.9182156133829</v>
      </c>
      <c r="P20" s="10"/>
    </row>
    <row r="21" spans="1:119">
      <c r="A21" s="12"/>
      <c r="B21" s="23">
        <v>361.1</v>
      </c>
      <c r="C21" s="19" t="s">
        <v>29</v>
      </c>
      <c r="D21" s="43">
        <v>7743</v>
      </c>
      <c r="E21" s="43">
        <v>0</v>
      </c>
      <c r="F21" s="43">
        <v>0</v>
      </c>
      <c r="G21" s="43">
        <v>0</v>
      </c>
      <c r="H21" s="43">
        <v>0</v>
      </c>
      <c r="I21" s="43">
        <v>368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8111</v>
      </c>
      <c r="O21" s="44">
        <f t="shared" si="2"/>
        <v>30.152416356877325</v>
      </c>
      <c r="P21" s="9"/>
    </row>
    <row r="22" spans="1:119">
      <c r="A22" s="12"/>
      <c r="B22" s="23">
        <v>369.9</v>
      </c>
      <c r="C22" s="19" t="s">
        <v>30</v>
      </c>
      <c r="D22" s="43">
        <v>42708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42708</v>
      </c>
      <c r="O22" s="44">
        <f t="shared" si="2"/>
        <v>158.76579925650557</v>
      </c>
      <c r="P22" s="9"/>
    </row>
    <row r="23" spans="1:119" ht="15.75">
      <c r="A23" s="27" t="s">
        <v>25</v>
      </c>
      <c r="B23" s="28"/>
      <c r="C23" s="29"/>
      <c r="D23" s="30">
        <f t="shared" ref="D23:M23" si="7">SUM(D24:D24)</f>
        <v>50000</v>
      </c>
      <c r="E23" s="30">
        <f t="shared" si="7"/>
        <v>0</v>
      </c>
      <c r="F23" s="30">
        <f t="shared" si="7"/>
        <v>0</v>
      </c>
      <c r="G23" s="30">
        <f t="shared" si="7"/>
        <v>0</v>
      </c>
      <c r="H23" s="30">
        <f t="shared" si="7"/>
        <v>0</v>
      </c>
      <c r="I23" s="30">
        <f t="shared" si="7"/>
        <v>0</v>
      </c>
      <c r="J23" s="30">
        <f t="shared" si="7"/>
        <v>0</v>
      </c>
      <c r="K23" s="30">
        <f t="shared" si="7"/>
        <v>0</v>
      </c>
      <c r="L23" s="30">
        <f t="shared" si="7"/>
        <v>0</v>
      </c>
      <c r="M23" s="30">
        <f t="shared" si="7"/>
        <v>0</v>
      </c>
      <c r="N23" s="30">
        <f t="shared" si="1"/>
        <v>50000</v>
      </c>
      <c r="O23" s="42">
        <f t="shared" si="2"/>
        <v>185.87360594795538</v>
      </c>
      <c r="P23" s="9"/>
    </row>
    <row r="24" spans="1:119" ht="15.75" thickBot="1">
      <c r="A24" s="12"/>
      <c r="B24" s="23">
        <v>381</v>
      </c>
      <c r="C24" s="19" t="s">
        <v>31</v>
      </c>
      <c r="D24" s="43">
        <v>50000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50000</v>
      </c>
      <c r="O24" s="44">
        <f t="shared" si="2"/>
        <v>185.87360594795538</v>
      </c>
      <c r="P24" s="9"/>
    </row>
    <row r="25" spans="1:119" ht="16.5" thickBot="1">
      <c r="A25" s="13" t="s">
        <v>27</v>
      </c>
      <c r="B25" s="21"/>
      <c r="C25" s="20"/>
      <c r="D25" s="14">
        <f>SUM(D5,D10,D14,D18,D20,D23)</f>
        <v>1295189</v>
      </c>
      <c r="E25" s="14">
        <f t="shared" ref="E25:M25" si="8">SUM(E5,E10,E14,E18,E20,E23)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1807978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3103167</v>
      </c>
      <c r="O25" s="36">
        <f t="shared" si="2"/>
        <v>11535.936802973978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7"/>
      <c r="B27" s="38"/>
      <c r="C27" s="38"/>
      <c r="D27" s="39"/>
      <c r="E27" s="39"/>
      <c r="F27" s="39"/>
      <c r="G27" s="39"/>
      <c r="H27" s="39"/>
      <c r="I27" s="39"/>
      <c r="J27" s="39"/>
      <c r="K27" s="39"/>
      <c r="L27" s="112" t="s">
        <v>38</v>
      </c>
      <c r="M27" s="112"/>
      <c r="N27" s="112"/>
      <c r="O27" s="40">
        <v>269</v>
      </c>
    </row>
    <row r="28" spans="1:119">
      <c r="A28" s="113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1"/>
    </row>
    <row r="29" spans="1:119" ht="15.75" customHeight="1" thickBot="1">
      <c r="A29" s="114" t="s">
        <v>45</v>
      </c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4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1042964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6" si="1">SUM(D5:M5)</f>
        <v>1042964</v>
      </c>
      <c r="O5" s="31">
        <f t="shared" ref="O5:O26" si="2">(N5/O$28)</f>
        <v>3920.9172932330825</v>
      </c>
      <c r="P5" s="6"/>
    </row>
    <row r="6" spans="1:133">
      <c r="A6" s="12"/>
      <c r="B6" s="23">
        <v>311</v>
      </c>
      <c r="C6" s="19" t="s">
        <v>2</v>
      </c>
      <c r="D6" s="43">
        <v>950356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950356</v>
      </c>
      <c r="O6" s="44">
        <f t="shared" si="2"/>
        <v>3572.7669172932333</v>
      </c>
      <c r="P6" s="9"/>
    </row>
    <row r="7" spans="1:133">
      <c r="A7" s="12"/>
      <c r="B7" s="23">
        <v>312.10000000000002</v>
      </c>
      <c r="C7" s="19" t="s">
        <v>10</v>
      </c>
      <c r="D7" s="43">
        <v>30731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30731</v>
      </c>
      <c r="O7" s="44">
        <f t="shared" si="2"/>
        <v>115.53007518796993</v>
      </c>
      <c r="P7" s="9"/>
    </row>
    <row r="8" spans="1:133">
      <c r="A8" s="12"/>
      <c r="B8" s="23">
        <v>315</v>
      </c>
      <c r="C8" s="19" t="s">
        <v>11</v>
      </c>
      <c r="D8" s="43">
        <v>48641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48641</v>
      </c>
      <c r="O8" s="44">
        <f t="shared" si="2"/>
        <v>182.8609022556391</v>
      </c>
      <c r="P8" s="9"/>
    </row>
    <row r="9" spans="1:133">
      <c r="A9" s="12"/>
      <c r="B9" s="23">
        <v>316</v>
      </c>
      <c r="C9" s="19" t="s">
        <v>12</v>
      </c>
      <c r="D9" s="43">
        <v>13236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13236</v>
      </c>
      <c r="O9" s="44">
        <f t="shared" si="2"/>
        <v>49.7593984962406</v>
      </c>
      <c r="P9" s="9"/>
    </row>
    <row r="10" spans="1:133" ht="15.75">
      <c r="A10" s="27" t="s">
        <v>51</v>
      </c>
      <c r="B10" s="28"/>
      <c r="C10" s="29"/>
      <c r="D10" s="30">
        <f t="shared" ref="D10:M10" si="3">SUM(D11:D13)</f>
        <v>96492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96492</v>
      </c>
      <c r="O10" s="42">
        <f t="shared" si="2"/>
        <v>362.75187969924809</v>
      </c>
      <c r="P10" s="10"/>
    </row>
    <row r="11" spans="1:133">
      <c r="A11" s="12"/>
      <c r="B11" s="23">
        <v>322</v>
      </c>
      <c r="C11" s="19" t="s">
        <v>0</v>
      </c>
      <c r="D11" s="43">
        <v>39746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39746</v>
      </c>
      <c r="O11" s="44">
        <f t="shared" si="2"/>
        <v>149.42105263157896</v>
      </c>
      <c r="P11" s="9"/>
    </row>
    <row r="12" spans="1:133">
      <c r="A12" s="12"/>
      <c r="B12" s="23">
        <v>323.10000000000002</v>
      </c>
      <c r="C12" s="19" t="s">
        <v>14</v>
      </c>
      <c r="D12" s="43">
        <v>54549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54549</v>
      </c>
      <c r="O12" s="44">
        <f t="shared" si="2"/>
        <v>205.07142857142858</v>
      </c>
      <c r="P12" s="9"/>
    </row>
    <row r="13" spans="1:133">
      <c r="A13" s="12"/>
      <c r="B13" s="23">
        <v>323.7</v>
      </c>
      <c r="C13" s="19" t="s">
        <v>15</v>
      </c>
      <c r="D13" s="43">
        <v>2197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2197</v>
      </c>
      <c r="O13" s="44">
        <f t="shared" si="2"/>
        <v>8.2593984962406015</v>
      </c>
      <c r="P13" s="9"/>
    </row>
    <row r="14" spans="1:133" ht="15.75">
      <c r="A14" s="27" t="s">
        <v>16</v>
      </c>
      <c r="B14" s="28"/>
      <c r="C14" s="29"/>
      <c r="D14" s="30">
        <f t="shared" ref="D14:M14" si="4">SUM(D15:D18)</f>
        <v>62467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41">
        <f t="shared" si="1"/>
        <v>62467</v>
      </c>
      <c r="O14" s="42">
        <f t="shared" si="2"/>
        <v>234.83834586466165</v>
      </c>
      <c r="P14" s="10"/>
    </row>
    <row r="15" spans="1:133">
      <c r="A15" s="12"/>
      <c r="B15" s="23">
        <v>331.9</v>
      </c>
      <c r="C15" s="19" t="s">
        <v>53</v>
      </c>
      <c r="D15" s="43">
        <v>7623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7623</v>
      </c>
      <c r="O15" s="44">
        <f t="shared" si="2"/>
        <v>28.657894736842106</v>
      </c>
      <c r="P15" s="9"/>
    </row>
    <row r="16" spans="1:133">
      <c r="A16" s="12"/>
      <c r="B16" s="23">
        <v>335.12</v>
      </c>
      <c r="C16" s="19" t="s">
        <v>17</v>
      </c>
      <c r="D16" s="43">
        <v>5277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5277</v>
      </c>
      <c r="O16" s="44">
        <f t="shared" si="2"/>
        <v>19.838345864661655</v>
      </c>
      <c r="P16" s="9"/>
    </row>
    <row r="17" spans="1:119">
      <c r="A17" s="12"/>
      <c r="B17" s="23">
        <v>335.16</v>
      </c>
      <c r="C17" s="19" t="s">
        <v>54</v>
      </c>
      <c r="D17" s="43">
        <v>16381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16381</v>
      </c>
      <c r="O17" s="44">
        <f t="shared" si="2"/>
        <v>61.582706766917291</v>
      </c>
      <c r="P17" s="9"/>
    </row>
    <row r="18" spans="1:119">
      <c r="A18" s="12"/>
      <c r="B18" s="23">
        <v>335.9</v>
      </c>
      <c r="C18" s="19" t="s">
        <v>55</v>
      </c>
      <c r="D18" s="43">
        <v>33186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33186</v>
      </c>
      <c r="O18" s="44">
        <f t="shared" si="2"/>
        <v>124.75939849624061</v>
      </c>
      <c r="P18" s="9"/>
    </row>
    <row r="19" spans="1:119" ht="15.75">
      <c r="A19" s="27" t="s">
        <v>24</v>
      </c>
      <c r="B19" s="28"/>
      <c r="C19" s="29"/>
      <c r="D19" s="30">
        <f t="shared" ref="D19:M19" si="5">SUM(D20:D20)</f>
        <v>1370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1370288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1371658</v>
      </c>
      <c r="O19" s="42">
        <f t="shared" si="2"/>
        <v>5156.6090225563912</v>
      </c>
      <c r="P19" s="10"/>
    </row>
    <row r="20" spans="1:119">
      <c r="A20" s="12"/>
      <c r="B20" s="23">
        <v>343.6</v>
      </c>
      <c r="C20" s="19" t="s">
        <v>26</v>
      </c>
      <c r="D20" s="43">
        <v>1370</v>
      </c>
      <c r="E20" s="43">
        <v>0</v>
      </c>
      <c r="F20" s="43">
        <v>0</v>
      </c>
      <c r="G20" s="43">
        <v>0</v>
      </c>
      <c r="H20" s="43">
        <v>0</v>
      </c>
      <c r="I20" s="43">
        <v>1370288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1371658</v>
      </c>
      <c r="O20" s="44">
        <f t="shared" si="2"/>
        <v>5156.6090225563912</v>
      </c>
      <c r="P20" s="9"/>
    </row>
    <row r="21" spans="1:119" ht="15.75">
      <c r="A21" s="27" t="s">
        <v>3</v>
      </c>
      <c r="B21" s="28"/>
      <c r="C21" s="29"/>
      <c r="D21" s="30">
        <f t="shared" ref="D21:M21" si="6">SUM(D22:D25)</f>
        <v>99401</v>
      </c>
      <c r="E21" s="30">
        <f t="shared" si="6"/>
        <v>23783</v>
      </c>
      <c r="F21" s="30">
        <f t="shared" si="6"/>
        <v>0</v>
      </c>
      <c r="G21" s="30">
        <f t="shared" si="6"/>
        <v>0</v>
      </c>
      <c r="H21" s="30">
        <f t="shared" si="6"/>
        <v>0</v>
      </c>
      <c r="I21" s="30">
        <f t="shared" si="6"/>
        <v>2615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125799</v>
      </c>
      <c r="O21" s="42">
        <f t="shared" si="2"/>
        <v>472.92857142857144</v>
      </c>
      <c r="P21" s="10"/>
    </row>
    <row r="22" spans="1:119">
      <c r="A22" s="12"/>
      <c r="B22" s="23">
        <v>361.1</v>
      </c>
      <c r="C22" s="19" t="s">
        <v>29</v>
      </c>
      <c r="D22" s="43">
        <v>96936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96936</v>
      </c>
      <c r="O22" s="44">
        <f t="shared" si="2"/>
        <v>364.42105263157896</v>
      </c>
      <c r="P22" s="9"/>
    </row>
    <row r="23" spans="1:119">
      <c r="A23" s="12"/>
      <c r="B23" s="23">
        <v>361.2</v>
      </c>
      <c r="C23" s="19" t="s">
        <v>56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2615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2615</v>
      </c>
      <c r="O23" s="44">
        <f t="shared" si="2"/>
        <v>9.8308270676691727</v>
      </c>
      <c r="P23" s="9"/>
    </row>
    <row r="24" spans="1:119">
      <c r="A24" s="12"/>
      <c r="B24" s="23">
        <v>366</v>
      </c>
      <c r="C24" s="19" t="s">
        <v>43</v>
      </c>
      <c r="D24" s="43">
        <v>0</v>
      </c>
      <c r="E24" s="43">
        <v>23783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23783</v>
      </c>
      <c r="O24" s="44">
        <f t="shared" si="2"/>
        <v>89.409774436090231</v>
      </c>
      <c r="P24" s="9"/>
    </row>
    <row r="25" spans="1:119" ht="15.75" thickBot="1">
      <c r="A25" s="12"/>
      <c r="B25" s="23">
        <v>369.9</v>
      </c>
      <c r="C25" s="19" t="s">
        <v>30</v>
      </c>
      <c r="D25" s="43">
        <v>2465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2465</v>
      </c>
      <c r="O25" s="44">
        <f t="shared" si="2"/>
        <v>9.2669172932330834</v>
      </c>
      <c r="P25" s="9"/>
    </row>
    <row r="26" spans="1:119" ht="16.5" thickBot="1">
      <c r="A26" s="13" t="s">
        <v>27</v>
      </c>
      <c r="B26" s="21"/>
      <c r="C26" s="20"/>
      <c r="D26" s="14">
        <f>SUM(D5,D10,D14,D19,D21)</f>
        <v>1302694</v>
      </c>
      <c r="E26" s="14">
        <f t="shared" ref="E26:M26" si="7">SUM(E5,E10,E14,E19,E21)</f>
        <v>23783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14">
        <f t="shared" si="7"/>
        <v>1372903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2699380</v>
      </c>
      <c r="O26" s="36">
        <f t="shared" si="2"/>
        <v>10148.045112781954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7"/>
      <c r="B28" s="38"/>
      <c r="C28" s="38"/>
      <c r="D28" s="39"/>
      <c r="E28" s="39"/>
      <c r="F28" s="39"/>
      <c r="G28" s="39"/>
      <c r="H28" s="39"/>
      <c r="I28" s="39"/>
      <c r="J28" s="39"/>
      <c r="K28" s="39"/>
      <c r="L28" s="112" t="s">
        <v>57</v>
      </c>
      <c r="M28" s="112"/>
      <c r="N28" s="112"/>
      <c r="O28" s="40">
        <v>266</v>
      </c>
    </row>
    <row r="29" spans="1:119">
      <c r="A29" s="113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1"/>
    </row>
    <row r="30" spans="1:119" ht="15.75" customHeight="1" thickBot="1">
      <c r="A30" s="114" t="s">
        <v>45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4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106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3"/>
      <c r="M3" s="124"/>
      <c r="N3" s="34"/>
      <c r="O3" s="35"/>
      <c r="P3" s="125" t="s">
        <v>94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95</v>
      </c>
      <c r="N4" s="33" t="s">
        <v>9</v>
      </c>
      <c r="O4" s="33" t="s">
        <v>96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97</v>
      </c>
      <c r="B5" s="24"/>
      <c r="C5" s="24"/>
      <c r="D5" s="25">
        <f t="shared" ref="D5:N5" si="0">SUM(D6:D10)</f>
        <v>1368783</v>
      </c>
      <c r="E5" s="25">
        <f t="shared" si="0"/>
        <v>36826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1405609</v>
      </c>
      <c r="P5" s="31">
        <f t="shared" ref="P5:P32" si="1">(O5/P$34)</f>
        <v>5406.1884615384615</v>
      </c>
      <c r="Q5" s="6"/>
    </row>
    <row r="6" spans="1:134">
      <c r="A6" s="12"/>
      <c r="B6" s="23">
        <v>311</v>
      </c>
      <c r="C6" s="19" t="s">
        <v>2</v>
      </c>
      <c r="D6" s="43">
        <v>1296798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1296798</v>
      </c>
      <c r="P6" s="44">
        <f t="shared" si="1"/>
        <v>4987.6846153846154</v>
      </c>
      <c r="Q6" s="9"/>
    </row>
    <row r="7" spans="1:134">
      <c r="A7" s="12"/>
      <c r="B7" s="23">
        <v>312.41000000000003</v>
      </c>
      <c r="C7" s="19" t="s">
        <v>98</v>
      </c>
      <c r="D7" s="43">
        <v>0</v>
      </c>
      <c r="E7" s="43">
        <v>25293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25293</v>
      </c>
      <c r="P7" s="44">
        <f t="shared" si="1"/>
        <v>97.280769230769238</v>
      </c>
      <c r="Q7" s="9"/>
    </row>
    <row r="8" spans="1:134">
      <c r="A8" s="12"/>
      <c r="B8" s="23">
        <v>312.43</v>
      </c>
      <c r="C8" s="19" t="s">
        <v>99</v>
      </c>
      <c r="D8" s="43">
        <v>0</v>
      </c>
      <c r="E8" s="43">
        <v>11533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11533</v>
      </c>
      <c r="P8" s="44">
        <f t="shared" si="1"/>
        <v>44.357692307692311</v>
      </c>
      <c r="Q8" s="9"/>
    </row>
    <row r="9" spans="1:134">
      <c r="A9" s="12"/>
      <c r="B9" s="23">
        <v>315.10000000000002</v>
      </c>
      <c r="C9" s="19" t="s">
        <v>100</v>
      </c>
      <c r="D9" s="43">
        <v>37689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37689</v>
      </c>
      <c r="P9" s="44">
        <f t="shared" si="1"/>
        <v>144.9576923076923</v>
      </c>
      <c r="Q9" s="9"/>
    </row>
    <row r="10" spans="1:134">
      <c r="A10" s="12"/>
      <c r="B10" s="23">
        <v>316</v>
      </c>
      <c r="C10" s="19" t="s">
        <v>60</v>
      </c>
      <c r="D10" s="43">
        <v>34296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34296</v>
      </c>
      <c r="P10" s="44">
        <f t="shared" si="1"/>
        <v>131.90769230769232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SUM(D12:D15)</f>
        <v>98127</v>
      </c>
      <c r="E11" s="30">
        <f t="shared" si="3"/>
        <v>319544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417671</v>
      </c>
      <c r="P11" s="42">
        <f t="shared" si="1"/>
        <v>1606.426923076923</v>
      </c>
      <c r="Q11" s="10"/>
    </row>
    <row r="12" spans="1:134">
      <c r="A12" s="12"/>
      <c r="B12" s="23">
        <v>322</v>
      </c>
      <c r="C12" s="19" t="s">
        <v>101</v>
      </c>
      <c r="D12" s="43">
        <v>0</v>
      </c>
      <c r="E12" s="43">
        <v>319544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319544</v>
      </c>
      <c r="P12" s="44">
        <f t="shared" si="1"/>
        <v>1229.0153846153846</v>
      </c>
      <c r="Q12" s="9"/>
    </row>
    <row r="13" spans="1:134">
      <c r="A13" s="12"/>
      <c r="B13" s="23">
        <v>323.10000000000002</v>
      </c>
      <c r="C13" s="19" t="s">
        <v>14</v>
      </c>
      <c r="D13" s="43">
        <v>81056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5" si="4">SUM(D13:N13)</f>
        <v>81056</v>
      </c>
      <c r="P13" s="44">
        <f t="shared" si="1"/>
        <v>311.75384615384615</v>
      </c>
      <c r="Q13" s="9"/>
    </row>
    <row r="14" spans="1:134">
      <c r="A14" s="12"/>
      <c r="B14" s="23">
        <v>323.39999999999998</v>
      </c>
      <c r="C14" s="19" t="s">
        <v>52</v>
      </c>
      <c r="D14" s="43">
        <v>7309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7309</v>
      </c>
      <c r="P14" s="44">
        <f t="shared" si="1"/>
        <v>28.111538461538462</v>
      </c>
      <c r="Q14" s="9"/>
    </row>
    <row r="15" spans="1:134">
      <c r="A15" s="12"/>
      <c r="B15" s="23">
        <v>323.7</v>
      </c>
      <c r="C15" s="19" t="s">
        <v>15</v>
      </c>
      <c r="D15" s="43">
        <v>9762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9762</v>
      </c>
      <c r="P15" s="44">
        <f t="shared" si="1"/>
        <v>37.54615384615385</v>
      </c>
      <c r="Q15" s="9"/>
    </row>
    <row r="16" spans="1:134" ht="15.75">
      <c r="A16" s="27" t="s">
        <v>102</v>
      </c>
      <c r="B16" s="28"/>
      <c r="C16" s="29"/>
      <c r="D16" s="30">
        <f t="shared" ref="D16:N16" si="5">SUM(D17:D21)</f>
        <v>172045</v>
      </c>
      <c r="E16" s="30">
        <f t="shared" si="5"/>
        <v>0</v>
      </c>
      <c r="F16" s="30">
        <f t="shared" si="5"/>
        <v>0</v>
      </c>
      <c r="G16" s="30">
        <f t="shared" si="5"/>
        <v>790049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30">
        <f t="shared" si="5"/>
        <v>0</v>
      </c>
      <c r="O16" s="41">
        <f>SUM(D16:N16)</f>
        <v>962094</v>
      </c>
      <c r="P16" s="42">
        <f t="shared" si="1"/>
        <v>3700.3615384615387</v>
      </c>
      <c r="Q16" s="10"/>
    </row>
    <row r="17" spans="1:120">
      <c r="A17" s="12"/>
      <c r="B17" s="23">
        <v>331.1</v>
      </c>
      <c r="C17" s="19" t="s">
        <v>86</v>
      </c>
      <c r="D17" s="43">
        <v>134730</v>
      </c>
      <c r="E17" s="43">
        <v>0</v>
      </c>
      <c r="F17" s="43">
        <v>0</v>
      </c>
      <c r="G17" s="43">
        <v>764845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>SUM(D17:N17)</f>
        <v>899575</v>
      </c>
      <c r="P17" s="44">
        <f t="shared" si="1"/>
        <v>3459.9038461538462</v>
      </c>
      <c r="Q17" s="9"/>
    </row>
    <row r="18" spans="1:120">
      <c r="A18" s="12"/>
      <c r="B18" s="23">
        <v>335.125</v>
      </c>
      <c r="C18" s="19" t="s">
        <v>103</v>
      </c>
      <c r="D18" s="43">
        <v>8989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0" si="6">SUM(D18:N18)</f>
        <v>8989</v>
      </c>
      <c r="P18" s="44">
        <f t="shared" si="1"/>
        <v>34.573076923076925</v>
      </c>
      <c r="Q18" s="9"/>
    </row>
    <row r="19" spans="1:120">
      <c r="A19" s="12"/>
      <c r="B19" s="23">
        <v>335.15</v>
      </c>
      <c r="C19" s="19" t="s">
        <v>62</v>
      </c>
      <c r="D19" s="43">
        <v>475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475</v>
      </c>
      <c r="P19" s="44">
        <f t="shared" si="1"/>
        <v>1.8269230769230769</v>
      </c>
      <c r="Q19" s="9"/>
    </row>
    <row r="20" spans="1:120">
      <c r="A20" s="12"/>
      <c r="B20" s="23">
        <v>335.18</v>
      </c>
      <c r="C20" s="19" t="s">
        <v>104</v>
      </c>
      <c r="D20" s="43">
        <v>27851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27851</v>
      </c>
      <c r="P20" s="44">
        <f t="shared" si="1"/>
        <v>107.11923076923077</v>
      </c>
      <c r="Q20" s="9"/>
    </row>
    <row r="21" spans="1:120">
      <c r="A21" s="12"/>
      <c r="B21" s="23">
        <v>335.9</v>
      </c>
      <c r="C21" s="19" t="s">
        <v>55</v>
      </c>
      <c r="D21" s="43">
        <v>0</v>
      </c>
      <c r="E21" s="43">
        <v>0</v>
      </c>
      <c r="F21" s="43">
        <v>0</v>
      </c>
      <c r="G21" s="43">
        <v>25204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ref="O21" si="7">SUM(D21:N21)</f>
        <v>25204</v>
      </c>
      <c r="P21" s="44">
        <f t="shared" si="1"/>
        <v>96.938461538461539</v>
      </c>
      <c r="Q21" s="9"/>
    </row>
    <row r="22" spans="1:120" ht="15.75">
      <c r="A22" s="27" t="s">
        <v>24</v>
      </c>
      <c r="B22" s="28"/>
      <c r="C22" s="29"/>
      <c r="D22" s="30">
        <f t="shared" ref="D22:N22" si="8">SUM(D23:D25)</f>
        <v>5000</v>
      </c>
      <c r="E22" s="30">
        <f t="shared" si="8"/>
        <v>0</v>
      </c>
      <c r="F22" s="30">
        <f t="shared" si="8"/>
        <v>0</v>
      </c>
      <c r="G22" s="30">
        <f t="shared" si="8"/>
        <v>0</v>
      </c>
      <c r="H22" s="30">
        <f t="shared" si="8"/>
        <v>0</v>
      </c>
      <c r="I22" s="30">
        <f t="shared" si="8"/>
        <v>2352469</v>
      </c>
      <c r="J22" s="30">
        <f t="shared" si="8"/>
        <v>0</v>
      </c>
      <c r="K22" s="30">
        <f t="shared" si="8"/>
        <v>0</v>
      </c>
      <c r="L22" s="30">
        <f t="shared" si="8"/>
        <v>0</v>
      </c>
      <c r="M22" s="30">
        <f t="shared" si="8"/>
        <v>0</v>
      </c>
      <c r="N22" s="30">
        <f t="shared" si="8"/>
        <v>0</v>
      </c>
      <c r="O22" s="30">
        <f>SUM(D22:N22)</f>
        <v>2357469</v>
      </c>
      <c r="P22" s="42">
        <f t="shared" si="1"/>
        <v>9067.1884615384624</v>
      </c>
      <c r="Q22" s="10"/>
    </row>
    <row r="23" spans="1:120">
      <c r="A23" s="12"/>
      <c r="B23" s="23">
        <v>341.3</v>
      </c>
      <c r="C23" s="19" t="s">
        <v>73</v>
      </c>
      <c r="D23" s="43">
        <v>5000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25" si="9">SUM(D23:N23)</f>
        <v>5000</v>
      </c>
      <c r="P23" s="44">
        <f t="shared" si="1"/>
        <v>19.23076923076923</v>
      </c>
      <c r="Q23" s="9"/>
    </row>
    <row r="24" spans="1:120">
      <c r="A24" s="12"/>
      <c r="B24" s="23">
        <v>343.6</v>
      </c>
      <c r="C24" s="19" t="s">
        <v>26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2337469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9"/>
        <v>2337469</v>
      </c>
      <c r="P24" s="44">
        <f t="shared" si="1"/>
        <v>8990.2653846153844</v>
      </c>
      <c r="Q24" s="9"/>
    </row>
    <row r="25" spans="1:120">
      <c r="A25" s="12"/>
      <c r="B25" s="23">
        <v>343.7</v>
      </c>
      <c r="C25" s="19" t="s">
        <v>107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15000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9"/>
        <v>15000</v>
      </c>
      <c r="P25" s="44">
        <f t="shared" si="1"/>
        <v>57.692307692307693</v>
      </c>
      <c r="Q25" s="9"/>
    </row>
    <row r="26" spans="1:120" ht="15.75">
      <c r="A26" s="27" t="s">
        <v>3</v>
      </c>
      <c r="B26" s="28"/>
      <c r="C26" s="29"/>
      <c r="D26" s="30">
        <f t="shared" ref="D26:N26" si="10">SUM(D27:D29)</f>
        <v>33493</v>
      </c>
      <c r="E26" s="30">
        <f t="shared" si="10"/>
        <v>65301</v>
      </c>
      <c r="F26" s="30">
        <f t="shared" si="10"/>
        <v>0</v>
      </c>
      <c r="G26" s="30">
        <f t="shared" si="10"/>
        <v>0</v>
      </c>
      <c r="H26" s="30">
        <f t="shared" si="10"/>
        <v>0</v>
      </c>
      <c r="I26" s="30">
        <f t="shared" si="10"/>
        <v>39037</v>
      </c>
      <c r="J26" s="30">
        <f t="shared" si="10"/>
        <v>0</v>
      </c>
      <c r="K26" s="30">
        <f t="shared" si="10"/>
        <v>0</v>
      </c>
      <c r="L26" s="30">
        <f t="shared" si="10"/>
        <v>0</v>
      </c>
      <c r="M26" s="30">
        <f t="shared" si="10"/>
        <v>0</v>
      </c>
      <c r="N26" s="30">
        <f t="shared" si="10"/>
        <v>0</v>
      </c>
      <c r="O26" s="30">
        <f>SUM(D26:N26)</f>
        <v>137831</v>
      </c>
      <c r="P26" s="42">
        <f t="shared" si="1"/>
        <v>530.11923076923074</v>
      </c>
      <c r="Q26" s="10"/>
    </row>
    <row r="27" spans="1:120">
      <c r="A27" s="12"/>
      <c r="B27" s="23">
        <v>361.1</v>
      </c>
      <c r="C27" s="19" t="s">
        <v>29</v>
      </c>
      <c r="D27" s="43">
        <v>4910</v>
      </c>
      <c r="E27" s="43">
        <v>0</v>
      </c>
      <c r="F27" s="43">
        <v>0</v>
      </c>
      <c r="G27" s="43">
        <v>0</v>
      </c>
      <c r="H27" s="43">
        <v>0</v>
      </c>
      <c r="I27" s="43">
        <v>246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5156</v>
      </c>
      <c r="P27" s="44">
        <f t="shared" si="1"/>
        <v>19.830769230769231</v>
      </c>
      <c r="Q27" s="9"/>
    </row>
    <row r="28" spans="1:120">
      <c r="A28" s="12"/>
      <c r="B28" s="23">
        <v>366</v>
      </c>
      <c r="C28" s="19" t="s">
        <v>43</v>
      </c>
      <c r="D28" s="43">
        <v>21008</v>
      </c>
      <c r="E28" s="43">
        <v>39000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ref="O28:O31" si="11">SUM(D28:N28)</f>
        <v>60008</v>
      </c>
      <c r="P28" s="44">
        <f t="shared" si="1"/>
        <v>230.8</v>
      </c>
      <c r="Q28" s="9"/>
    </row>
    <row r="29" spans="1:120">
      <c r="A29" s="12"/>
      <c r="B29" s="23">
        <v>369.9</v>
      </c>
      <c r="C29" s="19" t="s">
        <v>30</v>
      </c>
      <c r="D29" s="43">
        <v>7575</v>
      </c>
      <c r="E29" s="43">
        <v>26301</v>
      </c>
      <c r="F29" s="43">
        <v>0</v>
      </c>
      <c r="G29" s="43">
        <v>0</v>
      </c>
      <c r="H29" s="43">
        <v>0</v>
      </c>
      <c r="I29" s="43">
        <v>38791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1"/>
        <v>72667</v>
      </c>
      <c r="P29" s="44">
        <f t="shared" si="1"/>
        <v>279.48846153846154</v>
      </c>
      <c r="Q29" s="9"/>
    </row>
    <row r="30" spans="1:120" ht="15.75">
      <c r="A30" s="27" t="s">
        <v>25</v>
      </c>
      <c r="B30" s="28"/>
      <c r="C30" s="29"/>
      <c r="D30" s="30">
        <f t="shared" ref="D30:N30" si="12">SUM(D31:D31)</f>
        <v>407009</v>
      </c>
      <c r="E30" s="30">
        <f t="shared" si="12"/>
        <v>0</v>
      </c>
      <c r="F30" s="30">
        <f t="shared" si="12"/>
        <v>0</v>
      </c>
      <c r="G30" s="30">
        <f t="shared" si="12"/>
        <v>374484</v>
      </c>
      <c r="H30" s="30">
        <f t="shared" si="12"/>
        <v>0</v>
      </c>
      <c r="I30" s="30">
        <f t="shared" si="12"/>
        <v>0</v>
      </c>
      <c r="J30" s="30">
        <f t="shared" si="12"/>
        <v>0</v>
      </c>
      <c r="K30" s="30">
        <f t="shared" si="12"/>
        <v>0</v>
      </c>
      <c r="L30" s="30">
        <f t="shared" si="12"/>
        <v>0</v>
      </c>
      <c r="M30" s="30">
        <f t="shared" si="12"/>
        <v>0</v>
      </c>
      <c r="N30" s="30">
        <f t="shared" si="12"/>
        <v>0</v>
      </c>
      <c r="O30" s="30">
        <f t="shared" si="11"/>
        <v>781493</v>
      </c>
      <c r="P30" s="42">
        <f t="shared" si="1"/>
        <v>3005.7423076923078</v>
      </c>
      <c r="Q30" s="9"/>
    </row>
    <row r="31" spans="1:120" ht="15.75" thickBot="1">
      <c r="A31" s="12"/>
      <c r="B31" s="23">
        <v>381</v>
      </c>
      <c r="C31" s="19" t="s">
        <v>31</v>
      </c>
      <c r="D31" s="43">
        <v>407009</v>
      </c>
      <c r="E31" s="43">
        <v>0</v>
      </c>
      <c r="F31" s="43">
        <v>0</v>
      </c>
      <c r="G31" s="43">
        <v>374484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11"/>
        <v>781493</v>
      </c>
      <c r="P31" s="44">
        <f t="shared" si="1"/>
        <v>3005.7423076923078</v>
      </c>
      <c r="Q31" s="9"/>
    </row>
    <row r="32" spans="1:120" ht="16.5" thickBot="1">
      <c r="A32" s="13" t="s">
        <v>27</v>
      </c>
      <c r="B32" s="21"/>
      <c r="C32" s="20"/>
      <c r="D32" s="14">
        <f>SUM(D5,D11,D16,D22,D26,D30)</f>
        <v>2084457</v>
      </c>
      <c r="E32" s="14">
        <f t="shared" ref="E32:N32" si="13">SUM(E5,E11,E16,E22,E26,E30)</f>
        <v>421671</v>
      </c>
      <c r="F32" s="14">
        <f t="shared" si="13"/>
        <v>0</v>
      </c>
      <c r="G32" s="14">
        <f t="shared" si="13"/>
        <v>1164533</v>
      </c>
      <c r="H32" s="14">
        <f t="shared" si="13"/>
        <v>0</v>
      </c>
      <c r="I32" s="14">
        <f t="shared" si="13"/>
        <v>2391506</v>
      </c>
      <c r="J32" s="14">
        <f t="shared" si="13"/>
        <v>0</v>
      </c>
      <c r="K32" s="14">
        <f t="shared" si="13"/>
        <v>0</v>
      </c>
      <c r="L32" s="14">
        <f t="shared" si="13"/>
        <v>0</v>
      </c>
      <c r="M32" s="14">
        <f t="shared" si="13"/>
        <v>0</v>
      </c>
      <c r="N32" s="14">
        <f t="shared" si="13"/>
        <v>0</v>
      </c>
      <c r="O32" s="14">
        <f>SUM(D32:N32)</f>
        <v>6062167</v>
      </c>
      <c r="P32" s="36">
        <f t="shared" si="1"/>
        <v>23316.026923076923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112" t="s">
        <v>108</v>
      </c>
      <c r="N34" s="112"/>
      <c r="O34" s="112"/>
      <c r="P34" s="40">
        <v>260</v>
      </c>
    </row>
    <row r="35" spans="1:16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1"/>
    </row>
    <row r="36" spans="1:16" ht="15.75" customHeight="1" thickBot="1">
      <c r="A36" s="114" t="s">
        <v>45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4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93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3"/>
      <c r="M3" s="124"/>
      <c r="N3" s="34"/>
      <c r="O3" s="35"/>
      <c r="P3" s="125" t="s">
        <v>94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95</v>
      </c>
      <c r="N4" s="33" t="s">
        <v>9</v>
      </c>
      <c r="O4" s="33" t="s">
        <v>96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97</v>
      </c>
      <c r="B5" s="24"/>
      <c r="C5" s="24"/>
      <c r="D5" s="25">
        <f t="shared" ref="D5:N5" si="0">SUM(D6:D9)</f>
        <v>1249343</v>
      </c>
      <c r="E5" s="25">
        <f t="shared" si="0"/>
        <v>35117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30" si="1">SUM(D5:N5)</f>
        <v>1284460</v>
      </c>
      <c r="P5" s="31">
        <f t="shared" ref="P5:P30" si="2">(O5/P$32)</f>
        <v>4997.8988326848248</v>
      </c>
      <c r="Q5" s="6"/>
    </row>
    <row r="6" spans="1:134">
      <c r="A6" s="12"/>
      <c r="B6" s="23">
        <v>311</v>
      </c>
      <c r="C6" s="19" t="s">
        <v>2</v>
      </c>
      <c r="D6" s="43">
        <v>1218781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1218781</v>
      </c>
      <c r="P6" s="44">
        <f t="shared" si="2"/>
        <v>4742.3385214007785</v>
      </c>
      <c r="Q6" s="9"/>
    </row>
    <row r="7" spans="1:134">
      <c r="A7" s="12"/>
      <c r="B7" s="23">
        <v>312.41000000000003</v>
      </c>
      <c r="C7" s="19" t="s">
        <v>98</v>
      </c>
      <c r="D7" s="43">
        <v>0</v>
      </c>
      <c r="E7" s="43">
        <v>24129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24129</v>
      </c>
      <c r="P7" s="44">
        <f t="shared" si="2"/>
        <v>93.887159533073927</v>
      </c>
      <c r="Q7" s="9"/>
    </row>
    <row r="8" spans="1:134">
      <c r="A8" s="12"/>
      <c r="B8" s="23">
        <v>312.43</v>
      </c>
      <c r="C8" s="19" t="s">
        <v>99</v>
      </c>
      <c r="D8" s="43">
        <v>0</v>
      </c>
      <c r="E8" s="43">
        <v>10988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10988</v>
      </c>
      <c r="P8" s="44">
        <f t="shared" si="2"/>
        <v>42.754863813229569</v>
      </c>
      <c r="Q8" s="9"/>
    </row>
    <row r="9" spans="1:134">
      <c r="A9" s="12"/>
      <c r="B9" s="23">
        <v>315.10000000000002</v>
      </c>
      <c r="C9" s="19" t="s">
        <v>100</v>
      </c>
      <c r="D9" s="43">
        <v>30562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30562</v>
      </c>
      <c r="P9" s="44">
        <f t="shared" si="2"/>
        <v>118.91828793774319</v>
      </c>
      <c r="Q9" s="9"/>
    </row>
    <row r="10" spans="1:134" ht="15.75">
      <c r="A10" s="27" t="s">
        <v>13</v>
      </c>
      <c r="B10" s="28"/>
      <c r="C10" s="29"/>
      <c r="D10" s="30">
        <f t="shared" ref="D10:N10" si="3">SUM(D11:D14)</f>
        <v>77186</v>
      </c>
      <c r="E10" s="30">
        <f t="shared" si="3"/>
        <v>378260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30">
        <f t="shared" si="3"/>
        <v>0</v>
      </c>
      <c r="O10" s="41">
        <f t="shared" si="1"/>
        <v>455446</v>
      </c>
      <c r="P10" s="42">
        <f t="shared" si="2"/>
        <v>1772.1634241245135</v>
      </c>
      <c r="Q10" s="10"/>
    </row>
    <row r="11" spans="1:134">
      <c r="A11" s="12"/>
      <c r="B11" s="23">
        <v>322</v>
      </c>
      <c r="C11" s="19" t="s">
        <v>101</v>
      </c>
      <c r="D11" s="43">
        <v>0</v>
      </c>
      <c r="E11" s="43">
        <v>378260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378260</v>
      </c>
      <c r="P11" s="44">
        <f t="shared" si="2"/>
        <v>1471.8287937743191</v>
      </c>
      <c r="Q11" s="9"/>
    </row>
    <row r="12" spans="1:134">
      <c r="A12" s="12"/>
      <c r="B12" s="23">
        <v>323.10000000000002</v>
      </c>
      <c r="C12" s="19" t="s">
        <v>14</v>
      </c>
      <c r="D12" s="43">
        <v>66143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66143</v>
      </c>
      <c r="P12" s="44">
        <f t="shared" si="2"/>
        <v>257.3657587548638</v>
      </c>
      <c r="Q12" s="9"/>
    </row>
    <row r="13" spans="1:134">
      <c r="A13" s="12"/>
      <c r="B13" s="23">
        <v>323.39999999999998</v>
      </c>
      <c r="C13" s="19" t="s">
        <v>52</v>
      </c>
      <c r="D13" s="43">
        <v>6073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6073</v>
      </c>
      <c r="P13" s="44">
        <f t="shared" si="2"/>
        <v>23.63035019455253</v>
      </c>
      <c r="Q13" s="9"/>
    </row>
    <row r="14" spans="1:134">
      <c r="A14" s="12"/>
      <c r="B14" s="23">
        <v>323.7</v>
      </c>
      <c r="C14" s="19" t="s">
        <v>15</v>
      </c>
      <c r="D14" s="43">
        <v>4970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4970</v>
      </c>
      <c r="P14" s="44">
        <f t="shared" si="2"/>
        <v>19.338521400778209</v>
      </c>
      <c r="Q14" s="9"/>
    </row>
    <row r="15" spans="1:134" ht="15.75">
      <c r="A15" s="27" t="s">
        <v>102</v>
      </c>
      <c r="B15" s="28"/>
      <c r="C15" s="29"/>
      <c r="D15" s="30">
        <f t="shared" ref="D15:N15" si="4">SUM(D16:D21)</f>
        <v>69737</v>
      </c>
      <c r="E15" s="30">
        <f t="shared" si="4"/>
        <v>0</v>
      </c>
      <c r="F15" s="30">
        <f t="shared" si="4"/>
        <v>0</v>
      </c>
      <c r="G15" s="30">
        <f t="shared" si="4"/>
        <v>101615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30">
        <f t="shared" si="4"/>
        <v>0</v>
      </c>
      <c r="O15" s="41">
        <f t="shared" si="1"/>
        <v>171352</v>
      </c>
      <c r="P15" s="42">
        <f t="shared" si="2"/>
        <v>666.73929961089493</v>
      </c>
      <c r="Q15" s="10"/>
    </row>
    <row r="16" spans="1:134">
      <c r="A16" s="12"/>
      <c r="B16" s="23">
        <v>331.1</v>
      </c>
      <c r="C16" s="19" t="s">
        <v>86</v>
      </c>
      <c r="D16" s="43">
        <v>16105</v>
      </c>
      <c r="E16" s="43">
        <v>0</v>
      </c>
      <c r="F16" s="43">
        <v>0</v>
      </c>
      <c r="G16" s="43">
        <v>80829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96934</v>
      </c>
      <c r="P16" s="44">
        <f t="shared" si="2"/>
        <v>377.17509727626458</v>
      </c>
      <c r="Q16" s="9"/>
    </row>
    <row r="17" spans="1:120">
      <c r="A17" s="12"/>
      <c r="B17" s="23">
        <v>335.125</v>
      </c>
      <c r="C17" s="19" t="s">
        <v>103</v>
      </c>
      <c r="D17" s="43">
        <v>7003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7003</v>
      </c>
      <c r="P17" s="44">
        <f t="shared" si="2"/>
        <v>27.249027237354085</v>
      </c>
      <c r="Q17" s="9"/>
    </row>
    <row r="18" spans="1:120">
      <c r="A18" s="12"/>
      <c r="B18" s="23">
        <v>335.15</v>
      </c>
      <c r="C18" s="19" t="s">
        <v>62</v>
      </c>
      <c r="D18" s="43">
        <v>213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213</v>
      </c>
      <c r="P18" s="44">
        <f t="shared" si="2"/>
        <v>0.8287937743190662</v>
      </c>
      <c r="Q18" s="9"/>
    </row>
    <row r="19" spans="1:120">
      <c r="A19" s="12"/>
      <c r="B19" s="23">
        <v>335.18</v>
      </c>
      <c r="C19" s="19" t="s">
        <v>104</v>
      </c>
      <c r="D19" s="43">
        <v>22648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22648</v>
      </c>
      <c r="P19" s="44">
        <f t="shared" si="2"/>
        <v>88.124513618677042</v>
      </c>
      <c r="Q19" s="9"/>
    </row>
    <row r="20" spans="1:120">
      <c r="A20" s="12"/>
      <c r="B20" s="23">
        <v>335.9</v>
      </c>
      <c r="C20" s="19" t="s">
        <v>55</v>
      </c>
      <c r="D20" s="43">
        <v>0</v>
      </c>
      <c r="E20" s="43">
        <v>0</v>
      </c>
      <c r="F20" s="43">
        <v>0</v>
      </c>
      <c r="G20" s="43">
        <v>20786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20786</v>
      </c>
      <c r="P20" s="44">
        <f t="shared" si="2"/>
        <v>80.879377431906619</v>
      </c>
      <c r="Q20" s="9"/>
    </row>
    <row r="21" spans="1:120">
      <c r="A21" s="12"/>
      <c r="B21" s="23">
        <v>338</v>
      </c>
      <c r="C21" s="19" t="s">
        <v>90</v>
      </c>
      <c r="D21" s="43">
        <v>23768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23768</v>
      </c>
      <c r="P21" s="44">
        <f t="shared" si="2"/>
        <v>92.482490272373539</v>
      </c>
      <c r="Q21" s="9"/>
    </row>
    <row r="22" spans="1:120" ht="15.75">
      <c r="A22" s="27" t="s">
        <v>24</v>
      </c>
      <c r="B22" s="28"/>
      <c r="C22" s="29"/>
      <c r="D22" s="30">
        <f t="shared" ref="D22:N22" si="5">SUM(D23:D23)</f>
        <v>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2189941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5"/>
        <v>0</v>
      </c>
      <c r="O22" s="30">
        <f t="shared" si="1"/>
        <v>2189941</v>
      </c>
      <c r="P22" s="42">
        <f t="shared" si="2"/>
        <v>8521.1712062256811</v>
      </c>
      <c r="Q22" s="10"/>
    </row>
    <row r="23" spans="1:120">
      <c r="A23" s="12"/>
      <c r="B23" s="23">
        <v>343.6</v>
      </c>
      <c r="C23" s="19" t="s">
        <v>26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2189941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2189941</v>
      </c>
      <c r="P23" s="44">
        <f t="shared" si="2"/>
        <v>8521.1712062256811</v>
      </c>
      <c r="Q23" s="9"/>
    </row>
    <row r="24" spans="1:120" ht="15.75">
      <c r="A24" s="27" t="s">
        <v>3</v>
      </c>
      <c r="B24" s="28"/>
      <c r="C24" s="29"/>
      <c r="D24" s="30">
        <f t="shared" ref="D24:N24" si="6">SUM(D25:D27)</f>
        <v>45373</v>
      </c>
      <c r="E24" s="30">
        <f t="shared" si="6"/>
        <v>45718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76804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6"/>
        <v>0</v>
      </c>
      <c r="O24" s="30">
        <f t="shared" si="1"/>
        <v>167895</v>
      </c>
      <c r="P24" s="42">
        <f t="shared" si="2"/>
        <v>653.2879377431907</v>
      </c>
      <c r="Q24" s="10"/>
    </row>
    <row r="25" spans="1:120">
      <c r="A25" s="12"/>
      <c r="B25" s="23">
        <v>361.1</v>
      </c>
      <c r="C25" s="19" t="s">
        <v>29</v>
      </c>
      <c r="D25" s="43">
        <v>776</v>
      </c>
      <c r="E25" s="43">
        <v>0</v>
      </c>
      <c r="F25" s="43">
        <v>0</v>
      </c>
      <c r="G25" s="43">
        <v>0</v>
      </c>
      <c r="H25" s="43">
        <v>0</v>
      </c>
      <c r="I25" s="43">
        <v>398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1174</v>
      </c>
      <c r="P25" s="44">
        <f t="shared" si="2"/>
        <v>4.5680933852140075</v>
      </c>
      <c r="Q25" s="9"/>
    </row>
    <row r="26" spans="1:120">
      <c r="A26" s="12"/>
      <c r="B26" s="23">
        <v>366</v>
      </c>
      <c r="C26" s="19" t="s">
        <v>43</v>
      </c>
      <c r="D26" s="43">
        <v>0</v>
      </c>
      <c r="E26" s="43">
        <v>45718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45718</v>
      </c>
      <c r="P26" s="44">
        <f t="shared" si="2"/>
        <v>177.89105058365757</v>
      </c>
      <c r="Q26" s="9"/>
    </row>
    <row r="27" spans="1:120">
      <c r="A27" s="12"/>
      <c r="B27" s="23">
        <v>369.9</v>
      </c>
      <c r="C27" s="19" t="s">
        <v>30</v>
      </c>
      <c r="D27" s="43">
        <v>44597</v>
      </c>
      <c r="E27" s="43">
        <v>0</v>
      </c>
      <c r="F27" s="43">
        <v>0</v>
      </c>
      <c r="G27" s="43">
        <v>0</v>
      </c>
      <c r="H27" s="43">
        <v>0</v>
      </c>
      <c r="I27" s="43">
        <v>76406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121003</v>
      </c>
      <c r="P27" s="44">
        <f t="shared" si="2"/>
        <v>470.82879377431908</v>
      </c>
      <c r="Q27" s="9"/>
    </row>
    <row r="28" spans="1:120" ht="15.75">
      <c r="A28" s="27" t="s">
        <v>25</v>
      </c>
      <c r="B28" s="28"/>
      <c r="C28" s="29"/>
      <c r="D28" s="30">
        <f t="shared" ref="D28:N28" si="7">SUM(D29:D29)</f>
        <v>460000</v>
      </c>
      <c r="E28" s="30">
        <f t="shared" si="7"/>
        <v>0</v>
      </c>
      <c r="F28" s="30">
        <f t="shared" si="7"/>
        <v>0</v>
      </c>
      <c r="G28" s="30">
        <f t="shared" si="7"/>
        <v>205201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7"/>
        <v>0</v>
      </c>
      <c r="O28" s="30">
        <f t="shared" si="1"/>
        <v>665201</v>
      </c>
      <c r="P28" s="42">
        <f t="shared" si="2"/>
        <v>2588.3307392996107</v>
      </c>
      <c r="Q28" s="9"/>
    </row>
    <row r="29" spans="1:120" ht="15.75" thickBot="1">
      <c r="A29" s="12"/>
      <c r="B29" s="23">
        <v>381</v>
      </c>
      <c r="C29" s="19" t="s">
        <v>31</v>
      </c>
      <c r="D29" s="43">
        <v>460000</v>
      </c>
      <c r="E29" s="43">
        <v>0</v>
      </c>
      <c r="F29" s="43">
        <v>0</v>
      </c>
      <c r="G29" s="43">
        <v>205201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665201</v>
      </c>
      <c r="P29" s="44">
        <f t="shared" si="2"/>
        <v>2588.3307392996107</v>
      </c>
      <c r="Q29" s="9"/>
    </row>
    <row r="30" spans="1:120" ht="16.5" thickBot="1">
      <c r="A30" s="13" t="s">
        <v>27</v>
      </c>
      <c r="B30" s="21"/>
      <c r="C30" s="20"/>
      <c r="D30" s="14">
        <f>SUM(D5,D10,D15,D22,D24,D28)</f>
        <v>1901639</v>
      </c>
      <c r="E30" s="14">
        <f t="shared" ref="E30:N30" si="8">SUM(E5,E10,E15,E22,E24,E28)</f>
        <v>459095</v>
      </c>
      <c r="F30" s="14">
        <f t="shared" si="8"/>
        <v>0</v>
      </c>
      <c r="G30" s="14">
        <f t="shared" si="8"/>
        <v>306816</v>
      </c>
      <c r="H30" s="14">
        <f t="shared" si="8"/>
        <v>0</v>
      </c>
      <c r="I30" s="14">
        <f t="shared" si="8"/>
        <v>2266745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8"/>
        <v>0</v>
      </c>
      <c r="O30" s="14">
        <f t="shared" si="1"/>
        <v>4934295</v>
      </c>
      <c r="P30" s="36">
        <f t="shared" si="2"/>
        <v>19199.591439688716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112" t="s">
        <v>105</v>
      </c>
      <c r="N32" s="112"/>
      <c r="O32" s="112"/>
      <c r="P32" s="40">
        <v>257</v>
      </c>
    </row>
    <row r="33" spans="1:16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1:16" ht="15.75" customHeight="1" thickBot="1">
      <c r="A34" s="114" t="s">
        <v>45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4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1104406</v>
      </c>
      <c r="E5" s="25">
        <f t="shared" si="0"/>
        <v>33825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3" si="1">SUM(D5:M5)</f>
        <v>1138231</v>
      </c>
      <c r="O5" s="31">
        <f t="shared" ref="O5:O33" si="2">(N5/O$35)</f>
        <v>4139.0218181818182</v>
      </c>
      <c r="P5" s="6"/>
    </row>
    <row r="6" spans="1:133">
      <c r="A6" s="12"/>
      <c r="B6" s="23">
        <v>311</v>
      </c>
      <c r="C6" s="19" t="s">
        <v>2</v>
      </c>
      <c r="D6" s="43">
        <v>1077321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1077321</v>
      </c>
      <c r="O6" s="44">
        <f t="shared" si="2"/>
        <v>3917.5309090909091</v>
      </c>
      <c r="P6" s="9"/>
    </row>
    <row r="7" spans="1:133">
      <c r="A7" s="12"/>
      <c r="B7" s="23">
        <v>312.41000000000003</v>
      </c>
      <c r="C7" s="19" t="s">
        <v>81</v>
      </c>
      <c r="D7" s="43">
        <v>0</v>
      </c>
      <c r="E7" s="43">
        <v>23172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23172</v>
      </c>
      <c r="O7" s="44">
        <f t="shared" si="2"/>
        <v>84.261818181818185</v>
      </c>
      <c r="P7" s="9"/>
    </row>
    <row r="8" spans="1:133">
      <c r="A8" s="12"/>
      <c r="B8" s="23">
        <v>312.42</v>
      </c>
      <c r="C8" s="19" t="s">
        <v>89</v>
      </c>
      <c r="D8" s="43">
        <v>0</v>
      </c>
      <c r="E8" s="43">
        <v>10653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10653</v>
      </c>
      <c r="O8" s="44">
        <f t="shared" si="2"/>
        <v>38.738181818181815</v>
      </c>
      <c r="P8" s="9"/>
    </row>
    <row r="9" spans="1:133">
      <c r="A9" s="12"/>
      <c r="B9" s="23">
        <v>315</v>
      </c>
      <c r="C9" s="19" t="s">
        <v>59</v>
      </c>
      <c r="D9" s="43">
        <v>27085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27085</v>
      </c>
      <c r="O9" s="44">
        <f t="shared" si="2"/>
        <v>98.490909090909085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76482</v>
      </c>
      <c r="E10" s="30">
        <f t="shared" si="3"/>
        <v>96201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172683</v>
      </c>
      <c r="O10" s="42">
        <f t="shared" si="2"/>
        <v>627.93818181818187</v>
      </c>
      <c r="P10" s="10"/>
    </row>
    <row r="11" spans="1:133">
      <c r="A11" s="12"/>
      <c r="B11" s="23">
        <v>322</v>
      </c>
      <c r="C11" s="19" t="s">
        <v>0</v>
      </c>
      <c r="D11" s="43">
        <v>0</v>
      </c>
      <c r="E11" s="43">
        <v>96201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96201</v>
      </c>
      <c r="O11" s="44">
        <f t="shared" si="2"/>
        <v>349.82181818181817</v>
      </c>
      <c r="P11" s="9"/>
    </row>
    <row r="12" spans="1:133">
      <c r="A12" s="12"/>
      <c r="B12" s="23">
        <v>323.10000000000002</v>
      </c>
      <c r="C12" s="19" t="s">
        <v>14</v>
      </c>
      <c r="D12" s="43">
        <v>61978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61978</v>
      </c>
      <c r="O12" s="44">
        <f t="shared" si="2"/>
        <v>225.37454545454545</v>
      </c>
      <c r="P12" s="9"/>
    </row>
    <row r="13" spans="1:133">
      <c r="A13" s="12"/>
      <c r="B13" s="23">
        <v>323.39999999999998</v>
      </c>
      <c r="C13" s="19" t="s">
        <v>52</v>
      </c>
      <c r="D13" s="43">
        <v>3201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3201</v>
      </c>
      <c r="O13" s="44">
        <f t="shared" si="2"/>
        <v>11.64</v>
      </c>
      <c r="P13" s="9"/>
    </row>
    <row r="14" spans="1:133">
      <c r="A14" s="12"/>
      <c r="B14" s="23">
        <v>323.7</v>
      </c>
      <c r="C14" s="19" t="s">
        <v>15</v>
      </c>
      <c r="D14" s="43">
        <v>11303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11303</v>
      </c>
      <c r="O14" s="44">
        <f t="shared" si="2"/>
        <v>41.101818181818182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SUM(D16:D21)</f>
        <v>68577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68577</v>
      </c>
      <c r="O15" s="42">
        <f t="shared" si="2"/>
        <v>249.37090909090909</v>
      </c>
      <c r="P15" s="10"/>
    </row>
    <row r="16" spans="1:133">
      <c r="A16" s="12"/>
      <c r="B16" s="23">
        <v>331.1</v>
      </c>
      <c r="C16" s="19" t="s">
        <v>86</v>
      </c>
      <c r="D16" s="43">
        <v>2214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2214</v>
      </c>
      <c r="O16" s="44">
        <f t="shared" si="2"/>
        <v>8.0509090909090908</v>
      </c>
      <c r="P16" s="9"/>
    </row>
    <row r="17" spans="1:16">
      <c r="A17" s="12"/>
      <c r="B17" s="23">
        <v>335.12</v>
      </c>
      <c r="C17" s="19" t="s">
        <v>61</v>
      </c>
      <c r="D17" s="43">
        <v>6040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6040</v>
      </c>
      <c r="O17" s="44">
        <f t="shared" si="2"/>
        <v>21.963636363636365</v>
      </c>
      <c r="P17" s="9"/>
    </row>
    <row r="18" spans="1:16">
      <c r="A18" s="12"/>
      <c r="B18" s="23">
        <v>335.15</v>
      </c>
      <c r="C18" s="19" t="s">
        <v>62</v>
      </c>
      <c r="D18" s="43">
        <v>189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189</v>
      </c>
      <c r="O18" s="44">
        <f t="shared" si="2"/>
        <v>0.68727272727272726</v>
      </c>
      <c r="P18" s="9"/>
    </row>
    <row r="19" spans="1:16">
      <c r="A19" s="12"/>
      <c r="B19" s="23">
        <v>335.18</v>
      </c>
      <c r="C19" s="19" t="s">
        <v>63</v>
      </c>
      <c r="D19" s="43">
        <v>19294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19294</v>
      </c>
      <c r="O19" s="44">
        <f t="shared" si="2"/>
        <v>70.16</v>
      </c>
      <c r="P19" s="9"/>
    </row>
    <row r="20" spans="1:16">
      <c r="A20" s="12"/>
      <c r="B20" s="23">
        <v>335.9</v>
      </c>
      <c r="C20" s="19" t="s">
        <v>55</v>
      </c>
      <c r="D20" s="43">
        <v>18203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18203</v>
      </c>
      <c r="O20" s="44">
        <f t="shared" si="2"/>
        <v>66.192727272727268</v>
      </c>
      <c r="P20" s="9"/>
    </row>
    <row r="21" spans="1:16">
      <c r="A21" s="12"/>
      <c r="B21" s="23">
        <v>338</v>
      </c>
      <c r="C21" s="19" t="s">
        <v>90</v>
      </c>
      <c r="D21" s="43">
        <v>22637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22637</v>
      </c>
      <c r="O21" s="44">
        <f t="shared" si="2"/>
        <v>82.316363636363633</v>
      </c>
      <c r="P21" s="9"/>
    </row>
    <row r="22" spans="1:16" ht="15.75">
      <c r="A22" s="27" t="s">
        <v>24</v>
      </c>
      <c r="B22" s="28"/>
      <c r="C22" s="29"/>
      <c r="D22" s="30">
        <f t="shared" ref="D22:M22" si="5">SUM(D23:D24)</f>
        <v>2660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2159253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2161913</v>
      </c>
      <c r="O22" s="42">
        <f t="shared" si="2"/>
        <v>7861.5018181818186</v>
      </c>
      <c r="P22" s="10"/>
    </row>
    <row r="23" spans="1:16">
      <c r="A23" s="12"/>
      <c r="B23" s="23">
        <v>342.1</v>
      </c>
      <c r="C23" s="19" t="s">
        <v>69</v>
      </c>
      <c r="D23" s="43">
        <v>2660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2660</v>
      </c>
      <c r="O23" s="44">
        <f t="shared" si="2"/>
        <v>9.672727272727272</v>
      </c>
      <c r="P23" s="9"/>
    </row>
    <row r="24" spans="1:16">
      <c r="A24" s="12"/>
      <c r="B24" s="23">
        <v>343.6</v>
      </c>
      <c r="C24" s="19" t="s">
        <v>26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2159253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2159253</v>
      </c>
      <c r="O24" s="44">
        <f t="shared" si="2"/>
        <v>7851.8290909090911</v>
      </c>
      <c r="P24" s="9"/>
    </row>
    <row r="25" spans="1:16" ht="15.75">
      <c r="A25" s="27" t="s">
        <v>3</v>
      </c>
      <c r="B25" s="28"/>
      <c r="C25" s="29"/>
      <c r="D25" s="30">
        <f t="shared" ref="D25:M25" si="6">SUM(D26:D29)</f>
        <v>15779</v>
      </c>
      <c r="E25" s="30">
        <f t="shared" si="6"/>
        <v>40459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35496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91734</v>
      </c>
      <c r="O25" s="42">
        <f t="shared" si="2"/>
        <v>333.5781818181818</v>
      </c>
      <c r="P25" s="10"/>
    </row>
    <row r="26" spans="1:16">
      <c r="A26" s="12"/>
      <c r="B26" s="23">
        <v>361.1</v>
      </c>
      <c r="C26" s="19" t="s">
        <v>29</v>
      </c>
      <c r="D26" s="43">
        <v>14207</v>
      </c>
      <c r="E26" s="43">
        <v>0</v>
      </c>
      <c r="F26" s="43">
        <v>0</v>
      </c>
      <c r="G26" s="43">
        <v>0</v>
      </c>
      <c r="H26" s="43">
        <v>0</v>
      </c>
      <c r="I26" s="43">
        <v>3803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18010</v>
      </c>
      <c r="O26" s="44">
        <f t="shared" si="2"/>
        <v>65.490909090909085</v>
      </c>
      <c r="P26" s="9"/>
    </row>
    <row r="27" spans="1:16">
      <c r="A27" s="12"/>
      <c r="B27" s="23">
        <v>364</v>
      </c>
      <c r="C27" s="19" t="s">
        <v>64</v>
      </c>
      <c r="D27" s="43">
        <v>1500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1500</v>
      </c>
      <c r="O27" s="44">
        <f t="shared" si="2"/>
        <v>5.4545454545454541</v>
      </c>
      <c r="P27" s="9"/>
    </row>
    <row r="28" spans="1:16">
      <c r="A28" s="12"/>
      <c r="B28" s="23">
        <v>366</v>
      </c>
      <c r="C28" s="19" t="s">
        <v>43</v>
      </c>
      <c r="D28" s="43">
        <v>0</v>
      </c>
      <c r="E28" s="43">
        <v>40459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40459</v>
      </c>
      <c r="O28" s="44">
        <f t="shared" si="2"/>
        <v>147.12363636363636</v>
      </c>
      <c r="P28" s="9"/>
    </row>
    <row r="29" spans="1:16">
      <c r="A29" s="12"/>
      <c r="B29" s="23">
        <v>369.9</v>
      </c>
      <c r="C29" s="19" t="s">
        <v>30</v>
      </c>
      <c r="D29" s="43">
        <v>72</v>
      </c>
      <c r="E29" s="43">
        <v>0</v>
      </c>
      <c r="F29" s="43">
        <v>0</v>
      </c>
      <c r="G29" s="43">
        <v>0</v>
      </c>
      <c r="H29" s="43">
        <v>0</v>
      </c>
      <c r="I29" s="43">
        <v>31693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31765</v>
      </c>
      <c r="O29" s="44">
        <f t="shared" si="2"/>
        <v>115.50909090909092</v>
      </c>
      <c r="P29" s="9"/>
    </row>
    <row r="30" spans="1:16" ht="15.75">
      <c r="A30" s="27" t="s">
        <v>25</v>
      </c>
      <c r="B30" s="28"/>
      <c r="C30" s="29"/>
      <c r="D30" s="30">
        <f t="shared" ref="D30:M30" si="7">SUM(D31:D32)</f>
        <v>456000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90000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546000</v>
      </c>
      <c r="O30" s="42">
        <f t="shared" si="2"/>
        <v>1985.4545454545455</v>
      </c>
      <c r="P30" s="9"/>
    </row>
    <row r="31" spans="1:16">
      <c r="A31" s="12"/>
      <c r="B31" s="23">
        <v>381</v>
      </c>
      <c r="C31" s="19" t="s">
        <v>31</v>
      </c>
      <c r="D31" s="43">
        <v>456000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456000</v>
      </c>
      <c r="O31" s="44">
        <f t="shared" si="2"/>
        <v>1658.1818181818182</v>
      </c>
      <c r="P31" s="9"/>
    </row>
    <row r="32" spans="1:16" ht="15.75" thickBot="1">
      <c r="A32" s="12"/>
      <c r="B32" s="23">
        <v>389.8</v>
      </c>
      <c r="C32" s="19" t="s">
        <v>91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90000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"/>
        <v>90000</v>
      </c>
      <c r="O32" s="44">
        <f t="shared" si="2"/>
        <v>327.27272727272725</v>
      </c>
      <c r="P32" s="9"/>
    </row>
    <row r="33" spans="1:119" ht="16.5" thickBot="1">
      <c r="A33" s="13" t="s">
        <v>27</v>
      </c>
      <c r="B33" s="21"/>
      <c r="C33" s="20"/>
      <c r="D33" s="14">
        <f>SUM(D5,D10,D15,D22,D25,D30)</f>
        <v>1723904</v>
      </c>
      <c r="E33" s="14">
        <f t="shared" ref="E33:M33" si="8">SUM(E5,E10,E15,E22,E25,E30)</f>
        <v>170485</v>
      </c>
      <c r="F33" s="14">
        <f t="shared" si="8"/>
        <v>0</v>
      </c>
      <c r="G33" s="14">
        <f t="shared" si="8"/>
        <v>0</v>
      </c>
      <c r="H33" s="14">
        <f t="shared" si="8"/>
        <v>0</v>
      </c>
      <c r="I33" s="14">
        <f t="shared" si="8"/>
        <v>2284749</v>
      </c>
      <c r="J33" s="14">
        <f t="shared" si="8"/>
        <v>0</v>
      </c>
      <c r="K33" s="14">
        <f t="shared" si="8"/>
        <v>0</v>
      </c>
      <c r="L33" s="14">
        <f t="shared" si="8"/>
        <v>0</v>
      </c>
      <c r="M33" s="14">
        <f t="shared" si="8"/>
        <v>0</v>
      </c>
      <c r="N33" s="14">
        <f t="shared" si="1"/>
        <v>4179138</v>
      </c>
      <c r="O33" s="36">
        <f t="shared" si="2"/>
        <v>15196.865454545454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7"/>
      <c r="B35" s="38"/>
      <c r="C35" s="38"/>
      <c r="D35" s="39"/>
      <c r="E35" s="39"/>
      <c r="F35" s="39"/>
      <c r="G35" s="39"/>
      <c r="H35" s="39"/>
      <c r="I35" s="39"/>
      <c r="J35" s="39"/>
      <c r="K35" s="39"/>
      <c r="L35" s="112" t="s">
        <v>92</v>
      </c>
      <c r="M35" s="112"/>
      <c r="N35" s="112"/>
      <c r="O35" s="40">
        <v>275</v>
      </c>
    </row>
    <row r="36" spans="1:119">
      <c r="A36" s="113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1"/>
    </row>
    <row r="37" spans="1:119" ht="15.75" customHeight="1" thickBot="1">
      <c r="A37" s="114" t="s">
        <v>45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4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1055775</v>
      </c>
      <c r="E5" s="25">
        <f t="shared" si="0"/>
        <v>37864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1093639</v>
      </c>
      <c r="O5" s="31">
        <f t="shared" ref="O5:O31" si="2">(N5/O$33)</f>
        <v>4238.9108527131784</v>
      </c>
      <c r="P5" s="6"/>
    </row>
    <row r="6" spans="1:133">
      <c r="A6" s="12"/>
      <c r="B6" s="23">
        <v>311</v>
      </c>
      <c r="C6" s="19" t="s">
        <v>2</v>
      </c>
      <c r="D6" s="43">
        <v>1014709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1014709</v>
      </c>
      <c r="O6" s="44">
        <f t="shared" si="2"/>
        <v>3932.9806201550387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37864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37864</v>
      </c>
      <c r="O7" s="44">
        <f t="shared" si="2"/>
        <v>146.75968992248062</v>
      </c>
      <c r="P7" s="9"/>
    </row>
    <row r="8" spans="1:133">
      <c r="A8" s="12"/>
      <c r="B8" s="23">
        <v>315</v>
      </c>
      <c r="C8" s="19" t="s">
        <v>59</v>
      </c>
      <c r="D8" s="43">
        <v>20175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20175</v>
      </c>
      <c r="O8" s="44">
        <f t="shared" si="2"/>
        <v>78.197674418604649</v>
      </c>
      <c r="P8" s="9"/>
    </row>
    <row r="9" spans="1:133">
      <c r="A9" s="12"/>
      <c r="B9" s="23">
        <v>316</v>
      </c>
      <c r="C9" s="19" t="s">
        <v>60</v>
      </c>
      <c r="D9" s="43">
        <v>20891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20891</v>
      </c>
      <c r="O9" s="44">
        <f t="shared" si="2"/>
        <v>80.97286821705427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57628</v>
      </c>
      <c r="E10" s="30">
        <f t="shared" si="3"/>
        <v>187793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245421</v>
      </c>
      <c r="O10" s="42">
        <f t="shared" si="2"/>
        <v>951.24418604651157</v>
      </c>
      <c r="P10" s="10"/>
    </row>
    <row r="11" spans="1:133">
      <c r="A11" s="12"/>
      <c r="B11" s="23">
        <v>322</v>
      </c>
      <c r="C11" s="19" t="s">
        <v>0</v>
      </c>
      <c r="D11" s="43">
        <v>0</v>
      </c>
      <c r="E11" s="43">
        <v>187793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187793</v>
      </c>
      <c r="O11" s="44">
        <f t="shared" si="2"/>
        <v>727.87984496124034</v>
      </c>
      <c r="P11" s="9"/>
    </row>
    <row r="12" spans="1:133">
      <c r="A12" s="12"/>
      <c r="B12" s="23">
        <v>323.10000000000002</v>
      </c>
      <c r="C12" s="19" t="s">
        <v>14</v>
      </c>
      <c r="D12" s="43">
        <v>47771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47771</v>
      </c>
      <c r="O12" s="44">
        <f t="shared" si="2"/>
        <v>185.15891472868216</v>
      </c>
      <c r="P12" s="9"/>
    </row>
    <row r="13" spans="1:133">
      <c r="A13" s="12"/>
      <c r="B13" s="23">
        <v>323.39999999999998</v>
      </c>
      <c r="C13" s="19" t="s">
        <v>52</v>
      </c>
      <c r="D13" s="43">
        <v>2599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2599</v>
      </c>
      <c r="O13" s="44">
        <f t="shared" si="2"/>
        <v>10.073643410852712</v>
      </c>
      <c r="P13" s="9"/>
    </row>
    <row r="14" spans="1:133">
      <c r="A14" s="12"/>
      <c r="B14" s="23">
        <v>323.7</v>
      </c>
      <c r="C14" s="19" t="s">
        <v>15</v>
      </c>
      <c r="D14" s="43">
        <v>7258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7258</v>
      </c>
      <c r="O14" s="44">
        <f t="shared" si="2"/>
        <v>28.131782945736433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SUM(D16:D20)</f>
        <v>182221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182221</v>
      </c>
      <c r="O15" s="42">
        <f t="shared" si="2"/>
        <v>706.28294573643416</v>
      </c>
      <c r="P15" s="10"/>
    </row>
    <row r="16" spans="1:133">
      <c r="A16" s="12"/>
      <c r="B16" s="23">
        <v>331.1</v>
      </c>
      <c r="C16" s="19" t="s">
        <v>86</v>
      </c>
      <c r="D16" s="43">
        <v>135593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135593</v>
      </c>
      <c r="O16" s="44">
        <f t="shared" si="2"/>
        <v>525.55426356589146</v>
      </c>
      <c r="P16" s="9"/>
    </row>
    <row r="17" spans="1:119">
      <c r="A17" s="12"/>
      <c r="B17" s="23">
        <v>335.12</v>
      </c>
      <c r="C17" s="19" t="s">
        <v>61</v>
      </c>
      <c r="D17" s="43">
        <v>6599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6599</v>
      </c>
      <c r="O17" s="44">
        <f t="shared" si="2"/>
        <v>25.577519379844961</v>
      </c>
      <c r="P17" s="9"/>
    </row>
    <row r="18" spans="1:119">
      <c r="A18" s="12"/>
      <c r="B18" s="23">
        <v>335.15</v>
      </c>
      <c r="C18" s="19" t="s">
        <v>62</v>
      </c>
      <c r="D18" s="43">
        <v>189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189</v>
      </c>
      <c r="O18" s="44">
        <f t="shared" si="2"/>
        <v>0.73255813953488369</v>
      </c>
      <c r="P18" s="9"/>
    </row>
    <row r="19" spans="1:119">
      <c r="A19" s="12"/>
      <c r="B19" s="23">
        <v>335.16</v>
      </c>
      <c r="C19" s="19" t="s">
        <v>76</v>
      </c>
      <c r="D19" s="43">
        <v>18932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18932</v>
      </c>
      <c r="O19" s="44">
        <f t="shared" si="2"/>
        <v>73.379844961240309</v>
      </c>
      <c r="P19" s="9"/>
    </row>
    <row r="20" spans="1:119">
      <c r="A20" s="12"/>
      <c r="B20" s="23">
        <v>335.18</v>
      </c>
      <c r="C20" s="19" t="s">
        <v>63</v>
      </c>
      <c r="D20" s="43">
        <v>20908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20908</v>
      </c>
      <c r="O20" s="44">
        <f t="shared" si="2"/>
        <v>81.038759689922486</v>
      </c>
      <c r="P20" s="9"/>
    </row>
    <row r="21" spans="1:119" ht="15.75">
      <c r="A21" s="27" t="s">
        <v>24</v>
      </c>
      <c r="B21" s="28"/>
      <c r="C21" s="29"/>
      <c r="D21" s="30">
        <f t="shared" ref="D21:M21" si="5">SUM(D22:D24)</f>
        <v>0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2137741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2137741</v>
      </c>
      <c r="O21" s="42">
        <f t="shared" si="2"/>
        <v>8285.8178294573645</v>
      </c>
      <c r="P21" s="10"/>
    </row>
    <row r="22" spans="1:119">
      <c r="A22" s="12"/>
      <c r="B22" s="23">
        <v>343.3</v>
      </c>
      <c r="C22" s="19" t="s">
        <v>77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1108181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1108181</v>
      </c>
      <c r="O22" s="44">
        <f t="shared" si="2"/>
        <v>4295.2751937984494</v>
      </c>
      <c r="P22" s="9"/>
    </row>
    <row r="23" spans="1:119">
      <c r="A23" s="12"/>
      <c r="B23" s="23">
        <v>343.5</v>
      </c>
      <c r="C23" s="19" t="s">
        <v>70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1014560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1014560</v>
      </c>
      <c r="O23" s="44">
        <f t="shared" si="2"/>
        <v>3932.4031007751937</v>
      </c>
      <c r="P23" s="9"/>
    </row>
    <row r="24" spans="1:119">
      <c r="A24" s="12"/>
      <c r="B24" s="23">
        <v>343.6</v>
      </c>
      <c r="C24" s="19" t="s">
        <v>26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15000</v>
      </c>
      <c r="O24" s="44">
        <f t="shared" si="2"/>
        <v>58.139534883720927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SUM(D26:D28)</f>
        <v>133084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49236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182320</v>
      </c>
      <c r="O25" s="42">
        <f t="shared" si="2"/>
        <v>706.66666666666663</v>
      </c>
      <c r="P25" s="10"/>
    </row>
    <row r="26" spans="1:119">
      <c r="A26" s="12"/>
      <c r="B26" s="23">
        <v>361.1</v>
      </c>
      <c r="C26" s="19" t="s">
        <v>29</v>
      </c>
      <c r="D26" s="43">
        <v>21219</v>
      </c>
      <c r="E26" s="43">
        <v>0</v>
      </c>
      <c r="F26" s="43">
        <v>0</v>
      </c>
      <c r="G26" s="43">
        <v>0</v>
      </c>
      <c r="H26" s="43">
        <v>0</v>
      </c>
      <c r="I26" s="43">
        <v>7216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28435</v>
      </c>
      <c r="O26" s="44">
        <f t="shared" si="2"/>
        <v>110.21317829457364</v>
      </c>
      <c r="P26" s="9"/>
    </row>
    <row r="27" spans="1:119">
      <c r="A27" s="12"/>
      <c r="B27" s="23">
        <v>366</v>
      </c>
      <c r="C27" s="19" t="s">
        <v>43</v>
      </c>
      <c r="D27" s="43">
        <v>100540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100540</v>
      </c>
      <c r="O27" s="44">
        <f t="shared" si="2"/>
        <v>389.68992248062017</v>
      </c>
      <c r="P27" s="9"/>
    </row>
    <row r="28" spans="1:119">
      <c r="A28" s="12"/>
      <c r="B28" s="23">
        <v>369.9</v>
      </c>
      <c r="C28" s="19" t="s">
        <v>30</v>
      </c>
      <c r="D28" s="43">
        <v>11325</v>
      </c>
      <c r="E28" s="43">
        <v>0</v>
      </c>
      <c r="F28" s="43">
        <v>0</v>
      </c>
      <c r="G28" s="43">
        <v>0</v>
      </c>
      <c r="H28" s="43">
        <v>0</v>
      </c>
      <c r="I28" s="43">
        <v>42020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53345</v>
      </c>
      <c r="O28" s="44">
        <f t="shared" si="2"/>
        <v>206.76356589147287</v>
      </c>
      <c r="P28" s="9"/>
    </row>
    <row r="29" spans="1:119" ht="15.75">
      <c r="A29" s="27" t="s">
        <v>25</v>
      </c>
      <c r="B29" s="28"/>
      <c r="C29" s="29"/>
      <c r="D29" s="30">
        <f t="shared" ref="D29:M29" si="7">SUM(D30:D30)</f>
        <v>455000</v>
      </c>
      <c r="E29" s="30">
        <f t="shared" si="7"/>
        <v>172024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627024</v>
      </c>
      <c r="O29" s="42">
        <f t="shared" si="2"/>
        <v>2430.3255813953488</v>
      </c>
      <c r="P29" s="9"/>
    </row>
    <row r="30" spans="1:119" ht="15.75" thickBot="1">
      <c r="A30" s="12"/>
      <c r="B30" s="23">
        <v>381</v>
      </c>
      <c r="C30" s="19" t="s">
        <v>31</v>
      </c>
      <c r="D30" s="43">
        <v>455000</v>
      </c>
      <c r="E30" s="43">
        <v>172024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627024</v>
      </c>
      <c r="O30" s="44">
        <f t="shared" si="2"/>
        <v>2430.3255813953488</v>
      </c>
      <c r="P30" s="9"/>
    </row>
    <row r="31" spans="1:119" ht="16.5" thickBot="1">
      <c r="A31" s="13" t="s">
        <v>27</v>
      </c>
      <c r="B31" s="21"/>
      <c r="C31" s="20"/>
      <c r="D31" s="14">
        <f>SUM(D5,D10,D15,D21,D25,D29)</f>
        <v>1883708</v>
      </c>
      <c r="E31" s="14">
        <f t="shared" ref="E31:M31" si="8">SUM(E5,E10,E15,E21,E25,E29)</f>
        <v>397681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2186977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4468366</v>
      </c>
      <c r="O31" s="36">
        <f t="shared" si="2"/>
        <v>17319.248062015504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87</v>
      </c>
      <c r="M33" s="112"/>
      <c r="N33" s="112"/>
      <c r="O33" s="40">
        <v>258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45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SUM(D6:D10)</f>
        <v>1046182</v>
      </c>
      <c r="E5" s="25">
        <f t="shared" si="0"/>
        <v>37344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1083526</v>
      </c>
      <c r="O5" s="31">
        <f t="shared" ref="O5:O32" si="2">(N5/O$34)</f>
        <v>4216.0544747081713</v>
      </c>
      <c r="P5" s="6"/>
    </row>
    <row r="6" spans="1:133">
      <c r="A6" s="12"/>
      <c r="B6" s="23">
        <v>311</v>
      </c>
      <c r="C6" s="19" t="s">
        <v>2</v>
      </c>
      <c r="D6" s="43">
        <v>990246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990246</v>
      </c>
      <c r="O6" s="44">
        <f t="shared" si="2"/>
        <v>3853.0972762645915</v>
      </c>
      <c r="P6" s="9"/>
    </row>
    <row r="7" spans="1:133">
      <c r="A7" s="12"/>
      <c r="B7" s="23">
        <v>312.41000000000003</v>
      </c>
      <c r="C7" s="19" t="s">
        <v>81</v>
      </c>
      <c r="D7" s="43">
        <v>0</v>
      </c>
      <c r="E7" s="43">
        <v>37344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37344</v>
      </c>
      <c r="O7" s="44">
        <f t="shared" si="2"/>
        <v>145.30739299610894</v>
      </c>
      <c r="P7" s="9"/>
    </row>
    <row r="8" spans="1:133">
      <c r="A8" s="12"/>
      <c r="B8" s="23">
        <v>312.60000000000002</v>
      </c>
      <c r="C8" s="19" t="s">
        <v>82</v>
      </c>
      <c r="D8" s="43">
        <v>16508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16508</v>
      </c>
      <c r="O8" s="44">
        <f t="shared" si="2"/>
        <v>64.233463035019454</v>
      </c>
      <c r="P8" s="9"/>
    </row>
    <row r="9" spans="1:133">
      <c r="A9" s="12"/>
      <c r="B9" s="23">
        <v>315</v>
      </c>
      <c r="C9" s="19" t="s">
        <v>59</v>
      </c>
      <c r="D9" s="43">
        <v>17051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17051</v>
      </c>
      <c r="O9" s="44">
        <f t="shared" si="2"/>
        <v>66.346303501945528</v>
      </c>
      <c r="P9" s="9"/>
    </row>
    <row r="10" spans="1:133">
      <c r="A10" s="12"/>
      <c r="B10" s="23">
        <v>316</v>
      </c>
      <c r="C10" s="19" t="s">
        <v>60</v>
      </c>
      <c r="D10" s="43">
        <v>22377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22377</v>
      </c>
      <c r="O10" s="44">
        <f t="shared" si="2"/>
        <v>87.070038910505843</v>
      </c>
      <c r="P10" s="9"/>
    </row>
    <row r="11" spans="1:133" ht="15.75">
      <c r="A11" s="27" t="s">
        <v>13</v>
      </c>
      <c r="B11" s="28"/>
      <c r="C11" s="29"/>
      <c r="D11" s="30">
        <f t="shared" ref="D11:M11" si="3">SUM(D12:D15)</f>
        <v>201927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41">
        <f t="shared" si="1"/>
        <v>201927</v>
      </c>
      <c r="O11" s="42">
        <f t="shared" si="2"/>
        <v>785.70817120622564</v>
      </c>
      <c r="P11" s="10"/>
    </row>
    <row r="12" spans="1:133">
      <c r="A12" s="12"/>
      <c r="B12" s="23">
        <v>322</v>
      </c>
      <c r="C12" s="19" t="s">
        <v>0</v>
      </c>
      <c r="D12" s="43">
        <v>126536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126536</v>
      </c>
      <c r="O12" s="44">
        <f t="shared" si="2"/>
        <v>492.35797665369648</v>
      </c>
      <c r="P12" s="9"/>
    </row>
    <row r="13" spans="1:133">
      <c r="A13" s="12"/>
      <c r="B13" s="23">
        <v>323.10000000000002</v>
      </c>
      <c r="C13" s="19" t="s">
        <v>14</v>
      </c>
      <c r="D13" s="43">
        <v>63045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63045</v>
      </c>
      <c r="O13" s="44">
        <f t="shared" si="2"/>
        <v>245.31128404669261</v>
      </c>
      <c r="P13" s="9"/>
    </row>
    <row r="14" spans="1:133">
      <c r="A14" s="12"/>
      <c r="B14" s="23">
        <v>323.39999999999998</v>
      </c>
      <c r="C14" s="19" t="s">
        <v>52</v>
      </c>
      <c r="D14" s="43">
        <v>5620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5620</v>
      </c>
      <c r="O14" s="44">
        <f t="shared" si="2"/>
        <v>21.867704280155642</v>
      </c>
      <c r="P14" s="9"/>
    </row>
    <row r="15" spans="1:133">
      <c r="A15" s="12"/>
      <c r="B15" s="23">
        <v>323.7</v>
      </c>
      <c r="C15" s="19" t="s">
        <v>15</v>
      </c>
      <c r="D15" s="43">
        <v>6726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6726</v>
      </c>
      <c r="O15" s="44">
        <f t="shared" si="2"/>
        <v>26.171206225680933</v>
      </c>
      <c r="P15" s="9"/>
    </row>
    <row r="16" spans="1:133" ht="15.75">
      <c r="A16" s="27" t="s">
        <v>16</v>
      </c>
      <c r="B16" s="28"/>
      <c r="C16" s="29"/>
      <c r="D16" s="30">
        <f t="shared" ref="D16:M16" si="4">SUM(D17:D19)</f>
        <v>29138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29138</v>
      </c>
      <c r="O16" s="42">
        <f t="shared" si="2"/>
        <v>113.37743190661479</v>
      </c>
      <c r="P16" s="10"/>
    </row>
    <row r="17" spans="1:119">
      <c r="A17" s="12"/>
      <c r="B17" s="23">
        <v>335.12</v>
      </c>
      <c r="C17" s="19" t="s">
        <v>61</v>
      </c>
      <c r="D17" s="43">
        <v>6408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6408</v>
      </c>
      <c r="O17" s="44">
        <f t="shared" si="2"/>
        <v>24.933852140077821</v>
      </c>
      <c r="P17" s="9"/>
    </row>
    <row r="18" spans="1:119">
      <c r="A18" s="12"/>
      <c r="B18" s="23">
        <v>335.15</v>
      </c>
      <c r="C18" s="19" t="s">
        <v>62</v>
      </c>
      <c r="D18" s="43">
        <v>2018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2018</v>
      </c>
      <c r="O18" s="44">
        <f t="shared" si="2"/>
        <v>7.8521400778210113</v>
      </c>
      <c r="P18" s="9"/>
    </row>
    <row r="19" spans="1:119">
      <c r="A19" s="12"/>
      <c r="B19" s="23">
        <v>335.18</v>
      </c>
      <c r="C19" s="19" t="s">
        <v>63</v>
      </c>
      <c r="D19" s="43">
        <v>20712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20712</v>
      </c>
      <c r="O19" s="44">
        <f t="shared" si="2"/>
        <v>80.591439688715951</v>
      </c>
      <c r="P19" s="9"/>
    </row>
    <row r="20" spans="1:119" ht="15.75">
      <c r="A20" s="27" t="s">
        <v>24</v>
      </c>
      <c r="B20" s="28"/>
      <c r="C20" s="29"/>
      <c r="D20" s="30">
        <f t="shared" ref="D20:M20" si="5">SUM(D21:D24)</f>
        <v>2190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2039451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2041641</v>
      </c>
      <c r="O20" s="42">
        <f t="shared" si="2"/>
        <v>7944.1284046692608</v>
      </c>
      <c r="P20" s="10"/>
    </row>
    <row r="21" spans="1:119">
      <c r="A21" s="12"/>
      <c r="B21" s="23">
        <v>342.9</v>
      </c>
      <c r="C21" s="19" t="s">
        <v>83</v>
      </c>
      <c r="D21" s="43">
        <v>2190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2190</v>
      </c>
      <c r="O21" s="44">
        <f t="shared" si="2"/>
        <v>8.5214007782101167</v>
      </c>
      <c r="P21" s="9"/>
    </row>
    <row r="22" spans="1:119">
      <c r="A22" s="12"/>
      <c r="B22" s="23">
        <v>343.3</v>
      </c>
      <c r="C22" s="19" t="s">
        <v>77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1057442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1057442</v>
      </c>
      <c r="O22" s="44">
        <f t="shared" si="2"/>
        <v>4114.5603112840463</v>
      </c>
      <c r="P22" s="9"/>
    </row>
    <row r="23" spans="1:119">
      <c r="A23" s="12"/>
      <c r="B23" s="23">
        <v>343.5</v>
      </c>
      <c r="C23" s="19" t="s">
        <v>70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967009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967009</v>
      </c>
      <c r="O23" s="44">
        <f t="shared" si="2"/>
        <v>3762.6809338521402</v>
      </c>
      <c r="P23" s="9"/>
    </row>
    <row r="24" spans="1:119">
      <c r="A24" s="12"/>
      <c r="B24" s="23">
        <v>343.6</v>
      </c>
      <c r="C24" s="19" t="s">
        <v>26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15000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15000</v>
      </c>
      <c r="O24" s="44">
        <f t="shared" si="2"/>
        <v>58.365758754863812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SUM(D26:D29)</f>
        <v>27289</v>
      </c>
      <c r="E25" s="30">
        <f t="shared" si="6"/>
        <v>52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24129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51470</v>
      </c>
      <c r="O25" s="42">
        <f t="shared" si="2"/>
        <v>200.27237354085602</v>
      </c>
      <c r="P25" s="10"/>
    </row>
    <row r="26" spans="1:119">
      <c r="A26" s="12"/>
      <c r="B26" s="23">
        <v>361.1</v>
      </c>
      <c r="C26" s="19" t="s">
        <v>29</v>
      </c>
      <c r="D26" s="43">
        <v>5116</v>
      </c>
      <c r="E26" s="43">
        <v>52</v>
      </c>
      <c r="F26" s="43">
        <v>0</v>
      </c>
      <c r="G26" s="43">
        <v>0</v>
      </c>
      <c r="H26" s="43">
        <v>0</v>
      </c>
      <c r="I26" s="43">
        <v>2563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7731</v>
      </c>
      <c r="O26" s="44">
        <f t="shared" si="2"/>
        <v>30.081712062256809</v>
      </c>
      <c r="P26" s="9"/>
    </row>
    <row r="27" spans="1:119">
      <c r="A27" s="12"/>
      <c r="B27" s="23">
        <v>364</v>
      </c>
      <c r="C27" s="19" t="s">
        <v>64</v>
      </c>
      <c r="D27" s="43">
        <v>3877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3877</v>
      </c>
      <c r="O27" s="44">
        <f t="shared" si="2"/>
        <v>15.085603112840467</v>
      </c>
      <c r="P27" s="9"/>
    </row>
    <row r="28" spans="1:119">
      <c r="A28" s="12"/>
      <c r="B28" s="23">
        <v>366</v>
      </c>
      <c r="C28" s="19" t="s">
        <v>43</v>
      </c>
      <c r="D28" s="43">
        <v>10900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10900</v>
      </c>
      <c r="O28" s="44">
        <f t="shared" si="2"/>
        <v>42.412451361867703</v>
      </c>
      <c r="P28" s="9"/>
    </row>
    <row r="29" spans="1:119">
      <c r="A29" s="12"/>
      <c r="B29" s="23">
        <v>369.9</v>
      </c>
      <c r="C29" s="19" t="s">
        <v>30</v>
      </c>
      <c r="D29" s="43">
        <v>7396</v>
      </c>
      <c r="E29" s="43">
        <v>0</v>
      </c>
      <c r="F29" s="43">
        <v>0</v>
      </c>
      <c r="G29" s="43">
        <v>0</v>
      </c>
      <c r="H29" s="43">
        <v>0</v>
      </c>
      <c r="I29" s="43">
        <v>21566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28962</v>
      </c>
      <c r="O29" s="44">
        <f t="shared" si="2"/>
        <v>112.69260700389106</v>
      </c>
      <c r="P29" s="9"/>
    </row>
    <row r="30" spans="1:119" ht="15.75">
      <c r="A30" s="27" t="s">
        <v>25</v>
      </c>
      <c r="B30" s="28"/>
      <c r="C30" s="29"/>
      <c r="D30" s="30">
        <f t="shared" ref="D30:M30" si="7">SUM(D31:D31)</f>
        <v>455000</v>
      </c>
      <c r="E30" s="30">
        <f t="shared" si="7"/>
        <v>0</v>
      </c>
      <c r="F30" s="30">
        <f t="shared" si="7"/>
        <v>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455000</v>
      </c>
      <c r="O30" s="42">
        <f t="shared" si="2"/>
        <v>1770.4280155642023</v>
      </c>
      <c r="P30" s="9"/>
    </row>
    <row r="31" spans="1:119" ht="15.75" thickBot="1">
      <c r="A31" s="12"/>
      <c r="B31" s="23">
        <v>381</v>
      </c>
      <c r="C31" s="19" t="s">
        <v>31</v>
      </c>
      <c r="D31" s="43">
        <v>455000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455000</v>
      </c>
      <c r="O31" s="44">
        <f t="shared" si="2"/>
        <v>1770.4280155642023</v>
      </c>
      <c r="P31" s="9"/>
    </row>
    <row r="32" spans="1:119" ht="16.5" thickBot="1">
      <c r="A32" s="13" t="s">
        <v>27</v>
      </c>
      <c r="B32" s="21"/>
      <c r="C32" s="20"/>
      <c r="D32" s="14">
        <f>SUM(D5,D11,D16,D20,D25,D30)</f>
        <v>1761726</v>
      </c>
      <c r="E32" s="14">
        <f t="shared" ref="E32:M32" si="8">SUM(E5,E11,E16,E20,E25,E30)</f>
        <v>37396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2063580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3862702</v>
      </c>
      <c r="O32" s="36">
        <f t="shared" si="2"/>
        <v>15029.968871595331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84</v>
      </c>
      <c r="M34" s="112"/>
      <c r="N34" s="112"/>
      <c r="O34" s="40">
        <v>257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45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996405</v>
      </c>
      <c r="E5" s="25">
        <f t="shared" si="0"/>
        <v>37801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1034206</v>
      </c>
      <c r="O5" s="31">
        <f t="shared" ref="O5:O30" si="2">(N5/O$32)</f>
        <v>4008.5503875968993</v>
      </c>
      <c r="P5" s="6"/>
    </row>
    <row r="6" spans="1:133">
      <c r="A6" s="12"/>
      <c r="B6" s="23">
        <v>311</v>
      </c>
      <c r="C6" s="19" t="s">
        <v>2</v>
      </c>
      <c r="D6" s="43">
        <v>957826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957826</v>
      </c>
      <c r="O6" s="44">
        <f t="shared" si="2"/>
        <v>3712.5038759689924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37801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37801</v>
      </c>
      <c r="O7" s="44">
        <f t="shared" si="2"/>
        <v>146.51550387596899</v>
      </c>
      <c r="P7" s="9"/>
    </row>
    <row r="8" spans="1:133">
      <c r="A8" s="12"/>
      <c r="B8" s="23">
        <v>315</v>
      </c>
      <c r="C8" s="19" t="s">
        <v>59</v>
      </c>
      <c r="D8" s="43">
        <v>14628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14628</v>
      </c>
      <c r="O8" s="44">
        <f t="shared" si="2"/>
        <v>56.697674418604649</v>
      </c>
      <c r="P8" s="9"/>
    </row>
    <row r="9" spans="1:133">
      <c r="A9" s="12"/>
      <c r="B9" s="23">
        <v>316</v>
      </c>
      <c r="C9" s="19" t="s">
        <v>60</v>
      </c>
      <c r="D9" s="43">
        <v>23951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23951</v>
      </c>
      <c r="O9" s="44">
        <f t="shared" si="2"/>
        <v>92.833333333333329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175618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175618</v>
      </c>
      <c r="O10" s="42">
        <f t="shared" si="2"/>
        <v>680.68992248062011</v>
      </c>
      <c r="P10" s="10"/>
    </row>
    <row r="11" spans="1:133">
      <c r="A11" s="12"/>
      <c r="B11" s="23">
        <v>322</v>
      </c>
      <c r="C11" s="19" t="s">
        <v>0</v>
      </c>
      <c r="D11" s="43">
        <v>93014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93014</v>
      </c>
      <c r="O11" s="44">
        <f t="shared" si="2"/>
        <v>360.51937984496124</v>
      </c>
      <c r="P11" s="9"/>
    </row>
    <row r="12" spans="1:133">
      <c r="A12" s="12"/>
      <c r="B12" s="23">
        <v>323.10000000000002</v>
      </c>
      <c r="C12" s="19" t="s">
        <v>14</v>
      </c>
      <c r="D12" s="43">
        <v>61041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61041</v>
      </c>
      <c r="O12" s="44">
        <f t="shared" si="2"/>
        <v>236.59302325581396</v>
      </c>
      <c r="P12" s="9"/>
    </row>
    <row r="13" spans="1:133">
      <c r="A13" s="12"/>
      <c r="B13" s="23">
        <v>323.39999999999998</v>
      </c>
      <c r="C13" s="19" t="s">
        <v>52</v>
      </c>
      <c r="D13" s="43">
        <v>15340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15340</v>
      </c>
      <c r="O13" s="44">
        <f t="shared" si="2"/>
        <v>59.457364341085274</v>
      </c>
      <c r="P13" s="9"/>
    </row>
    <row r="14" spans="1:133">
      <c r="A14" s="12"/>
      <c r="B14" s="23">
        <v>323.7</v>
      </c>
      <c r="C14" s="19" t="s">
        <v>15</v>
      </c>
      <c r="D14" s="43">
        <v>6223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6223</v>
      </c>
      <c r="O14" s="44">
        <f t="shared" si="2"/>
        <v>24.120155038759691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SUM(D16:D19)</f>
        <v>36800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36800</v>
      </c>
      <c r="O15" s="42">
        <f t="shared" si="2"/>
        <v>142.63565891472868</v>
      </c>
      <c r="P15" s="10"/>
    </row>
    <row r="16" spans="1:133">
      <c r="A16" s="12"/>
      <c r="B16" s="23">
        <v>335.12</v>
      </c>
      <c r="C16" s="19" t="s">
        <v>61</v>
      </c>
      <c r="D16" s="43">
        <v>5712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5712</v>
      </c>
      <c r="O16" s="44">
        <f t="shared" si="2"/>
        <v>22.13953488372093</v>
      </c>
      <c r="P16" s="9"/>
    </row>
    <row r="17" spans="1:119">
      <c r="A17" s="12"/>
      <c r="B17" s="23">
        <v>335.15</v>
      </c>
      <c r="C17" s="19" t="s">
        <v>62</v>
      </c>
      <c r="D17" s="43">
        <v>915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915</v>
      </c>
      <c r="O17" s="44">
        <f t="shared" si="2"/>
        <v>3.5465116279069768</v>
      </c>
      <c r="P17" s="9"/>
    </row>
    <row r="18" spans="1:119">
      <c r="A18" s="12"/>
      <c r="B18" s="23">
        <v>335.16</v>
      </c>
      <c r="C18" s="19" t="s">
        <v>76</v>
      </c>
      <c r="D18" s="43">
        <v>10288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10288</v>
      </c>
      <c r="O18" s="44">
        <f t="shared" si="2"/>
        <v>39.875968992248062</v>
      </c>
      <c r="P18" s="9"/>
    </row>
    <row r="19" spans="1:119">
      <c r="A19" s="12"/>
      <c r="B19" s="23">
        <v>335.18</v>
      </c>
      <c r="C19" s="19" t="s">
        <v>63</v>
      </c>
      <c r="D19" s="43">
        <v>19885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19885</v>
      </c>
      <c r="O19" s="44">
        <f t="shared" si="2"/>
        <v>77.073643410852711</v>
      </c>
      <c r="P19" s="9"/>
    </row>
    <row r="20" spans="1:119" ht="15.75">
      <c r="A20" s="27" t="s">
        <v>24</v>
      </c>
      <c r="B20" s="28"/>
      <c r="C20" s="29"/>
      <c r="D20" s="30">
        <f t="shared" ref="D20:M20" si="5">SUM(D21:D24)</f>
        <v>2285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1974273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1976558</v>
      </c>
      <c r="O20" s="42">
        <f t="shared" si="2"/>
        <v>7661.0775193798454</v>
      </c>
      <c r="P20" s="10"/>
    </row>
    <row r="21" spans="1:119">
      <c r="A21" s="12"/>
      <c r="B21" s="23">
        <v>343.3</v>
      </c>
      <c r="C21" s="19" t="s">
        <v>77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1024684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1024684</v>
      </c>
      <c r="O21" s="44">
        <f t="shared" si="2"/>
        <v>3971.6434108527133</v>
      </c>
      <c r="P21" s="9"/>
    </row>
    <row r="22" spans="1:119">
      <c r="A22" s="12"/>
      <c r="B22" s="23">
        <v>343.5</v>
      </c>
      <c r="C22" s="19" t="s">
        <v>70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934589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934589</v>
      </c>
      <c r="O22" s="44">
        <f t="shared" si="2"/>
        <v>3622.437984496124</v>
      </c>
      <c r="P22" s="9"/>
    </row>
    <row r="23" spans="1:119">
      <c r="A23" s="12"/>
      <c r="B23" s="23">
        <v>343.6</v>
      </c>
      <c r="C23" s="19" t="s">
        <v>26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15000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15000</v>
      </c>
      <c r="O23" s="44">
        <f t="shared" si="2"/>
        <v>58.139534883720927</v>
      </c>
      <c r="P23" s="9"/>
    </row>
    <row r="24" spans="1:119">
      <c r="A24" s="12"/>
      <c r="B24" s="23">
        <v>349</v>
      </c>
      <c r="C24" s="19" t="s">
        <v>78</v>
      </c>
      <c r="D24" s="43">
        <v>2285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2285</v>
      </c>
      <c r="O24" s="44">
        <f t="shared" si="2"/>
        <v>8.8565891472868223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7002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44639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51641</v>
      </c>
      <c r="O25" s="42">
        <f t="shared" si="2"/>
        <v>200.15891472868216</v>
      </c>
      <c r="P25" s="10"/>
    </row>
    <row r="26" spans="1:119">
      <c r="A26" s="12"/>
      <c r="B26" s="23">
        <v>361.1</v>
      </c>
      <c r="C26" s="19" t="s">
        <v>29</v>
      </c>
      <c r="D26" s="43">
        <v>1084</v>
      </c>
      <c r="E26" s="43">
        <v>0</v>
      </c>
      <c r="F26" s="43">
        <v>0</v>
      </c>
      <c r="G26" s="43">
        <v>0</v>
      </c>
      <c r="H26" s="43">
        <v>0</v>
      </c>
      <c r="I26" s="43">
        <v>2750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3834</v>
      </c>
      <c r="O26" s="44">
        <f t="shared" si="2"/>
        <v>14.86046511627907</v>
      </c>
      <c r="P26" s="9"/>
    </row>
    <row r="27" spans="1:119">
      <c r="A27" s="12"/>
      <c r="B27" s="23">
        <v>369.9</v>
      </c>
      <c r="C27" s="19" t="s">
        <v>30</v>
      </c>
      <c r="D27" s="43">
        <v>5918</v>
      </c>
      <c r="E27" s="43">
        <v>0</v>
      </c>
      <c r="F27" s="43">
        <v>0</v>
      </c>
      <c r="G27" s="43">
        <v>0</v>
      </c>
      <c r="H27" s="43">
        <v>0</v>
      </c>
      <c r="I27" s="43">
        <v>41889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47807</v>
      </c>
      <c r="O27" s="44">
        <f t="shared" si="2"/>
        <v>185.29844961240309</v>
      </c>
      <c r="P27" s="9"/>
    </row>
    <row r="28" spans="1:119" ht="15.75">
      <c r="A28" s="27" t="s">
        <v>25</v>
      </c>
      <c r="B28" s="28"/>
      <c r="C28" s="29"/>
      <c r="D28" s="30">
        <f t="shared" ref="D28:M28" si="7">SUM(D29:D29)</f>
        <v>416000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416000</v>
      </c>
      <c r="O28" s="42">
        <f t="shared" si="2"/>
        <v>1612.4031007751937</v>
      </c>
      <c r="P28" s="9"/>
    </row>
    <row r="29" spans="1:119" ht="15.75" thickBot="1">
      <c r="A29" s="12"/>
      <c r="B29" s="23">
        <v>381</v>
      </c>
      <c r="C29" s="19" t="s">
        <v>31</v>
      </c>
      <c r="D29" s="43">
        <v>416000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416000</v>
      </c>
      <c r="O29" s="44">
        <f t="shared" si="2"/>
        <v>1612.4031007751937</v>
      </c>
      <c r="P29" s="9"/>
    </row>
    <row r="30" spans="1:119" ht="16.5" thickBot="1">
      <c r="A30" s="13" t="s">
        <v>27</v>
      </c>
      <c r="B30" s="21"/>
      <c r="C30" s="20"/>
      <c r="D30" s="14">
        <f>SUM(D5,D10,D15,D20,D25,D28)</f>
        <v>1634110</v>
      </c>
      <c r="E30" s="14">
        <f t="shared" ref="E30:M30" si="8">SUM(E5,E10,E15,E20,E25,E28)</f>
        <v>37801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2018912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3690823</v>
      </c>
      <c r="O30" s="36">
        <f t="shared" si="2"/>
        <v>14305.515503875969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79</v>
      </c>
      <c r="M32" s="112"/>
      <c r="N32" s="112"/>
      <c r="O32" s="40">
        <v>258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986907</v>
      </c>
      <c r="E5" s="25">
        <f t="shared" si="0"/>
        <v>35175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1022082</v>
      </c>
      <c r="O5" s="31">
        <f t="shared" ref="O5:O29" si="2">(N5/O$31)</f>
        <v>3992.5078125</v>
      </c>
      <c r="P5" s="6"/>
    </row>
    <row r="6" spans="1:133">
      <c r="A6" s="12"/>
      <c r="B6" s="23">
        <v>311</v>
      </c>
      <c r="C6" s="19" t="s">
        <v>2</v>
      </c>
      <c r="D6" s="43">
        <v>949274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949274</v>
      </c>
      <c r="O6" s="44">
        <f t="shared" si="2"/>
        <v>3708.1015625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35175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35175</v>
      </c>
      <c r="O7" s="44">
        <f t="shared" si="2"/>
        <v>137.40234375</v>
      </c>
      <c r="P7" s="9"/>
    </row>
    <row r="8" spans="1:133">
      <c r="A8" s="12"/>
      <c r="B8" s="23">
        <v>315</v>
      </c>
      <c r="C8" s="19" t="s">
        <v>59</v>
      </c>
      <c r="D8" s="43">
        <v>20243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20243</v>
      </c>
      <c r="O8" s="44">
        <f t="shared" si="2"/>
        <v>79.07421875</v>
      </c>
      <c r="P8" s="9"/>
    </row>
    <row r="9" spans="1:133">
      <c r="A9" s="12"/>
      <c r="B9" s="23">
        <v>316</v>
      </c>
      <c r="C9" s="19" t="s">
        <v>60</v>
      </c>
      <c r="D9" s="43">
        <v>17390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17390</v>
      </c>
      <c r="O9" s="44">
        <f t="shared" si="2"/>
        <v>67.9296875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141089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141089</v>
      </c>
      <c r="O10" s="42">
        <f t="shared" si="2"/>
        <v>551.12890625</v>
      </c>
      <c r="P10" s="10"/>
    </row>
    <row r="11" spans="1:133">
      <c r="A11" s="12"/>
      <c r="B11" s="23">
        <v>322</v>
      </c>
      <c r="C11" s="19" t="s">
        <v>0</v>
      </c>
      <c r="D11" s="43">
        <v>70122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70122</v>
      </c>
      <c r="O11" s="44">
        <f t="shared" si="2"/>
        <v>273.9140625</v>
      </c>
      <c r="P11" s="9"/>
    </row>
    <row r="12" spans="1:133">
      <c r="A12" s="12"/>
      <c r="B12" s="23">
        <v>323.10000000000002</v>
      </c>
      <c r="C12" s="19" t="s">
        <v>14</v>
      </c>
      <c r="D12" s="43">
        <v>62597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62597</v>
      </c>
      <c r="O12" s="44">
        <f t="shared" si="2"/>
        <v>244.51953125</v>
      </c>
      <c r="P12" s="9"/>
    </row>
    <row r="13" spans="1:133">
      <c r="A13" s="12"/>
      <c r="B13" s="23">
        <v>323.39999999999998</v>
      </c>
      <c r="C13" s="19" t="s">
        <v>52</v>
      </c>
      <c r="D13" s="43">
        <v>3278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3278</v>
      </c>
      <c r="O13" s="44">
        <f t="shared" si="2"/>
        <v>12.8046875</v>
      </c>
      <c r="P13" s="9"/>
    </row>
    <row r="14" spans="1:133">
      <c r="A14" s="12"/>
      <c r="B14" s="23">
        <v>323.7</v>
      </c>
      <c r="C14" s="19" t="s">
        <v>15</v>
      </c>
      <c r="D14" s="43">
        <v>5092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5092</v>
      </c>
      <c r="O14" s="44">
        <f t="shared" si="2"/>
        <v>19.890625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SUM(D16:D18)</f>
        <v>26355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26355</v>
      </c>
      <c r="O15" s="42">
        <f t="shared" si="2"/>
        <v>102.94921875</v>
      </c>
      <c r="P15" s="10"/>
    </row>
    <row r="16" spans="1:133">
      <c r="A16" s="12"/>
      <c r="B16" s="23">
        <v>335.12</v>
      </c>
      <c r="C16" s="19" t="s">
        <v>61</v>
      </c>
      <c r="D16" s="43">
        <v>5911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5911</v>
      </c>
      <c r="O16" s="44">
        <f t="shared" si="2"/>
        <v>23.08984375</v>
      </c>
      <c r="P16" s="9"/>
    </row>
    <row r="17" spans="1:119">
      <c r="A17" s="12"/>
      <c r="B17" s="23">
        <v>335.15</v>
      </c>
      <c r="C17" s="19" t="s">
        <v>62</v>
      </c>
      <c r="D17" s="43">
        <v>660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660</v>
      </c>
      <c r="O17" s="44">
        <f t="shared" si="2"/>
        <v>2.578125</v>
      </c>
      <c r="P17" s="9"/>
    </row>
    <row r="18" spans="1:119">
      <c r="A18" s="12"/>
      <c r="B18" s="23">
        <v>335.18</v>
      </c>
      <c r="C18" s="19" t="s">
        <v>63</v>
      </c>
      <c r="D18" s="43">
        <v>19784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19784</v>
      </c>
      <c r="O18" s="44">
        <f t="shared" si="2"/>
        <v>77.28125</v>
      </c>
      <c r="P18" s="9"/>
    </row>
    <row r="19" spans="1:119" ht="15.75">
      <c r="A19" s="27" t="s">
        <v>24</v>
      </c>
      <c r="B19" s="28"/>
      <c r="C19" s="29"/>
      <c r="D19" s="30">
        <f t="shared" ref="D19:M19" si="5">SUM(D20:D22)</f>
        <v>2700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1990863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1993563</v>
      </c>
      <c r="O19" s="42">
        <f t="shared" si="2"/>
        <v>7787.35546875</v>
      </c>
      <c r="P19" s="10"/>
    </row>
    <row r="20" spans="1:119">
      <c r="A20" s="12"/>
      <c r="B20" s="23">
        <v>341.3</v>
      </c>
      <c r="C20" s="19" t="s">
        <v>73</v>
      </c>
      <c r="D20" s="43">
        <v>2700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2700</v>
      </c>
      <c r="O20" s="44">
        <f t="shared" si="2"/>
        <v>10.546875</v>
      </c>
      <c r="P20" s="9"/>
    </row>
    <row r="21" spans="1:119">
      <c r="A21" s="12"/>
      <c r="B21" s="23">
        <v>343.5</v>
      </c>
      <c r="C21" s="19" t="s">
        <v>70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1954913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1954913</v>
      </c>
      <c r="O21" s="44">
        <f t="shared" si="2"/>
        <v>7636.37890625</v>
      </c>
      <c r="P21" s="9"/>
    </row>
    <row r="22" spans="1:119">
      <c r="A22" s="12"/>
      <c r="B22" s="23">
        <v>343.6</v>
      </c>
      <c r="C22" s="19" t="s">
        <v>26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35950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35950</v>
      </c>
      <c r="O22" s="44">
        <f t="shared" si="2"/>
        <v>140.4296875</v>
      </c>
      <c r="P22" s="9"/>
    </row>
    <row r="23" spans="1:119" ht="15.75">
      <c r="A23" s="27" t="s">
        <v>3</v>
      </c>
      <c r="B23" s="28"/>
      <c r="C23" s="29"/>
      <c r="D23" s="30">
        <f t="shared" ref="D23:M23" si="6">SUM(D24:D26)</f>
        <v>20120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2268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22388</v>
      </c>
      <c r="O23" s="42">
        <f t="shared" si="2"/>
        <v>87.453125</v>
      </c>
      <c r="P23" s="10"/>
    </row>
    <row r="24" spans="1:119">
      <c r="A24" s="12"/>
      <c r="B24" s="23">
        <v>361.1</v>
      </c>
      <c r="C24" s="19" t="s">
        <v>29</v>
      </c>
      <c r="D24" s="43">
        <v>404</v>
      </c>
      <c r="E24" s="43">
        <v>0</v>
      </c>
      <c r="F24" s="43">
        <v>0</v>
      </c>
      <c r="G24" s="43">
        <v>0</v>
      </c>
      <c r="H24" s="43">
        <v>0</v>
      </c>
      <c r="I24" s="43">
        <v>2268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2672</v>
      </c>
      <c r="O24" s="44">
        <f t="shared" si="2"/>
        <v>10.4375</v>
      </c>
      <c r="P24" s="9"/>
    </row>
    <row r="25" spans="1:119">
      <c r="A25" s="12"/>
      <c r="B25" s="23">
        <v>366</v>
      </c>
      <c r="C25" s="19" t="s">
        <v>43</v>
      </c>
      <c r="D25" s="43">
        <v>9369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9369</v>
      </c>
      <c r="O25" s="44">
        <f t="shared" si="2"/>
        <v>36.59765625</v>
      </c>
      <c r="P25" s="9"/>
    </row>
    <row r="26" spans="1:119">
      <c r="A26" s="12"/>
      <c r="B26" s="23">
        <v>369.9</v>
      </c>
      <c r="C26" s="19" t="s">
        <v>30</v>
      </c>
      <c r="D26" s="43">
        <v>10347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10347</v>
      </c>
      <c r="O26" s="44">
        <f t="shared" si="2"/>
        <v>40.41796875</v>
      </c>
      <c r="P26" s="9"/>
    </row>
    <row r="27" spans="1:119" ht="15.75">
      <c r="A27" s="27" t="s">
        <v>25</v>
      </c>
      <c r="B27" s="28"/>
      <c r="C27" s="29"/>
      <c r="D27" s="30">
        <f t="shared" ref="D27:M27" si="7">SUM(D28:D28)</f>
        <v>416000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416000</v>
      </c>
      <c r="O27" s="42">
        <f t="shared" si="2"/>
        <v>1625</v>
      </c>
      <c r="P27" s="9"/>
    </row>
    <row r="28" spans="1:119" ht="15.75" thickBot="1">
      <c r="A28" s="12"/>
      <c r="B28" s="23">
        <v>381</v>
      </c>
      <c r="C28" s="19" t="s">
        <v>31</v>
      </c>
      <c r="D28" s="43">
        <v>416000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416000</v>
      </c>
      <c r="O28" s="44">
        <f t="shared" si="2"/>
        <v>1625</v>
      </c>
      <c r="P28" s="9"/>
    </row>
    <row r="29" spans="1:119" ht="16.5" thickBot="1">
      <c r="A29" s="13" t="s">
        <v>27</v>
      </c>
      <c r="B29" s="21"/>
      <c r="C29" s="20"/>
      <c r="D29" s="14">
        <f>SUM(D5,D10,D15,D19,D23,D27)</f>
        <v>1593171</v>
      </c>
      <c r="E29" s="14">
        <f t="shared" ref="E29:M29" si="8">SUM(E5,E10,E15,E19,E23,E27)</f>
        <v>35175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1993131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3621477</v>
      </c>
      <c r="O29" s="36">
        <f t="shared" si="2"/>
        <v>14146.39453125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74</v>
      </c>
      <c r="M31" s="112"/>
      <c r="N31" s="112"/>
      <c r="O31" s="40">
        <v>256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45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39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32</v>
      </c>
      <c r="B3" s="102"/>
      <c r="C3" s="103"/>
      <c r="D3" s="122" t="s">
        <v>20</v>
      </c>
      <c r="E3" s="123"/>
      <c r="F3" s="123"/>
      <c r="G3" s="123"/>
      <c r="H3" s="124"/>
      <c r="I3" s="122" t="s">
        <v>21</v>
      </c>
      <c r="J3" s="124"/>
      <c r="K3" s="122" t="s">
        <v>23</v>
      </c>
      <c r="L3" s="124"/>
      <c r="M3" s="34"/>
      <c r="N3" s="35"/>
      <c r="O3" s="125" t="s">
        <v>37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33</v>
      </c>
      <c r="F4" s="32" t="s">
        <v>34</v>
      </c>
      <c r="G4" s="32" t="s">
        <v>35</v>
      </c>
      <c r="H4" s="32" t="s">
        <v>5</v>
      </c>
      <c r="I4" s="32" t="s">
        <v>6</v>
      </c>
      <c r="J4" s="33" t="s">
        <v>36</v>
      </c>
      <c r="K4" s="33" t="s">
        <v>7</v>
      </c>
      <c r="L4" s="33" t="s">
        <v>8</v>
      </c>
      <c r="M4" s="33" t="s">
        <v>9</v>
      </c>
      <c r="N4" s="33" t="s">
        <v>22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1026525</v>
      </c>
      <c r="E5" s="25">
        <f t="shared" si="0"/>
        <v>34721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1061246</v>
      </c>
      <c r="O5" s="31">
        <f t="shared" ref="O5:O30" si="2">(N5/O$32)</f>
        <v>4211.2936507936511</v>
      </c>
      <c r="P5" s="6"/>
    </row>
    <row r="6" spans="1:133">
      <c r="A6" s="12"/>
      <c r="B6" s="23">
        <v>311</v>
      </c>
      <c r="C6" s="19" t="s">
        <v>2</v>
      </c>
      <c r="D6" s="43">
        <v>987197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987197</v>
      </c>
      <c r="O6" s="44">
        <f t="shared" si="2"/>
        <v>3917.4484126984125</v>
      </c>
      <c r="P6" s="9"/>
    </row>
    <row r="7" spans="1:133">
      <c r="A7" s="12"/>
      <c r="B7" s="23">
        <v>312.10000000000002</v>
      </c>
      <c r="C7" s="19" t="s">
        <v>10</v>
      </c>
      <c r="D7" s="43">
        <v>0</v>
      </c>
      <c r="E7" s="43">
        <v>34721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34721</v>
      </c>
      <c r="O7" s="44">
        <f t="shared" si="2"/>
        <v>137.78174603174602</v>
      </c>
      <c r="P7" s="9"/>
    </row>
    <row r="8" spans="1:133">
      <c r="A8" s="12"/>
      <c r="B8" s="23">
        <v>315</v>
      </c>
      <c r="C8" s="19" t="s">
        <v>59</v>
      </c>
      <c r="D8" s="43">
        <v>20221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20221</v>
      </c>
      <c r="O8" s="44">
        <f t="shared" si="2"/>
        <v>80.242063492063494</v>
      </c>
      <c r="P8" s="9"/>
    </row>
    <row r="9" spans="1:133">
      <c r="A9" s="12"/>
      <c r="B9" s="23">
        <v>316</v>
      </c>
      <c r="C9" s="19" t="s">
        <v>60</v>
      </c>
      <c r="D9" s="43">
        <v>19107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19107</v>
      </c>
      <c r="O9" s="44">
        <f t="shared" si="2"/>
        <v>75.821428571428569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SUM(D11:D14)</f>
        <v>192636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192636</v>
      </c>
      <c r="O10" s="42">
        <f t="shared" si="2"/>
        <v>764.42857142857144</v>
      </c>
      <c r="P10" s="10"/>
    </row>
    <row r="11" spans="1:133">
      <c r="A11" s="12"/>
      <c r="B11" s="23">
        <v>322</v>
      </c>
      <c r="C11" s="19" t="s">
        <v>0</v>
      </c>
      <c r="D11" s="43">
        <v>122531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122531</v>
      </c>
      <c r="O11" s="44">
        <f t="shared" si="2"/>
        <v>486.23412698412699</v>
      </c>
      <c r="P11" s="9"/>
    </row>
    <row r="12" spans="1:133">
      <c r="A12" s="12"/>
      <c r="B12" s="23">
        <v>323.10000000000002</v>
      </c>
      <c r="C12" s="19" t="s">
        <v>14</v>
      </c>
      <c r="D12" s="43">
        <v>63169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63169</v>
      </c>
      <c r="O12" s="44">
        <f t="shared" si="2"/>
        <v>250.67063492063491</v>
      </c>
      <c r="P12" s="9"/>
    </row>
    <row r="13" spans="1:133">
      <c r="A13" s="12"/>
      <c r="B13" s="23">
        <v>323.39999999999998</v>
      </c>
      <c r="C13" s="19" t="s">
        <v>52</v>
      </c>
      <c r="D13" s="43">
        <v>3008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3008</v>
      </c>
      <c r="O13" s="44">
        <f t="shared" si="2"/>
        <v>11.936507936507937</v>
      </c>
      <c r="P13" s="9"/>
    </row>
    <row r="14" spans="1:133">
      <c r="A14" s="12"/>
      <c r="B14" s="23">
        <v>323.7</v>
      </c>
      <c r="C14" s="19" t="s">
        <v>15</v>
      </c>
      <c r="D14" s="43">
        <v>3928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3928</v>
      </c>
      <c r="O14" s="44">
        <f t="shared" si="2"/>
        <v>15.587301587301587</v>
      </c>
      <c r="P14" s="9"/>
    </row>
    <row r="15" spans="1:133" ht="15.75">
      <c r="A15" s="27" t="s">
        <v>16</v>
      </c>
      <c r="B15" s="28"/>
      <c r="C15" s="29"/>
      <c r="D15" s="30">
        <f t="shared" ref="D15:M15" si="4">SUM(D16:D18)</f>
        <v>25435</v>
      </c>
      <c r="E15" s="30">
        <f t="shared" si="4"/>
        <v>0</v>
      </c>
      <c r="F15" s="30">
        <f t="shared" si="4"/>
        <v>0</v>
      </c>
      <c r="G15" s="30">
        <f t="shared" si="4"/>
        <v>0</v>
      </c>
      <c r="H15" s="30">
        <f t="shared" si="4"/>
        <v>0</v>
      </c>
      <c r="I15" s="30">
        <f t="shared" si="4"/>
        <v>0</v>
      </c>
      <c r="J15" s="30">
        <f t="shared" si="4"/>
        <v>0</v>
      </c>
      <c r="K15" s="30">
        <f t="shared" si="4"/>
        <v>0</v>
      </c>
      <c r="L15" s="30">
        <f t="shared" si="4"/>
        <v>0</v>
      </c>
      <c r="M15" s="30">
        <f t="shared" si="4"/>
        <v>0</v>
      </c>
      <c r="N15" s="41">
        <f t="shared" si="1"/>
        <v>25435</v>
      </c>
      <c r="O15" s="42">
        <f t="shared" si="2"/>
        <v>100.93253968253968</v>
      </c>
      <c r="P15" s="10"/>
    </row>
    <row r="16" spans="1:133">
      <c r="A16" s="12"/>
      <c r="B16" s="23">
        <v>335.12</v>
      </c>
      <c r="C16" s="19" t="s">
        <v>61</v>
      </c>
      <c r="D16" s="43">
        <v>5765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5765</v>
      </c>
      <c r="O16" s="44">
        <f t="shared" si="2"/>
        <v>22.876984126984127</v>
      </c>
      <c r="P16" s="9"/>
    </row>
    <row r="17" spans="1:119">
      <c r="A17" s="12"/>
      <c r="B17" s="23">
        <v>335.15</v>
      </c>
      <c r="C17" s="19" t="s">
        <v>62</v>
      </c>
      <c r="D17" s="43">
        <v>189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189</v>
      </c>
      <c r="O17" s="44">
        <f t="shared" si="2"/>
        <v>0.75</v>
      </c>
      <c r="P17" s="9"/>
    </row>
    <row r="18" spans="1:119">
      <c r="A18" s="12"/>
      <c r="B18" s="23">
        <v>335.18</v>
      </c>
      <c r="C18" s="19" t="s">
        <v>63</v>
      </c>
      <c r="D18" s="43">
        <v>19481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19481</v>
      </c>
      <c r="O18" s="44">
        <f t="shared" si="2"/>
        <v>77.305555555555557</v>
      </c>
      <c r="P18" s="9"/>
    </row>
    <row r="19" spans="1:119" ht="15.75">
      <c r="A19" s="27" t="s">
        <v>24</v>
      </c>
      <c r="B19" s="28"/>
      <c r="C19" s="29"/>
      <c r="D19" s="30">
        <f t="shared" ref="D19:M19" si="5">SUM(D20:D22)</f>
        <v>2000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1925857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1927857</v>
      </c>
      <c r="O19" s="42">
        <f t="shared" si="2"/>
        <v>7650.2261904761908</v>
      </c>
      <c r="P19" s="10"/>
    </row>
    <row r="20" spans="1:119">
      <c r="A20" s="12"/>
      <c r="B20" s="23">
        <v>342.1</v>
      </c>
      <c r="C20" s="19" t="s">
        <v>69</v>
      </c>
      <c r="D20" s="43">
        <v>2000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2000</v>
      </c>
      <c r="O20" s="44">
        <f t="shared" si="2"/>
        <v>7.9365079365079367</v>
      </c>
      <c r="P20" s="9"/>
    </row>
    <row r="21" spans="1:119">
      <c r="A21" s="12"/>
      <c r="B21" s="23">
        <v>343.5</v>
      </c>
      <c r="C21" s="19" t="s">
        <v>70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22724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22724</v>
      </c>
      <c r="O21" s="44">
        <f t="shared" si="2"/>
        <v>90.174603174603178</v>
      </c>
      <c r="P21" s="9"/>
    </row>
    <row r="22" spans="1:119">
      <c r="A22" s="12"/>
      <c r="B22" s="23">
        <v>343.6</v>
      </c>
      <c r="C22" s="19" t="s">
        <v>26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1903133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1903133</v>
      </c>
      <c r="O22" s="44">
        <f t="shared" si="2"/>
        <v>7552.1150793650795</v>
      </c>
      <c r="P22" s="9"/>
    </row>
    <row r="23" spans="1:119" ht="15.75">
      <c r="A23" s="27" t="s">
        <v>3</v>
      </c>
      <c r="B23" s="28"/>
      <c r="C23" s="29"/>
      <c r="D23" s="30">
        <f t="shared" ref="D23:M23" si="6">SUM(D24:D27)</f>
        <v>23051</v>
      </c>
      <c r="E23" s="30">
        <f t="shared" si="6"/>
        <v>2000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-73919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1"/>
        <v>-48868</v>
      </c>
      <c r="O23" s="42">
        <f t="shared" si="2"/>
        <v>-193.92063492063491</v>
      </c>
      <c r="P23" s="10"/>
    </row>
    <row r="24" spans="1:119">
      <c r="A24" s="12"/>
      <c r="B24" s="23">
        <v>361.1</v>
      </c>
      <c r="C24" s="19" t="s">
        <v>29</v>
      </c>
      <c r="D24" s="43">
        <v>3540</v>
      </c>
      <c r="E24" s="43">
        <v>0</v>
      </c>
      <c r="F24" s="43">
        <v>0</v>
      </c>
      <c r="G24" s="43">
        <v>0</v>
      </c>
      <c r="H24" s="43">
        <v>0</v>
      </c>
      <c r="I24" s="43">
        <v>541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4081</v>
      </c>
      <c r="O24" s="44">
        <f t="shared" si="2"/>
        <v>16.194444444444443</v>
      </c>
      <c r="P24" s="9"/>
    </row>
    <row r="25" spans="1:119">
      <c r="A25" s="12"/>
      <c r="B25" s="23">
        <v>364</v>
      </c>
      <c r="C25" s="19" t="s">
        <v>64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-74460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-74460</v>
      </c>
      <c r="O25" s="44">
        <f t="shared" si="2"/>
        <v>-295.47619047619048</v>
      </c>
      <c r="P25" s="9"/>
    </row>
    <row r="26" spans="1:119">
      <c r="A26" s="12"/>
      <c r="B26" s="23">
        <v>366</v>
      </c>
      <c r="C26" s="19" t="s">
        <v>43</v>
      </c>
      <c r="D26" s="43">
        <v>0</v>
      </c>
      <c r="E26" s="43">
        <v>2000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2000</v>
      </c>
      <c r="O26" s="44">
        <f t="shared" si="2"/>
        <v>7.9365079365079367</v>
      </c>
      <c r="P26" s="9"/>
    </row>
    <row r="27" spans="1:119">
      <c r="A27" s="12"/>
      <c r="B27" s="23">
        <v>369.9</v>
      </c>
      <c r="C27" s="19" t="s">
        <v>30</v>
      </c>
      <c r="D27" s="43">
        <v>19511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19511</v>
      </c>
      <c r="O27" s="44">
        <f t="shared" si="2"/>
        <v>77.424603174603178</v>
      </c>
      <c r="P27" s="9"/>
    </row>
    <row r="28" spans="1:119" ht="15.75">
      <c r="A28" s="27" t="s">
        <v>25</v>
      </c>
      <c r="B28" s="28"/>
      <c r="C28" s="29"/>
      <c r="D28" s="30">
        <f t="shared" ref="D28:M28" si="7">SUM(D29:D29)</f>
        <v>193500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193500</v>
      </c>
      <c r="O28" s="42">
        <f t="shared" si="2"/>
        <v>767.85714285714289</v>
      </c>
      <c r="P28" s="9"/>
    </row>
    <row r="29" spans="1:119" ht="15.75" thickBot="1">
      <c r="A29" s="12"/>
      <c r="B29" s="23">
        <v>381</v>
      </c>
      <c r="C29" s="19" t="s">
        <v>31</v>
      </c>
      <c r="D29" s="43">
        <v>193500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193500</v>
      </c>
      <c r="O29" s="44">
        <f t="shared" si="2"/>
        <v>767.85714285714289</v>
      </c>
      <c r="P29" s="9"/>
    </row>
    <row r="30" spans="1:119" ht="16.5" thickBot="1">
      <c r="A30" s="13" t="s">
        <v>27</v>
      </c>
      <c r="B30" s="21"/>
      <c r="C30" s="20"/>
      <c r="D30" s="14">
        <f>SUM(D5,D10,D15,D19,D23,D28)</f>
        <v>1463147</v>
      </c>
      <c r="E30" s="14">
        <f t="shared" ref="E30:M30" si="8">SUM(E5,E10,E15,E19,E23,E28)</f>
        <v>36721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1851938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3351806</v>
      </c>
      <c r="O30" s="36">
        <f t="shared" si="2"/>
        <v>13300.817460317461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71</v>
      </c>
      <c r="M32" s="112"/>
      <c r="N32" s="112"/>
      <c r="O32" s="40">
        <v>252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45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2025-03-17T19:58:45Z</cp:lastPrinted>
  <dcterms:created xsi:type="dcterms:W3CDTF">2000-08-31T21:26:31Z</dcterms:created>
  <dcterms:modified xsi:type="dcterms:W3CDTF">2025-03-17T19:58:48Z</dcterms:modified>
</cp:coreProperties>
</file>