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4" documentId="11_61DF970A716335300CD7721BC74C1BF1C74792B7" xr6:coauthVersionLast="47" xr6:coauthVersionMax="47" xr10:uidLastSave="{2992897A-F373-4588-B4DC-609BCD041E1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'2008'!$A$1:$O$49</definedName>
    <definedName name="_xlnm.Print_Area" localSheetId="14">'2009'!$A$1:$O$47</definedName>
    <definedName name="_xlnm.Print_Area" localSheetId="13">'2010'!$A$1:$O$48</definedName>
    <definedName name="_xlnm.Print_Area" localSheetId="12">'2011'!$A$1:$O$41</definedName>
    <definedName name="_xlnm.Print_Area" localSheetId="11">'2012'!$A$1:$O$41</definedName>
    <definedName name="_xlnm.Print_Area" localSheetId="10">'2013'!$A$1:$O$39</definedName>
    <definedName name="_xlnm.Print_Area" localSheetId="9">'2014'!$A$1:$O$38</definedName>
    <definedName name="_xlnm.Print_Area" localSheetId="8">'2015'!$A$1:$O$38</definedName>
    <definedName name="_xlnm.Print_Area" localSheetId="7">'2016'!$A$1:$O$38</definedName>
    <definedName name="_xlnm.Print_Area" localSheetId="6">'2017'!$A$1:$O$38</definedName>
    <definedName name="_xlnm.Print_Area" localSheetId="5">'2018'!$A$1:$O$37</definedName>
    <definedName name="_xlnm.Print_Area" localSheetId="4">'2019'!$A$1:$O$38</definedName>
    <definedName name="_xlnm.Print_Area" localSheetId="3">'2020'!$A$1:$O$39</definedName>
    <definedName name="_xlnm.Print_Area" localSheetId="2">'2021'!$A$1:$P$38</definedName>
    <definedName name="_xlnm.Print_Area" localSheetId="1">'2022'!$A$1:$P$46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2" i="48" l="1"/>
  <c r="F42" i="48"/>
  <c r="G42" i="48"/>
  <c r="H42" i="48"/>
  <c r="I42" i="48"/>
  <c r="J42" i="48"/>
  <c r="K42" i="48"/>
  <c r="L42" i="48"/>
  <c r="M42" i="48"/>
  <c r="N42" i="48"/>
  <c r="D42" i="48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8" i="48" l="1"/>
  <c r="P28" i="48" s="1"/>
  <c r="O33" i="48"/>
  <c r="P33" i="48" s="1"/>
  <c r="O21" i="48"/>
  <c r="P21" i="48" s="1"/>
  <c r="O14" i="48"/>
  <c r="P14" i="48" s="1"/>
  <c r="O5" i="48"/>
  <c r="P5" i="48" s="1"/>
  <c r="O38" i="48"/>
  <c r="P38" i="48" s="1"/>
  <c r="O39" i="47"/>
  <c r="P39" i="47" s="1"/>
  <c r="O35" i="47"/>
  <c r="P35" i="47" s="1"/>
  <c r="O30" i="47"/>
  <c r="P30" i="47" s="1"/>
  <c r="O26" i="47"/>
  <c r="P26" i="47" s="1"/>
  <c r="H42" i="47"/>
  <c r="F42" i="47"/>
  <c r="O19" i="47"/>
  <c r="P19" i="47" s="1"/>
  <c r="J42" i="47"/>
  <c r="I42" i="47"/>
  <c r="L42" i="47"/>
  <c r="M42" i="47"/>
  <c r="D42" i="47"/>
  <c r="O13" i="47"/>
  <c r="P13" i="47" s="1"/>
  <c r="G42" i="47"/>
  <c r="K42" i="47"/>
  <c r="N42" i="47"/>
  <c r="E42" i="47"/>
  <c r="O5" i="47"/>
  <c r="P5" i="47" s="1"/>
  <c r="O33" i="46"/>
  <c r="P33" i="46"/>
  <c r="N32" i="46"/>
  <c r="M32" i="46"/>
  <c r="L32" i="46"/>
  <c r="K32" i="46"/>
  <c r="J32" i="46"/>
  <c r="I32" i="46"/>
  <c r="H32" i="46"/>
  <c r="G32" i="46"/>
  <c r="F32" i="46"/>
  <c r="E32" i="46"/>
  <c r="O32" i="46" s="1"/>
  <c r="P32" i="46" s="1"/>
  <c r="D32" i="46"/>
  <c r="O31" i="46"/>
  <c r="P31" i="46" s="1"/>
  <c r="O30" i="46"/>
  <c r="P30" i="46" s="1"/>
  <c r="O29" i="46"/>
  <c r="P29" i="46" s="1"/>
  <c r="O28" i="46"/>
  <c r="P28" i="46"/>
  <c r="N27" i="46"/>
  <c r="N34" i="46" s="1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/>
  <c r="O24" i="46"/>
  <c r="P24" i="46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 s="1"/>
  <c r="N20" i="46"/>
  <c r="M20" i="46"/>
  <c r="M34" i="46" s="1"/>
  <c r="L20" i="46"/>
  <c r="K20" i="46"/>
  <c r="J20" i="46"/>
  <c r="J34" i="46" s="1"/>
  <c r="I20" i="46"/>
  <c r="H20" i="46"/>
  <c r="G20" i="46"/>
  <c r="F20" i="46"/>
  <c r="E20" i="46"/>
  <c r="D20" i="46"/>
  <c r="O19" i="46"/>
  <c r="P19" i="46" s="1"/>
  <c r="O18" i="46"/>
  <c r="P18" i="46"/>
  <c r="O17" i="46"/>
  <c r="P17" i="46" s="1"/>
  <c r="O16" i="46"/>
  <c r="P16" i="46"/>
  <c r="N15" i="46"/>
  <c r="M15" i="46"/>
  <c r="L15" i="46"/>
  <c r="K15" i="46"/>
  <c r="K34" i="46" s="1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/>
  <c r="O9" i="46"/>
  <c r="P9" i="46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N23" i="45" s="1"/>
  <c r="O23" i="45" s="1"/>
  <c r="D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J35" i="45" s="1"/>
  <c r="I15" i="45"/>
  <c r="I35" i="45" s="1"/>
  <c r="H15" i="45"/>
  <c r="G15" i="45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 s="1"/>
  <c r="N7" i="45"/>
  <c r="O7" i="45"/>
  <c r="N6" i="45"/>
  <c r="O6" i="45" s="1"/>
  <c r="M5" i="45"/>
  <c r="M35" i="45" s="1"/>
  <c r="L5" i="45"/>
  <c r="L35" i="45" s="1"/>
  <c r="K5" i="45"/>
  <c r="J5" i="45"/>
  <c r="I5" i="45"/>
  <c r="H5" i="45"/>
  <c r="G5" i="45"/>
  <c r="F5" i="45"/>
  <c r="E5" i="45"/>
  <c r="D5" i="45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2" i="44" s="1"/>
  <c r="O32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E34" i="44" s="1"/>
  <c r="D20" i="44"/>
  <c r="N20" i="44" s="1"/>
  <c r="O20" i="44" s="1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F34" i="44" s="1"/>
  <c r="E15" i="44"/>
  <c r="D15" i="44"/>
  <c r="N14" i="44"/>
  <c r="O14" i="44" s="1"/>
  <c r="N13" i="44"/>
  <c r="O13" i="44" s="1"/>
  <c r="N12" i="44"/>
  <c r="O12" i="44"/>
  <c r="M11" i="44"/>
  <c r="L11" i="44"/>
  <c r="L34" i="44" s="1"/>
  <c r="K11" i="44"/>
  <c r="N11" i="44" s="1"/>
  <c r="O11" i="44" s="1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I34" i="44" s="1"/>
  <c r="H5" i="44"/>
  <c r="H34" i="44" s="1"/>
  <c r="G5" i="44"/>
  <c r="G34" i="44" s="1"/>
  <c r="F5" i="44"/>
  <c r="E5" i="44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/>
  <c r="N27" i="43"/>
  <c r="O27" i="43" s="1"/>
  <c r="M26" i="43"/>
  <c r="M33" i="43" s="1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M15" i="43"/>
  <c r="L15" i="43"/>
  <c r="L33" i="43" s="1"/>
  <c r="K15" i="43"/>
  <c r="J15" i="43"/>
  <c r="I15" i="43"/>
  <c r="H15" i="43"/>
  <c r="G15" i="43"/>
  <c r="F15" i="43"/>
  <c r="E15" i="43"/>
  <c r="D15" i="43"/>
  <c r="N14" i="43"/>
  <c r="O14" i="43"/>
  <c r="N13" i="43"/>
  <c r="O13" i="43" s="1"/>
  <c r="N12" i="43"/>
  <c r="O12" i="43" s="1"/>
  <c r="M11" i="43"/>
  <c r="L11" i="43"/>
  <c r="K11" i="43"/>
  <c r="J11" i="43"/>
  <c r="I11" i="43"/>
  <c r="H11" i="43"/>
  <c r="G11" i="43"/>
  <c r="F11" i="43"/>
  <c r="N11" i="43" s="1"/>
  <c r="O11" i="43" s="1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33" i="43" s="1"/>
  <c r="D5" i="43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G34" i="42" s="1"/>
  <c r="F18" i="42"/>
  <c r="E18" i="42"/>
  <c r="D18" i="42"/>
  <c r="N17" i="42"/>
  <c r="O17" i="42" s="1"/>
  <c r="N16" i="42"/>
  <c r="O16" i="42" s="1"/>
  <c r="M15" i="42"/>
  <c r="L15" i="42"/>
  <c r="K15" i="42"/>
  <c r="K34" i="42" s="1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 s="1"/>
  <c r="M11" i="42"/>
  <c r="L11" i="42"/>
  <c r="K11" i="42"/>
  <c r="J11" i="42"/>
  <c r="I11" i="42"/>
  <c r="N11" i="42" s="1"/>
  <c r="O11" i="42" s="1"/>
  <c r="H11" i="42"/>
  <c r="G11" i="42"/>
  <c r="F11" i="42"/>
  <c r="E11" i="42"/>
  <c r="D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H34" i="42" s="1"/>
  <c r="G5" i="42"/>
  <c r="F5" i="42"/>
  <c r="E5" i="42"/>
  <c r="N5" i="42" s="1"/>
  <c r="O5" i="42" s="1"/>
  <c r="D5" i="42"/>
  <c r="N33" i="41"/>
  <c r="O33" i="41" s="1"/>
  <c r="N32" i="41"/>
  <c r="O32" i="41" s="1"/>
  <c r="M31" i="41"/>
  <c r="L31" i="41"/>
  <c r="K31" i="41"/>
  <c r="J31" i="41"/>
  <c r="N31" i="41" s="1"/>
  <c r="O31" i="41" s="1"/>
  <c r="I31" i="41"/>
  <c r="H31" i="41"/>
  <c r="G31" i="41"/>
  <c r="F31" i="41"/>
  <c r="E31" i="41"/>
  <c r="D31" i="41"/>
  <c r="N30" i="41"/>
  <c r="O30" i="41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M18" i="41"/>
  <c r="M34" i="41" s="1"/>
  <c r="L18" i="41"/>
  <c r="L34" i="41" s="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F34" i="40" s="1"/>
  <c r="E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K34" i="40" s="1"/>
  <c r="J5" i="40"/>
  <c r="I5" i="40"/>
  <c r="H5" i="40"/>
  <c r="G5" i="40"/>
  <c r="F5" i="40"/>
  <c r="E5" i="40"/>
  <c r="D5" i="40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/>
  <c r="N29" i="39"/>
  <c r="O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M19" i="39"/>
  <c r="L19" i="39"/>
  <c r="K19" i="39"/>
  <c r="J19" i="39"/>
  <c r="I19" i="39"/>
  <c r="H19" i="39"/>
  <c r="H34" i="39" s="1"/>
  <c r="G19" i="39"/>
  <c r="F19" i="39"/>
  <c r="E19" i="39"/>
  <c r="D19" i="39"/>
  <c r="N18" i="39"/>
  <c r="O18" i="39"/>
  <c r="N17" i="39"/>
  <c r="O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N12" i="39"/>
  <c r="O12" i="39" s="1"/>
  <c r="M11" i="39"/>
  <c r="L11" i="39"/>
  <c r="K11" i="39"/>
  <c r="J11" i="39"/>
  <c r="J34" i="39" s="1"/>
  <c r="I11" i="39"/>
  <c r="H11" i="39"/>
  <c r="G11" i="39"/>
  <c r="F11" i="39"/>
  <c r="E11" i="39"/>
  <c r="D11" i="39"/>
  <c r="D34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M34" i="39" s="1"/>
  <c r="L5" i="39"/>
  <c r="K5" i="39"/>
  <c r="J5" i="39"/>
  <c r="I5" i="39"/>
  <c r="H5" i="39"/>
  <c r="G5" i="39"/>
  <c r="F5" i="39"/>
  <c r="F34" i="39" s="1"/>
  <c r="E5" i="39"/>
  <c r="E34" i="39" s="1"/>
  <c r="D5" i="39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/>
  <c r="N29" i="38"/>
  <c r="O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N23" i="38" s="1"/>
  <c r="O23" i="38" s="1"/>
  <c r="E23" i="38"/>
  <c r="D23" i="38"/>
  <c r="N22" i="38"/>
  <c r="O22" i="38" s="1"/>
  <c r="N21" i="38"/>
  <c r="O21" i="38" s="1"/>
  <c r="M20" i="38"/>
  <c r="L20" i="38"/>
  <c r="L35" i="38" s="1"/>
  <c r="K20" i="38"/>
  <c r="J20" i="38"/>
  <c r="I20" i="38"/>
  <c r="H20" i="38"/>
  <c r="G20" i="38"/>
  <c r="F20" i="38"/>
  <c r="E20" i="38"/>
  <c r="D20" i="38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G35" i="38"/>
  <c r="F16" i="38"/>
  <c r="E16" i="38"/>
  <c r="D16" i="38"/>
  <c r="N15" i="38"/>
  <c r="O15" i="38"/>
  <c r="N14" i="38"/>
  <c r="O14" i="38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E35" i="38" s="1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H35" i="38" s="1"/>
  <c r="G5" i="38"/>
  <c r="F5" i="38"/>
  <c r="E5" i="38"/>
  <c r="D5" i="38"/>
  <c r="N44" i="37"/>
  <c r="O44" i="37"/>
  <c r="N43" i="37"/>
  <c r="O43" i="37" s="1"/>
  <c r="N42" i="37"/>
  <c r="O42" i="37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N38" i="37"/>
  <c r="O38" i="37" s="1"/>
  <c r="N37" i="37"/>
  <c r="O37" i="37" s="1"/>
  <c r="N36" i="37"/>
  <c r="O36" i="37"/>
  <c r="N35" i="37"/>
  <c r="O35" i="37" s="1"/>
  <c r="N34" i="37"/>
  <c r="O34" i="37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N18" i="37"/>
  <c r="O18" i="37" s="1"/>
  <c r="M17" i="37"/>
  <c r="M45" i="37" s="1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36" i="36"/>
  <c r="O36" i="36" s="1"/>
  <c r="M35" i="36"/>
  <c r="L35" i="36"/>
  <c r="K35" i="36"/>
  <c r="J35" i="36"/>
  <c r="I35" i="36"/>
  <c r="H35" i="36"/>
  <c r="G35" i="36"/>
  <c r="G37" i="36" s="1"/>
  <c r="F35" i="36"/>
  <c r="E35" i="36"/>
  <c r="D35" i="36"/>
  <c r="N34" i="36"/>
  <c r="O34" i="36" s="1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37" i="36" s="1"/>
  <c r="K5" i="36"/>
  <c r="J5" i="36"/>
  <c r="I5" i="36"/>
  <c r="H5" i="36"/>
  <c r="G5" i="36"/>
  <c r="F5" i="36"/>
  <c r="E5" i="36"/>
  <c r="D5" i="36"/>
  <c r="N36" i="35"/>
  <c r="O36" i="35" s="1"/>
  <c r="N35" i="35"/>
  <c r="O35" i="35" s="1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/>
  <c r="N24" i="35"/>
  <c r="O24" i="35" s="1"/>
  <c r="N23" i="35"/>
  <c r="O23" i="35" s="1"/>
  <c r="M22" i="35"/>
  <c r="L22" i="35"/>
  <c r="L37" i="35" s="1"/>
  <c r="K22" i="35"/>
  <c r="J22" i="35"/>
  <c r="I22" i="35"/>
  <c r="H22" i="35"/>
  <c r="G22" i="35"/>
  <c r="F22" i="35"/>
  <c r="F37" i="35" s="1"/>
  <c r="E22" i="35"/>
  <c r="D22" i="35"/>
  <c r="N21" i="35"/>
  <c r="O21" i="35" s="1"/>
  <c r="N20" i="35"/>
  <c r="O20" i="35" s="1"/>
  <c r="N19" i="35"/>
  <c r="O19" i="35"/>
  <c r="M18" i="35"/>
  <c r="M37" i="35" s="1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43" i="34"/>
  <c r="O43" i="34"/>
  <c r="N42" i="34"/>
  <c r="O42" i="34" s="1"/>
  <c r="N41" i="34"/>
  <c r="O41" i="34"/>
  <c r="M40" i="34"/>
  <c r="L40" i="34"/>
  <c r="K40" i="34"/>
  <c r="J40" i="34"/>
  <c r="I40" i="34"/>
  <c r="H40" i="34"/>
  <c r="G40" i="34"/>
  <c r="F40" i="34"/>
  <c r="E40" i="34"/>
  <c r="D40" i="34"/>
  <c r="D44" i="34" s="1"/>
  <c r="N39" i="34"/>
  <c r="O39" i="34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/>
  <c r="N30" i="34"/>
  <c r="O30" i="34" s="1"/>
  <c r="N29" i="34"/>
  <c r="O29" i="34"/>
  <c r="N28" i="34"/>
  <c r="O28" i="34" s="1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/>
  <c r="N23" i="34"/>
  <c r="O23" i="34" s="1"/>
  <c r="N22" i="34"/>
  <c r="O22" i="34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N16" i="34"/>
  <c r="O16" i="34" s="1"/>
  <c r="N15" i="34"/>
  <c r="O15" i="34" s="1"/>
  <c r="N14" i="34"/>
  <c r="O14" i="34" s="1"/>
  <c r="M13" i="34"/>
  <c r="M44" i="34" s="1"/>
  <c r="L13" i="34"/>
  <c r="K13" i="34"/>
  <c r="J13" i="34"/>
  <c r="I13" i="34"/>
  <c r="H13" i="34"/>
  <c r="H44" i="34" s="1"/>
  <c r="G13" i="34"/>
  <c r="G44" i="34" s="1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41" i="33"/>
  <c r="O41" i="33" s="1"/>
  <c r="N42" i="33"/>
  <c r="O42" i="33" s="1"/>
  <c r="N29" i="33"/>
  <c r="O29" i="33"/>
  <c r="N27" i="33"/>
  <c r="O27" i="33" s="1"/>
  <c r="N28" i="33"/>
  <c r="O28" i="33" s="1"/>
  <c r="N20" i="33"/>
  <c r="O20" i="33" s="1"/>
  <c r="N21" i="33"/>
  <c r="O21" i="33" s="1"/>
  <c r="N22" i="33"/>
  <c r="O22" i="33" s="1"/>
  <c r="N23" i="33"/>
  <c r="O23" i="33"/>
  <c r="N24" i="33"/>
  <c r="O24" i="33" s="1"/>
  <c r="N25" i="33"/>
  <c r="O25" i="33" s="1"/>
  <c r="E26" i="33"/>
  <c r="F26" i="33"/>
  <c r="G26" i="33"/>
  <c r="H26" i="33"/>
  <c r="I26" i="33"/>
  <c r="J26" i="33"/>
  <c r="K26" i="33"/>
  <c r="L26" i="33"/>
  <c r="M26" i="33"/>
  <c r="D26" i="33"/>
  <c r="E19" i="33"/>
  <c r="F19" i="33"/>
  <c r="G19" i="33"/>
  <c r="H19" i="33"/>
  <c r="I19" i="33"/>
  <c r="J19" i="33"/>
  <c r="K19" i="33"/>
  <c r="L19" i="33"/>
  <c r="M19" i="33"/>
  <c r="D19" i="33"/>
  <c r="E14" i="33"/>
  <c r="N14" i="33" s="1"/>
  <c r="O14" i="33" s="1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I43" i="33" s="1"/>
  <c r="J5" i="33"/>
  <c r="J43" i="33" s="1"/>
  <c r="K5" i="33"/>
  <c r="L5" i="33"/>
  <c r="M5" i="33"/>
  <c r="D5" i="33"/>
  <c r="E39" i="33"/>
  <c r="F39" i="33"/>
  <c r="G39" i="33"/>
  <c r="H39" i="33"/>
  <c r="I39" i="33"/>
  <c r="J39" i="33"/>
  <c r="K39" i="33"/>
  <c r="L39" i="33"/>
  <c r="M39" i="33"/>
  <c r="D39" i="33"/>
  <c r="N40" i="33"/>
  <c r="O40" i="33" s="1"/>
  <c r="N36" i="33"/>
  <c r="O36" i="33"/>
  <c r="N37" i="33"/>
  <c r="N38" i="33"/>
  <c r="O38" i="33" s="1"/>
  <c r="N35" i="33"/>
  <c r="O35" i="33" s="1"/>
  <c r="E34" i="33"/>
  <c r="F34" i="33"/>
  <c r="G34" i="33"/>
  <c r="H34" i="33"/>
  <c r="I34" i="33"/>
  <c r="J34" i="33"/>
  <c r="K34" i="33"/>
  <c r="L34" i="33"/>
  <c r="M34" i="33"/>
  <c r="D34" i="33"/>
  <c r="E30" i="33"/>
  <c r="F30" i="33"/>
  <c r="G30" i="33"/>
  <c r="H30" i="33"/>
  <c r="I30" i="33"/>
  <c r="J30" i="33"/>
  <c r="K30" i="33"/>
  <c r="L30" i="33"/>
  <c r="M30" i="33"/>
  <c r="D30" i="33"/>
  <c r="N32" i="33"/>
  <c r="O32" i="33" s="1"/>
  <c r="N33" i="33"/>
  <c r="O33" i="33" s="1"/>
  <c r="N31" i="33"/>
  <c r="O31" i="33"/>
  <c r="O37" i="33"/>
  <c r="N16" i="33"/>
  <c r="O16" i="33"/>
  <c r="N17" i="33"/>
  <c r="O17" i="33" s="1"/>
  <c r="N18" i="33"/>
  <c r="O18" i="33"/>
  <c r="N7" i="33"/>
  <c r="O7" i="33" s="1"/>
  <c r="N8" i="33"/>
  <c r="O8" i="33"/>
  <c r="N9" i="33"/>
  <c r="O9" i="33" s="1"/>
  <c r="N10" i="33"/>
  <c r="O10" i="33"/>
  <c r="N11" i="33"/>
  <c r="O11" i="33"/>
  <c r="N12" i="33"/>
  <c r="O12" i="33"/>
  <c r="N13" i="33"/>
  <c r="O13" i="33"/>
  <c r="N6" i="33"/>
  <c r="O6" i="33" s="1"/>
  <c r="N15" i="33"/>
  <c r="O15" i="33" s="1"/>
  <c r="L34" i="42"/>
  <c r="K33" i="43"/>
  <c r="F35" i="45"/>
  <c r="N11" i="45"/>
  <c r="O11" i="45" s="1"/>
  <c r="O11" i="46"/>
  <c r="P11" i="46" s="1"/>
  <c r="O5" i="46"/>
  <c r="P5" i="46" s="1"/>
  <c r="O42" i="48" l="1"/>
  <c r="P42" i="48" s="1"/>
  <c r="N5" i="35"/>
  <c r="O5" i="35" s="1"/>
  <c r="N32" i="38"/>
  <c r="O32" i="38" s="1"/>
  <c r="D34" i="40"/>
  <c r="N5" i="41"/>
  <c r="O5" i="41" s="1"/>
  <c r="L34" i="46"/>
  <c r="K34" i="44"/>
  <c r="N18" i="35"/>
  <c r="O18" i="35" s="1"/>
  <c r="K45" i="37"/>
  <c r="D35" i="38"/>
  <c r="N13" i="34"/>
  <c r="O13" i="34" s="1"/>
  <c r="N32" i="34"/>
  <c r="O32" i="34" s="1"/>
  <c r="H45" i="37"/>
  <c r="I35" i="38"/>
  <c r="H34" i="40"/>
  <c r="L34" i="40"/>
  <c r="G34" i="40"/>
  <c r="N34" i="40" s="1"/>
  <c r="O34" i="40" s="1"/>
  <c r="I34" i="41"/>
  <c r="N39" i="33"/>
  <c r="O39" i="33" s="1"/>
  <c r="N35" i="36"/>
  <c r="O35" i="36" s="1"/>
  <c r="N23" i="37"/>
  <c r="O23" i="37" s="1"/>
  <c r="I34" i="40"/>
  <c r="M34" i="40"/>
  <c r="N26" i="41"/>
  <c r="O26" i="41" s="1"/>
  <c r="N15" i="43"/>
  <c r="O15" i="43" s="1"/>
  <c r="N22" i="43"/>
  <c r="O22" i="43" s="1"/>
  <c r="N5" i="38"/>
  <c r="O5" i="38" s="1"/>
  <c r="N15" i="45"/>
  <c r="O15" i="45" s="1"/>
  <c r="N27" i="45"/>
  <c r="O27" i="45" s="1"/>
  <c r="N30" i="36"/>
  <c r="O30" i="36" s="1"/>
  <c r="M43" i="33"/>
  <c r="I44" i="34"/>
  <c r="K34" i="39"/>
  <c r="N15" i="40"/>
  <c r="O15" i="40" s="1"/>
  <c r="K35" i="45"/>
  <c r="J37" i="36"/>
  <c r="N40" i="37"/>
  <c r="O40" i="37" s="1"/>
  <c r="N11" i="38"/>
  <c r="O11" i="38" s="1"/>
  <c r="N32" i="39"/>
  <c r="O32" i="39" s="1"/>
  <c r="O15" i="46"/>
  <c r="P15" i="46" s="1"/>
  <c r="H43" i="33"/>
  <c r="J37" i="35"/>
  <c r="N28" i="35"/>
  <c r="O28" i="35" s="1"/>
  <c r="H33" i="43"/>
  <c r="K37" i="35"/>
  <c r="F45" i="37"/>
  <c r="I33" i="43"/>
  <c r="J34" i="44"/>
  <c r="N32" i="45"/>
  <c r="O32" i="45" s="1"/>
  <c r="J34" i="41"/>
  <c r="N34" i="33"/>
  <c r="O34" i="33" s="1"/>
  <c r="J44" i="34"/>
  <c r="N26" i="40"/>
  <c r="O26" i="40" s="1"/>
  <c r="G34" i="46"/>
  <c r="N20" i="45"/>
  <c r="O20" i="45" s="1"/>
  <c r="N26" i="42"/>
  <c r="O26" i="42" s="1"/>
  <c r="N36" i="34"/>
  <c r="O36" i="34" s="1"/>
  <c r="G37" i="35"/>
  <c r="E45" i="37"/>
  <c r="M35" i="38"/>
  <c r="N35" i="38" s="1"/>
  <c r="O35" i="38" s="1"/>
  <c r="N27" i="38"/>
  <c r="O27" i="38" s="1"/>
  <c r="F34" i="41"/>
  <c r="N22" i="42"/>
  <c r="O22" i="42" s="1"/>
  <c r="O20" i="46"/>
  <c r="P20" i="46" s="1"/>
  <c r="G35" i="45"/>
  <c r="H37" i="35"/>
  <c r="N11" i="36"/>
  <c r="O11" i="36" s="1"/>
  <c r="M37" i="36"/>
  <c r="J35" i="38"/>
  <c r="N5" i="39"/>
  <c r="O5" i="39" s="1"/>
  <c r="N11" i="39"/>
  <c r="O11" i="39" s="1"/>
  <c r="J34" i="40"/>
  <c r="G34" i="41"/>
  <c r="N18" i="42"/>
  <c r="O18" i="42" s="1"/>
  <c r="N31" i="42"/>
  <c r="O31" i="42" s="1"/>
  <c r="N5" i="43"/>
  <c r="O5" i="43" s="1"/>
  <c r="N19" i="43"/>
  <c r="O19" i="43" s="1"/>
  <c r="F44" i="34"/>
  <c r="N44" i="34" s="1"/>
  <c r="O44" i="34" s="1"/>
  <c r="G33" i="43"/>
  <c r="L44" i="34"/>
  <c r="N19" i="33"/>
  <c r="O19" i="33" s="1"/>
  <c r="M34" i="44"/>
  <c r="K35" i="38"/>
  <c r="F37" i="36"/>
  <c r="I34" i="42"/>
  <c r="M34" i="42"/>
  <c r="D33" i="43"/>
  <c r="N27" i="44"/>
  <c r="O27" i="44" s="1"/>
  <c r="N5" i="33"/>
  <c r="O5" i="33" s="1"/>
  <c r="I45" i="37"/>
  <c r="G34" i="39"/>
  <c r="I34" i="39"/>
  <c r="J33" i="43"/>
  <c r="N31" i="43"/>
  <c r="O31" i="43" s="1"/>
  <c r="K44" i="34"/>
  <c r="N13" i="35"/>
  <c r="O13" i="35" s="1"/>
  <c r="E37" i="36"/>
  <c r="E34" i="41"/>
  <c r="N15" i="39"/>
  <c r="O15" i="39" s="1"/>
  <c r="H34" i="41"/>
  <c r="N15" i="44"/>
  <c r="O15" i="44" s="1"/>
  <c r="F43" i="33"/>
  <c r="E44" i="34"/>
  <c r="N23" i="44"/>
  <c r="O23" i="44" s="1"/>
  <c r="E34" i="46"/>
  <c r="G43" i="33"/>
  <c r="N26" i="33"/>
  <c r="O26" i="33" s="1"/>
  <c r="N20" i="38"/>
  <c r="O20" i="38" s="1"/>
  <c r="H35" i="45"/>
  <c r="I37" i="36"/>
  <c r="E35" i="45"/>
  <c r="I34" i="46"/>
  <c r="N5" i="45"/>
  <c r="O5" i="45" s="1"/>
  <c r="H34" i="46"/>
  <c r="N21" i="36"/>
  <c r="O21" i="36" s="1"/>
  <c r="N26" i="36"/>
  <c r="O26" i="36" s="1"/>
  <c r="L45" i="37"/>
  <c r="N23" i="39"/>
  <c r="O23" i="39" s="1"/>
  <c r="E34" i="40"/>
  <c r="N11" i="40"/>
  <c r="O11" i="40" s="1"/>
  <c r="O23" i="46"/>
  <c r="P23" i="46" s="1"/>
  <c r="D34" i="46"/>
  <c r="H37" i="36"/>
  <c r="G45" i="37"/>
  <c r="N18" i="34"/>
  <c r="O18" i="34" s="1"/>
  <c r="N25" i="34"/>
  <c r="O25" i="34" s="1"/>
  <c r="N32" i="35"/>
  <c r="O32" i="35" s="1"/>
  <c r="L43" i="33"/>
  <c r="K43" i="33"/>
  <c r="K37" i="36"/>
  <c r="J45" i="37"/>
  <c r="N22" i="40"/>
  <c r="O22" i="40" s="1"/>
  <c r="N15" i="42"/>
  <c r="O15" i="42" s="1"/>
  <c r="O42" i="47"/>
  <c r="P42" i="47" s="1"/>
  <c r="N34" i="39"/>
  <c r="O34" i="39" s="1"/>
  <c r="F33" i="43"/>
  <c r="N33" i="43" s="1"/>
  <c r="O33" i="43" s="1"/>
  <c r="D37" i="35"/>
  <c r="N30" i="33"/>
  <c r="O30" i="33" s="1"/>
  <c r="E43" i="33"/>
  <c r="F34" i="46"/>
  <c r="D35" i="45"/>
  <c r="D34" i="41"/>
  <c r="N5" i="37"/>
  <c r="O5" i="37" s="1"/>
  <c r="L34" i="39"/>
  <c r="N16" i="38"/>
  <c r="O16" i="38" s="1"/>
  <c r="N17" i="37"/>
  <c r="O17" i="37" s="1"/>
  <c r="N40" i="34"/>
  <c r="O40" i="34" s="1"/>
  <c r="D34" i="42"/>
  <c r="N11" i="41"/>
  <c r="O11" i="41" s="1"/>
  <c r="N22" i="35"/>
  <c r="O22" i="35" s="1"/>
  <c r="N26" i="43"/>
  <c r="O26" i="43" s="1"/>
  <c r="F34" i="42"/>
  <c r="K34" i="41"/>
  <c r="D37" i="36"/>
  <c r="N37" i="36" s="1"/>
  <c r="O37" i="36" s="1"/>
  <c r="N19" i="39"/>
  <c r="O19" i="39" s="1"/>
  <c r="D45" i="37"/>
  <c r="N45" i="37" s="1"/>
  <c r="O45" i="37" s="1"/>
  <c r="N18" i="41"/>
  <c r="O18" i="41" s="1"/>
  <c r="E37" i="35"/>
  <c r="I37" i="35"/>
  <c r="D34" i="44"/>
  <c r="N34" i="44" s="1"/>
  <c r="O34" i="44" s="1"/>
  <c r="J34" i="42"/>
  <c r="N5" i="36"/>
  <c r="O5" i="36" s="1"/>
  <c r="F35" i="38"/>
  <c r="N5" i="44"/>
  <c r="O5" i="44" s="1"/>
  <c r="E34" i="42"/>
  <c r="N22" i="41"/>
  <c r="O22" i="41" s="1"/>
  <c r="N12" i="37"/>
  <c r="O12" i="37" s="1"/>
  <c r="N5" i="34"/>
  <c r="O5" i="34" s="1"/>
  <c r="N5" i="40"/>
  <c r="O5" i="40" s="1"/>
  <c r="N29" i="37"/>
  <c r="O29" i="37" s="1"/>
  <c r="N31" i="40"/>
  <c r="O31" i="40" s="1"/>
  <c r="D43" i="33"/>
  <c r="N18" i="40"/>
  <c r="O18" i="40" s="1"/>
  <c r="O27" i="46"/>
  <c r="P27" i="46" s="1"/>
  <c r="N35" i="45" l="1"/>
  <c r="O35" i="45" s="1"/>
  <c r="N34" i="41"/>
  <c r="O34" i="41" s="1"/>
  <c r="O34" i="46"/>
  <c r="P34" i="46" s="1"/>
  <c r="N37" i="35"/>
  <c r="O37" i="35" s="1"/>
  <c r="N34" i="42"/>
  <c r="O34" i="42" s="1"/>
  <c r="N43" i="33"/>
  <c r="O43" i="33" s="1"/>
</calcChain>
</file>

<file path=xl/sharedStrings.xml><?xml version="1.0" encoding="utf-8"?>
<sst xmlns="http://schemas.openxmlformats.org/spreadsheetml/2006/main" count="856" uniqueCount="142">
  <si>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</si>
  <si>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</si>
  <si>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</si>
  <si>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</si>
  <si>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</si>
  <si>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</si>
  <si>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</si>
  <si>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</si>
  <si>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</si>
  <si>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</si>
  <si>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</si>
  <si>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</si>
  <si>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</si>
  <si>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</si>
  <si>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</si>
  <si>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</si>
  <si>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</si>
  <si>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</si>
  <si>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</si>
  <si>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</si>
  <si>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Other Permits, Fees, and Special Assessments</t>
  </si>
  <si>
    <t>Intergovernmental Revenue</t>
  </si>
  <si>
    <t>Federal Grant - Physical Environment - Water Supply System</t>
  </si>
  <si>
    <t>State Grant - Physical Environment - Water Supply System</t>
  </si>
  <si>
    <t>State Shared Revenues - General Gov't - Revenue Sharing Proceeds</t>
  </si>
  <si>
    <t>State Shared Revenues - General Gov't - Local Gov't Half-Cent Sales Tax</t>
  </si>
  <si>
    <t>State Shared Revenues - Transportation - Other Transportation</t>
  </si>
  <si>
    <t>Grants from Other Local Units - Physical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</si>
  <si>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</si>
  <si>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</si>
  <si>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</si>
  <si>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</si>
  <si>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</si>
  <si>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</si>
  <si>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</si>
  <si>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</si>
  <si>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Physical Environment - Other Physical Environment Charges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</si>
  <si>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</si>
  <si>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</si>
  <si>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</si>
  <si>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</si>
  <si>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</si>
  <si>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State Fines and Forfeits</t>
  </si>
  <si>
    <t>Interest and Other Earnings - Interest</t>
  </si>
  <si>
    <t>Interest and Other Earnings - Net Increase (Decrease) in Fair Value of Investments</t>
  </si>
  <si>
    <t>Pension Fund Contributions</t>
  </si>
  <si>
    <t>Other Miscellaneous Revenues - Other</t>
  </si>
  <si>
    <t>Non-Operating - Inter-Fund Group Transfers In</t>
  </si>
  <si>
    <t>Proceeds - Proceeds from Refunding Bonds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</si>
  <si>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</si>
  <si>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</si>
  <si>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</si>
  <si>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</si>
  <si>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</si>
  <si>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</si>
  <si>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</si>
  <si>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</si>
  <si>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Golden Beach Revenues Reported by Account Code and Fund Type</t>
  </si>
  <si>
    <t>Local Fiscal Year Ended September 30, 2010</t>
  </si>
  <si>
    <t>Communications Services Taxes</t>
  </si>
  <si>
    <t>Federal Grant - Economic Environment</t>
  </si>
  <si>
    <t>Grants from Other Local Units - Public Safety</t>
  </si>
  <si>
    <t>Shared Revenue from Other Local Units</t>
  </si>
  <si>
    <t>Public Safety - Other Public Safety Charges and Fees</t>
  </si>
  <si>
    <t>Physical Environment - Garbage / Solid Waste</t>
  </si>
  <si>
    <t>Physical Environment - Sewer / Wastewater Utility</t>
  </si>
  <si>
    <t>Federal Fines and Forfeits</t>
  </si>
  <si>
    <t>Proceeds - Installment Purchases and Capital Lease Proceeds</t>
  </si>
  <si>
    <t>Proprietary Non-Operating Sources - State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</si>
  <si>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</si>
  <si>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</si>
  <si>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</si>
  <si>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</si>
  <si>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</si>
  <si>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State Grant - Other</t>
  </si>
  <si>
    <t>Proceeds - Debt Proceeds</t>
  </si>
  <si>
    <t>2012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</si>
  <si>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</si>
  <si>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</si>
  <si>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</si>
  <si>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</si>
  <si>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Public Safety</t>
  </si>
  <si>
    <t>Public Safety - Law Enforcement Services</t>
  </si>
  <si>
    <t>Other Charges for Services</t>
  </si>
  <si>
    <t>Judgments and Fines - Other Court-Ordered</t>
  </si>
  <si>
    <t>Other Judgments, Fines, and Forfeits</t>
  </si>
  <si>
    <t>Special Assessments - Capital Improvement</t>
  </si>
  <si>
    <t>Impact Fees - Other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</si>
  <si>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</si>
  <si>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</si>
  <si>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</si>
  <si>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</si>
  <si>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</si>
  <si>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2013 Municipal Population:</t>
  </si>
  <si>
    <t>Local Fiscal Year Ended September 30, 2014</t>
  </si>
  <si>
    <t>Physical Environment - Water / Sewer Combination Utility</t>
  </si>
  <si>
    <t>2014 Municipal Population:</t>
  </si>
  <si>
    <t>Local Fiscal Year Ended September 30, 2015</t>
  </si>
  <si>
    <t>2015 Municipal Population:</t>
  </si>
  <si>
    <t>Local Fiscal Year Ended September 30, 2016</t>
  </si>
  <si>
    <t>County Ninth-Cent Voted Fuel Tax</t>
  </si>
  <si>
    <t>2016 Municipal Population:</t>
  </si>
  <si>
    <t>Local Fiscal Year Ended September 30, 2017</t>
  </si>
  <si>
    <t>2017 Municipal Population:</t>
  </si>
  <si>
    <t>Local Fiscal Year Ended September 30, 2018</t>
  </si>
  <si>
    <t>Grants from Other Local Units - Culture / Recreation</t>
  </si>
  <si>
    <t>2018 Municipal Population:</t>
  </si>
  <si>
    <t>Local Fiscal Year Ended September 30, 2019</t>
  </si>
  <si>
    <t>Federal Grant - General Government</t>
  </si>
  <si>
    <t>2019 Municipal Population:</t>
  </si>
  <si>
    <t>Local Fiscal Year Ended September 30, 2020</t>
  </si>
  <si>
    <t>Second Local Option Fuel Tax (1 to 5 Cents)</t>
  </si>
  <si>
    <t>State Shared Revenues - General Government - Alcoholic Beverage License Tax</t>
  </si>
  <si>
    <t>Physical Environment - Water Utility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</si>
  <si>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</si>
  <si>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</si>
  <si>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</si>
  <si>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</si>
  <si>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</si>
  <si>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</si>
  <si>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</si>
  <si>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</si>
  <si>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</si>
  <si>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</si>
  <si>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</si>
  <si>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</si>
  <si>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</si>
  <si>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</si>
  <si>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</si>
  <si>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State Communications Services Taxes</t>
  </si>
  <si>
    <t>Local Business Tax (Chapter 205, F.S.)</t>
  </si>
  <si>
    <t>Permits - Other</t>
  </si>
  <si>
    <t>Stormwater Fee</t>
  </si>
  <si>
    <t>State Grant - Transportation - Other Transportation</t>
  </si>
  <si>
    <t>State Grant - Economic Environment</t>
  </si>
  <si>
    <t>Grants from Other Local Units - Economic Environment</t>
  </si>
  <si>
    <t>General Government - Administrative Service Fees</t>
  </si>
  <si>
    <t>2022 Municipal Population:</t>
  </si>
  <si>
    <t>Local Fiscal Year Ended September 30, 2023</t>
  </si>
  <si>
    <t>Local Government Infrastructure Surtax</t>
  </si>
  <si>
    <t>Grants from Other Local Units - Other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</si>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</sst>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94DC1-4252-45BE-A955-F9970C8633D3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50</v>
      </c>
      <c r="B3" s="108"/>
      <c r="C3" s="109"/>
      <c r="D3" s="113" t="s">
        <v>28</v>
      </c>
      <c r="E3" s="114"/>
      <c r="F3" s="114"/>
      <c r="G3" s="114"/>
      <c r="H3" s="115"/>
      <c r="I3" s="113" t="s">
        <v>29</v>
      </c>
      <c r="J3" s="115"/>
      <c r="K3" s="113" t="s">
        <v>31</v>
      </c>
      <c r="L3" s="114"/>
      <c r="M3" s="115"/>
      <c r="N3" s="49"/>
      <c r="O3" s="50"/>
      <c r="P3" s="116" t="s">
        <v>116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51</v>
      </c>
      <c r="F4" s="52" t="s">
        <v>52</v>
      </c>
      <c r="G4" s="52" t="s">
        <v>53</v>
      </c>
      <c r="H4" s="52" t="s">
        <v>5</v>
      </c>
      <c r="I4" s="52" t="s">
        <v>6</v>
      </c>
      <c r="J4" s="53" t="s">
        <v>54</v>
      </c>
      <c r="K4" s="53" t="s">
        <v>7</v>
      </c>
      <c r="L4" s="53" t="s">
        <v>8</v>
      </c>
      <c r="M4" s="53" t="s">
        <v>117</v>
      </c>
      <c r="N4" s="53" t="s">
        <v>9</v>
      </c>
      <c r="O4" s="53" t="s">
        <v>118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119</v>
      </c>
      <c r="B5" s="57"/>
      <c r="C5" s="57"/>
      <c r="D5" s="58">
        <f>SUM(D6:D13)</f>
        <v>10794829</v>
      </c>
      <c r="E5" s="58">
        <f>SUM(E6:E13)</f>
        <v>0</v>
      </c>
      <c r="F5" s="58">
        <f>SUM(F6:F13)</f>
        <v>912941</v>
      </c>
      <c r="G5" s="58">
        <f>SUM(G6:G13)</f>
        <v>0</v>
      </c>
      <c r="H5" s="58">
        <f>SUM(H6:H13)</f>
        <v>0</v>
      </c>
      <c r="I5" s="58">
        <f>SUM(I6:I13)</f>
        <v>195337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11903107</v>
      </c>
      <c r="P5" s="60">
        <f>(O5/P$44)</f>
        <v>12322.056935817805</v>
      </c>
      <c r="Q5" s="61"/>
    </row>
    <row r="6" spans="1:134">
      <c r="A6" s="63"/>
      <c r="B6" s="64">
        <v>311</v>
      </c>
      <c r="C6" s="65" t="s">
        <v>2</v>
      </c>
      <c r="D6" s="66">
        <v>10666637</v>
      </c>
      <c r="E6" s="66">
        <v>0</v>
      </c>
      <c r="F6" s="66">
        <v>912941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11579578</v>
      </c>
      <c r="P6" s="67">
        <f>(O6/P$44)</f>
        <v>11987.140786749482</v>
      </c>
      <c r="Q6" s="68"/>
    </row>
    <row r="7" spans="1:134">
      <c r="A7" s="63"/>
      <c r="B7" s="64">
        <v>312.41000000000003</v>
      </c>
      <c r="C7" s="65" t="s">
        <v>120</v>
      </c>
      <c r="D7" s="66">
        <v>0</v>
      </c>
      <c r="E7" s="66">
        <v>0</v>
      </c>
      <c r="F7" s="66">
        <v>0</v>
      </c>
      <c r="G7" s="66">
        <v>0</v>
      </c>
      <c r="H7" s="66">
        <v>0</v>
      </c>
      <c r="I7" s="66">
        <v>10334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10334</v>
      </c>
      <c r="P7" s="67">
        <f>(O7/P$44)</f>
        <v>10.697722567287785</v>
      </c>
      <c r="Q7" s="68"/>
    </row>
    <row r="8" spans="1:134">
      <c r="A8" s="63"/>
      <c r="B8" s="64">
        <v>312.43</v>
      </c>
      <c r="C8" s="65" t="s">
        <v>121</v>
      </c>
      <c r="D8" s="66">
        <v>27448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27448</v>
      </c>
      <c r="P8" s="67">
        <f>(O8/P$44)</f>
        <v>28.414078674948239</v>
      </c>
      <c r="Q8" s="68"/>
    </row>
    <row r="9" spans="1:134">
      <c r="A9" s="63"/>
      <c r="B9" s="64">
        <v>312.63</v>
      </c>
      <c r="C9" s="65" t="s">
        <v>139</v>
      </c>
      <c r="D9" s="66">
        <v>62734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62734</v>
      </c>
      <c r="P9" s="67">
        <f>(O9/P$44)</f>
        <v>64.94202898550725</v>
      </c>
      <c r="Q9" s="68"/>
    </row>
    <row r="10" spans="1:134">
      <c r="A10" s="63"/>
      <c r="B10" s="64">
        <v>314.10000000000002</v>
      </c>
      <c r="C10" s="65" t="s">
        <v>12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185003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185003</v>
      </c>
      <c r="P10" s="67">
        <f>(O10/P$44)</f>
        <v>191.51449275362319</v>
      </c>
      <c r="Q10" s="68"/>
    </row>
    <row r="11" spans="1:134">
      <c r="A11" s="63"/>
      <c r="B11" s="64">
        <v>314.39999999999998</v>
      </c>
      <c r="C11" s="65" t="s">
        <v>15</v>
      </c>
      <c r="D11" s="66">
        <v>11618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11618</v>
      </c>
      <c r="P11" s="67">
        <f>(O11/P$44)</f>
        <v>12.026915113871636</v>
      </c>
      <c r="Q11" s="68"/>
    </row>
    <row r="12" spans="1:134">
      <c r="A12" s="63"/>
      <c r="B12" s="64">
        <v>315.10000000000002</v>
      </c>
      <c r="C12" s="65" t="s">
        <v>129</v>
      </c>
      <c r="D12" s="66">
        <v>25187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25187</v>
      </c>
      <c r="P12" s="67">
        <f>(O12/P$44)</f>
        <v>26.073498964803314</v>
      </c>
      <c r="Q12" s="68"/>
    </row>
    <row r="13" spans="1:134">
      <c r="A13" s="63"/>
      <c r="B13" s="64">
        <v>316</v>
      </c>
      <c r="C13" s="65" t="s">
        <v>130</v>
      </c>
      <c r="D13" s="66">
        <v>1205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1205</v>
      </c>
      <c r="P13" s="67">
        <f>(O13/P$44)</f>
        <v>1.2474120082815734</v>
      </c>
      <c r="Q13" s="68"/>
    </row>
    <row r="14" spans="1:134" ht="15.75">
      <c r="A14" s="69" t="s">
        <v>17</v>
      </c>
      <c r="B14" s="70"/>
      <c r="C14" s="71"/>
      <c r="D14" s="72">
        <f>SUM(D15:D20)</f>
        <v>3535614</v>
      </c>
      <c r="E14" s="72">
        <f>SUM(E15:E20)</f>
        <v>0</v>
      </c>
      <c r="F14" s="72">
        <f>SUM(F15:F20)</f>
        <v>0</v>
      </c>
      <c r="G14" s="72">
        <f>SUM(G15:G20)</f>
        <v>0</v>
      </c>
      <c r="H14" s="72">
        <f>SUM(H15:H20)</f>
        <v>0</v>
      </c>
      <c r="I14" s="72">
        <f>SUM(I15:I20)</f>
        <v>373357</v>
      </c>
      <c r="J14" s="72">
        <f>SUM(J15:J20)</f>
        <v>0</v>
      </c>
      <c r="K14" s="72">
        <f>SUM(K15:K20)</f>
        <v>0</v>
      </c>
      <c r="L14" s="72">
        <f>SUM(L15:L20)</f>
        <v>0</v>
      </c>
      <c r="M14" s="72">
        <f>SUM(M15:M20)</f>
        <v>0</v>
      </c>
      <c r="N14" s="72">
        <f>SUM(N15:N20)</f>
        <v>0</v>
      </c>
      <c r="O14" s="73">
        <f>SUM(D14:N14)</f>
        <v>3908971</v>
      </c>
      <c r="P14" s="74">
        <f>(O14/P$44)</f>
        <v>4046.5538302277432</v>
      </c>
      <c r="Q14" s="75"/>
    </row>
    <row r="15" spans="1:134">
      <c r="A15" s="63"/>
      <c r="B15" s="64">
        <v>322</v>
      </c>
      <c r="C15" s="65" t="s">
        <v>123</v>
      </c>
      <c r="D15" s="66">
        <v>2864450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2864450</v>
      </c>
      <c r="P15" s="67">
        <f>(O15/P$44)</f>
        <v>2965.2691511387166</v>
      </c>
      <c r="Q15" s="68"/>
    </row>
    <row r="16" spans="1:134">
      <c r="A16" s="63"/>
      <c r="B16" s="64">
        <v>322.89999999999998</v>
      </c>
      <c r="C16" s="65" t="s">
        <v>131</v>
      </c>
      <c r="D16" s="66">
        <v>346126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1">SUM(D16:N16)</f>
        <v>346126</v>
      </c>
      <c r="P16" s="67">
        <f>(O16/P$44)</f>
        <v>358.30848861283641</v>
      </c>
      <c r="Q16" s="68"/>
    </row>
    <row r="17" spans="1:17">
      <c r="A17" s="63"/>
      <c r="B17" s="64">
        <v>323.10000000000002</v>
      </c>
      <c r="C17" s="65" t="s">
        <v>18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174416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174416</v>
      </c>
      <c r="P17" s="67">
        <f>(O17/P$44)</f>
        <v>180.55486542443063</v>
      </c>
      <c r="Q17" s="68"/>
    </row>
    <row r="18" spans="1:17">
      <c r="A18" s="63"/>
      <c r="B18" s="64">
        <v>323.39999999999998</v>
      </c>
      <c r="C18" s="65" t="s">
        <v>19</v>
      </c>
      <c r="D18" s="66">
        <v>16260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16260</v>
      </c>
      <c r="P18" s="67">
        <f>(O18/P$44)</f>
        <v>16.832298136645964</v>
      </c>
      <c r="Q18" s="68"/>
    </row>
    <row r="19" spans="1:17">
      <c r="A19" s="63"/>
      <c r="B19" s="64">
        <v>325.10000000000002</v>
      </c>
      <c r="C19" s="65" t="s">
        <v>86</v>
      </c>
      <c r="D19" s="66">
        <v>308778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308778</v>
      </c>
      <c r="P19" s="67">
        <f>(O19/P$44)</f>
        <v>319.64596273291926</v>
      </c>
      <c r="Q19" s="68"/>
    </row>
    <row r="20" spans="1:17">
      <c r="A20" s="63"/>
      <c r="B20" s="64">
        <v>329.2</v>
      </c>
      <c r="C20" s="65" t="s">
        <v>132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198941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198941</v>
      </c>
      <c r="P20" s="67">
        <f>(O20/P$44)</f>
        <v>205.9430641821946</v>
      </c>
      <c r="Q20" s="68"/>
    </row>
    <row r="21" spans="1:17" ht="15.75">
      <c r="A21" s="69" t="s">
        <v>124</v>
      </c>
      <c r="B21" s="70"/>
      <c r="C21" s="71"/>
      <c r="D21" s="72">
        <f>SUM(D22:D27)</f>
        <v>218337</v>
      </c>
      <c r="E21" s="72">
        <f>SUM(E22:E27)</f>
        <v>0</v>
      </c>
      <c r="F21" s="72">
        <f>SUM(F22:F27)</f>
        <v>0</v>
      </c>
      <c r="G21" s="72">
        <f>SUM(G22:G27)</f>
        <v>0</v>
      </c>
      <c r="H21" s="72">
        <f>SUM(H22:H27)</f>
        <v>0</v>
      </c>
      <c r="I21" s="72">
        <f>SUM(I22:I27)</f>
        <v>0</v>
      </c>
      <c r="J21" s="72">
        <f>SUM(J22:J27)</f>
        <v>0</v>
      </c>
      <c r="K21" s="72">
        <f>SUM(K22:K27)</f>
        <v>0</v>
      </c>
      <c r="L21" s="72">
        <f>SUM(L22:L27)</f>
        <v>0</v>
      </c>
      <c r="M21" s="72">
        <f>SUM(M22:M27)</f>
        <v>0</v>
      </c>
      <c r="N21" s="72">
        <f>SUM(N22:N27)</f>
        <v>0</v>
      </c>
      <c r="O21" s="73">
        <f>SUM(D21:N21)</f>
        <v>218337</v>
      </c>
      <c r="P21" s="74">
        <f>(O21/P$44)</f>
        <v>226.02173913043478</v>
      </c>
      <c r="Q21" s="75"/>
    </row>
    <row r="22" spans="1:17">
      <c r="A22" s="63"/>
      <c r="B22" s="64">
        <v>331.5</v>
      </c>
      <c r="C22" s="65" t="s">
        <v>60</v>
      </c>
      <c r="D22" s="66">
        <v>43359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ref="O22:O26" si="2">SUM(D22:N22)</f>
        <v>43359</v>
      </c>
      <c r="P22" s="67">
        <f>(O22/P$44)</f>
        <v>44.885093167701861</v>
      </c>
      <c r="Q22" s="68"/>
    </row>
    <row r="23" spans="1:17">
      <c r="A23" s="63"/>
      <c r="B23" s="64">
        <v>334.49</v>
      </c>
      <c r="C23" s="65" t="s">
        <v>133</v>
      </c>
      <c r="D23" s="66">
        <v>11186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11186</v>
      </c>
      <c r="P23" s="67">
        <f>(O23/P$44)</f>
        <v>11.579710144927537</v>
      </c>
      <c r="Q23" s="68"/>
    </row>
    <row r="24" spans="1:17">
      <c r="A24" s="63"/>
      <c r="B24" s="64">
        <v>334.5</v>
      </c>
      <c r="C24" s="65" t="s">
        <v>134</v>
      </c>
      <c r="D24" s="66">
        <v>2409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2409</v>
      </c>
      <c r="P24" s="67">
        <f>(O24/P$44)</f>
        <v>2.4937888198757765</v>
      </c>
      <c r="Q24" s="68"/>
    </row>
    <row r="25" spans="1:17">
      <c r="A25" s="63"/>
      <c r="B25" s="64">
        <v>335.125</v>
      </c>
      <c r="C25" s="65" t="s">
        <v>125</v>
      </c>
      <c r="D25" s="66">
        <v>33001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33001</v>
      </c>
      <c r="P25" s="67">
        <f>(O25/P$44)</f>
        <v>34.162525879917183</v>
      </c>
      <c r="Q25" s="68"/>
    </row>
    <row r="26" spans="1:17">
      <c r="A26" s="63"/>
      <c r="B26" s="64">
        <v>335.18</v>
      </c>
      <c r="C26" s="65" t="s">
        <v>126</v>
      </c>
      <c r="D26" s="66">
        <v>109882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109882</v>
      </c>
      <c r="P26" s="67">
        <f>(O26/P$44)</f>
        <v>113.74948240165631</v>
      </c>
      <c r="Q26" s="68"/>
    </row>
    <row r="27" spans="1:17">
      <c r="A27" s="63"/>
      <c r="B27" s="64">
        <v>337.9</v>
      </c>
      <c r="C27" s="65" t="s">
        <v>140</v>
      </c>
      <c r="D27" s="66">
        <v>18500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ref="O27" si="3">SUM(D27:N27)</f>
        <v>18500</v>
      </c>
      <c r="P27" s="67">
        <f>(O27/P$44)</f>
        <v>19.151138716356108</v>
      </c>
      <c r="Q27" s="68"/>
    </row>
    <row r="28" spans="1:17" ht="15.75">
      <c r="A28" s="69" t="s">
        <v>33</v>
      </c>
      <c r="B28" s="70"/>
      <c r="C28" s="71"/>
      <c r="D28" s="72">
        <f>SUM(D29:D32)</f>
        <v>171831</v>
      </c>
      <c r="E28" s="72">
        <f>SUM(E29:E32)</f>
        <v>864721</v>
      </c>
      <c r="F28" s="72">
        <f>SUM(F29:F32)</f>
        <v>0</v>
      </c>
      <c r="G28" s="72">
        <f>SUM(G29:G32)</f>
        <v>0</v>
      </c>
      <c r="H28" s="72">
        <f>SUM(H29:H32)</f>
        <v>0</v>
      </c>
      <c r="I28" s="72">
        <f>SUM(I29:I32)</f>
        <v>0</v>
      </c>
      <c r="J28" s="72">
        <f>SUM(J29:J32)</f>
        <v>0</v>
      </c>
      <c r="K28" s="72">
        <f>SUM(K29:K32)</f>
        <v>0</v>
      </c>
      <c r="L28" s="72">
        <f>SUM(L29:L32)</f>
        <v>0</v>
      </c>
      <c r="M28" s="72">
        <f>SUM(M29:M32)</f>
        <v>0</v>
      </c>
      <c r="N28" s="72">
        <f>SUM(N29:N32)</f>
        <v>0</v>
      </c>
      <c r="O28" s="72">
        <f>SUM(D28:N28)</f>
        <v>1036552</v>
      </c>
      <c r="P28" s="74">
        <f>(O28/P$44)</f>
        <v>1073.0351966873707</v>
      </c>
      <c r="Q28" s="75"/>
    </row>
    <row r="29" spans="1:17">
      <c r="A29" s="76"/>
      <c r="B29" s="77">
        <v>351.1</v>
      </c>
      <c r="C29" s="78" t="s">
        <v>40</v>
      </c>
      <c r="D29" s="66">
        <v>13644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13644</v>
      </c>
      <c r="P29" s="67">
        <f>(O29/P$44)</f>
        <v>14.124223602484472</v>
      </c>
      <c r="Q29" s="68"/>
    </row>
    <row r="30" spans="1:17">
      <c r="A30" s="76"/>
      <c r="B30" s="77">
        <v>354</v>
      </c>
      <c r="C30" s="78" t="s">
        <v>41</v>
      </c>
      <c r="D30" s="66">
        <v>158187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ref="O30:O32" si="4">SUM(D30:N30)</f>
        <v>158187</v>
      </c>
      <c r="P30" s="67">
        <f>(O30/P$44)</f>
        <v>163.75465838509317</v>
      </c>
      <c r="Q30" s="68"/>
    </row>
    <row r="31" spans="1:17">
      <c r="A31" s="76"/>
      <c r="B31" s="77">
        <v>355</v>
      </c>
      <c r="C31" s="78" t="s">
        <v>66</v>
      </c>
      <c r="D31" s="66">
        <v>0</v>
      </c>
      <c r="E31" s="66">
        <v>864631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864631</v>
      </c>
      <c r="P31" s="67">
        <f>(O31/P$44)</f>
        <v>895.06314699792961</v>
      </c>
      <c r="Q31" s="68"/>
    </row>
    <row r="32" spans="1:17">
      <c r="A32" s="76"/>
      <c r="B32" s="77">
        <v>359</v>
      </c>
      <c r="C32" s="78" t="s">
        <v>85</v>
      </c>
      <c r="D32" s="66">
        <v>0</v>
      </c>
      <c r="E32" s="66">
        <v>90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90</v>
      </c>
      <c r="P32" s="67">
        <f>(O32/P$44)</f>
        <v>9.3167701863354033E-2</v>
      </c>
      <c r="Q32" s="68"/>
    </row>
    <row r="33" spans="1:120" ht="15.75">
      <c r="A33" s="69" t="s">
        <v>3</v>
      </c>
      <c r="B33" s="70"/>
      <c r="C33" s="71"/>
      <c r="D33" s="72">
        <f>SUM(D34:D37)</f>
        <v>200883</v>
      </c>
      <c r="E33" s="72">
        <f>SUM(E34:E37)</f>
        <v>16737</v>
      </c>
      <c r="F33" s="72">
        <f>SUM(F34:F37)</f>
        <v>0</v>
      </c>
      <c r="G33" s="72">
        <f>SUM(G34:G37)</f>
        <v>251795</v>
      </c>
      <c r="H33" s="72">
        <f>SUM(H34:H37)</f>
        <v>0</v>
      </c>
      <c r="I33" s="72">
        <f>SUM(I34:I37)</f>
        <v>6530</v>
      </c>
      <c r="J33" s="72">
        <f>SUM(J34:J37)</f>
        <v>0</v>
      </c>
      <c r="K33" s="72">
        <f>SUM(K34:K37)</f>
        <v>2484284</v>
      </c>
      <c r="L33" s="72">
        <f>SUM(L34:L37)</f>
        <v>0</v>
      </c>
      <c r="M33" s="72">
        <f>SUM(M34:M37)</f>
        <v>0</v>
      </c>
      <c r="N33" s="72">
        <f>SUM(N34:N37)</f>
        <v>0</v>
      </c>
      <c r="O33" s="72">
        <f>SUM(D33:N33)</f>
        <v>2960229</v>
      </c>
      <c r="P33" s="74">
        <f>(O33/P$44)</f>
        <v>3064.4192546583849</v>
      </c>
      <c r="Q33" s="75"/>
    </row>
    <row r="34" spans="1:120">
      <c r="A34" s="63"/>
      <c r="B34" s="64">
        <v>361.1</v>
      </c>
      <c r="C34" s="65" t="s">
        <v>43</v>
      </c>
      <c r="D34" s="66">
        <v>119310</v>
      </c>
      <c r="E34" s="66">
        <v>16737</v>
      </c>
      <c r="F34" s="66">
        <v>0</v>
      </c>
      <c r="G34" s="66">
        <v>251795</v>
      </c>
      <c r="H34" s="66">
        <v>0</v>
      </c>
      <c r="I34" s="66">
        <v>6530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394372</v>
      </c>
      <c r="P34" s="67">
        <f>(O34/P$44)</f>
        <v>408.25258799171843</v>
      </c>
      <c r="Q34" s="68"/>
    </row>
    <row r="35" spans="1:120">
      <c r="A35" s="63"/>
      <c r="B35" s="64">
        <v>361.3</v>
      </c>
      <c r="C35" s="65" t="s">
        <v>44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1323289</v>
      </c>
      <c r="L35" s="66">
        <v>0</v>
      </c>
      <c r="M35" s="66">
        <v>0</v>
      </c>
      <c r="N35" s="66">
        <v>0</v>
      </c>
      <c r="O35" s="66">
        <f t="shared" ref="O35:O41" si="5">SUM(D35:N35)</f>
        <v>1323289</v>
      </c>
      <c r="P35" s="67">
        <f>(O35/P$44)</f>
        <v>1369.8643892339544</v>
      </c>
      <c r="Q35" s="68"/>
    </row>
    <row r="36" spans="1:120">
      <c r="A36" s="63"/>
      <c r="B36" s="64">
        <v>368</v>
      </c>
      <c r="C36" s="65" t="s">
        <v>45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1160995</v>
      </c>
      <c r="L36" s="66">
        <v>0</v>
      </c>
      <c r="M36" s="66">
        <v>0</v>
      </c>
      <c r="N36" s="66">
        <v>0</v>
      </c>
      <c r="O36" s="66">
        <f t="shared" si="5"/>
        <v>1160995</v>
      </c>
      <c r="P36" s="67">
        <f>(O36/P$44)</f>
        <v>1201.8581780538302</v>
      </c>
      <c r="Q36" s="68"/>
    </row>
    <row r="37" spans="1:120">
      <c r="A37" s="63"/>
      <c r="B37" s="64">
        <v>369.9</v>
      </c>
      <c r="C37" s="65" t="s">
        <v>46</v>
      </c>
      <c r="D37" s="66">
        <v>81573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5"/>
        <v>81573</v>
      </c>
      <c r="P37" s="67">
        <f>(O37/P$44)</f>
        <v>84.444099378881987</v>
      </c>
      <c r="Q37" s="68"/>
    </row>
    <row r="38" spans="1:120" ht="15.75">
      <c r="A38" s="69" t="s">
        <v>34</v>
      </c>
      <c r="B38" s="70"/>
      <c r="C38" s="71"/>
      <c r="D38" s="72">
        <f>SUM(D39:D41)</f>
        <v>60000</v>
      </c>
      <c r="E38" s="72">
        <f>SUM(E39:E41)</f>
        <v>0</v>
      </c>
      <c r="F38" s="72">
        <f>SUM(F39:F41)</f>
        <v>200000</v>
      </c>
      <c r="G38" s="72">
        <f>SUM(G39:G41)</f>
        <v>11609511</v>
      </c>
      <c r="H38" s="72">
        <f>SUM(H39:H41)</f>
        <v>0</v>
      </c>
      <c r="I38" s="72">
        <f>SUM(I39:I41)</f>
        <v>0</v>
      </c>
      <c r="J38" s="72">
        <f>SUM(J39:J41)</f>
        <v>0</v>
      </c>
      <c r="K38" s="72">
        <f>SUM(K39:K41)</f>
        <v>0</v>
      </c>
      <c r="L38" s="72">
        <f>SUM(L39:L41)</f>
        <v>0</v>
      </c>
      <c r="M38" s="72">
        <f>SUM(M39:M41)</f>
        <v>0</v>
      </c>
      <c r="N38" s="72">
        <f>SUM(N39:N41)</f>
        <v>0</v>
      </c>
      <c r="O38" s="72">
        <f t="shared" si="5"/>
        <v>11869511</v>
      </c>
      <c r="P38" s="74">
        <f>(O38/P$44)</f>
        <v>12287.278467908902</v>
      </c>
      <c r="Q38" s="68"/>
    </row>
    <row r="39" spans="1:120">
      <c r="A39" s="63"/>
      <c r="B39" s="64">
        <v>381</v>
      </c>
      <c r="C39" s="65" t="s">
        <v>47</v>
      </c>
      <c r="D39" s="66">
        <v>60000</v>
      </c>
      <c r="E39" s="66">
        <v>0</v>
      </c>
      <c r="F39" s="66">
        <v>200000</v>
      </c>
      <c r="G39" s="66">
        <v>2965183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3225183</v>
      </c>
      <c r="P39" s="67">
        <f>(O39/P$44)</f>
        <v>3338.6987577639752</v>
      </c>
      <c r="Q39" s="68"/>
    </row>
    <row r="40" spans="1:120">
      <c r="A40" s="63"/>
      <c r="B40" s="64">
        <v>384</v>
      </c>
      <c r="C40" s="65" t="s">
        <v>75</v>
      </c>
      <c r="D40" s="66">
        <v>0</v>
      </c>
      <c r="E40" s="66">
        <v>0</v>
      </c>
      <c r="F40" s="66">
        <v>0</v>
      </c>
      <c r="G40" s="66">
        <v>8350000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5"/>
        <v>8350000</v>
      </c>
      <c r="P40" s="67">
        <f>(O40/P$44)</f>
        <v>8643.8923395445127</v>
      </c>
      <c r="Q40" s="68"/>
    </row>
    <row r="41" spans="1:120" ht="15.75" thickBot="1">
      <c r="A41" s="63"/>
      <c r="B41" s="64">
        <v>385</v>
      </c>
      <c r="C41" s="65" t="s">
        <v>48</v>
      </c>
      <c r="D41" s="66">
        <v>0</v>
      </c>
      <c r="E41" s="66">
        <v>0</v>
      </c>
      <c r="F41" s="66">
        <v>0</v>
      </c>
      <c r="G41" s="66">
        <v>294328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294328</v>
      </c>
      <c r="P41" s="67">
        <f>(O41/P$44)</f>
        <v>304.68737060041406</v>
      </c>
      <c r="Q41" s="68"/>
    </row>
    <row r="42" spans="1:120" ht="16.5" thickBot="1">
      <c r="A42" s="79" t="s">
        <v>38</v>
      </c>
      <c r="B42" s="80"/>
      <c r="C42" s="81"/>
      <c r="D42" s="82">
        <f>SUM(D5,D14,D21,D28,D33,D38)</f>
        <v>14981494</v>
      </c>
      <c r="E42" s="82">
        <f t="shared" ref="E42:N42" si="6">SUM(E5,E14,E21,E28,E33,E38)</f>
        <v>881458</v>
      </c>
      <c r="F42" s="82">
        <f t="shared" si="6"/>
        <v>1112941</v>
      </c>
      <c r="G42" s="82">
        <f t="shared" si="6"/>
        <v>11861306</v>
      </c>
      <c r="H42" s="82">
        <f t="shared" si="6"/>
        <v>0</v>
      </c>
      <c r="I42" s="82">
        <f t="shared" si="6"/>
        <v>575224</v>
      </c>
      <c r="J42" s="82">
        <f t="shared" si="6"/>
        <v>0</v>
      </c>
      <c r="K42" s="82">
        <f t="shared" si="6"/>
        <v>2484284</v>
      </c>
      <c r="L42" s="82">
        <f t="shared" si="6"/>
        <v>0</v>
      </c>
      <c r="M42" s="82">
        <f t="shared" si="6"/>
        <v>0</v>
      </c>
      <c r="N42" s="82">
        <f t="shared" si="6"/>
        <v>0</v>
      </c>
      <c r="O42" s="82">
        <f>SUM(D42:N42)</f>
        <v>31896707</v>
      </c>
      <c r="P42" s="83">
        <f>(O42/P$44)</f>
        <v>33019.365424430645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141</v>
      </c>
      <c r="N44" s="94"/>
      <c r="O44" s="94"/>
      <c r="P44" s="92">
        <v>966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70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4723309</v>
      </c>
      <c r="E5" s="27">
        <f t="shared" si="0"/>
        <v>0</v>
      </c>
      <c r="F5" s="27">
        <f t="shared" si="0"/>
        <v>898700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5622009</v>
      </c>
      <c r="O5" s="33">
        <f t="shared" ref="O5:O34" si="2">(N5/O$36)</f>
        <v>6130.8713195201744</v>
      </c>
      <c r="P5" s="6"/>
    </row>
    <row r="6" spans="1:133">
      <c r="A6" s="12"/>
      <c r="B6" s="25">
        <v>311</v>
      </c>
      <c r="C6" s="20" t="s">
        <v>2</v>
      </c>
      <c r="D6" s="46">
        <v>4635236</v>
      </c>
      <c r="E6" s="46">
        <v>0</v>
      </c>
      <c r="F6" s="46">
        <v>898700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5533936</v>
      </c>
      <c r="O6" s="47">
        <f t="shared" si="2"/>
        <v>6034.8266085059977</v>
      </c>
      <c r="P6" s="9"/>
    </row>
    <row r="7" spans="1:133">
      <c r="A7" s="12"/>
      <c r="B7" s="25">
        <v>312.10000000000002</v>
      </c>
      <c r="C7" s="20" t="s">
        <v>10</v>
      </c>
      <c r="D7" s="46">
        <v>25525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25525</v>
      </c>
      <c r="O7" s="47">
        <f t="shared" si="2"/>
        <v>27.835332606324972</v>
      </c>
      <c r="P7" s="9"/>
    </row>
    <row r="8" spans="1:133">
      <c r="A8" s="12"/>
      <c r="B8" s="25">
        <v>312.60000000000002</v>
      </c>
      <c r="C8" s="20" t="s">
        <v>11</v>
      </c>
      <c r="D8" s="46">
        <v>34366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34366</v>
      </c>
      <c r="O8" s="47">
        <f t="shared" si="2"/>
        <v>37.476553980370774</v>
      </c>
      <c r="P8" s="9"/>
    </row>
    <row r="9" spans="1:133">
      <c r="A9" s="12"/>
      <c r="B9" s="25">
        <v>314.39999999999998</v>
      </c>
      <c r="C9" s="20" t="s">
        <v>15</v>
      </c>
      <c r="D9" s="46">
        <v>6604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6604</v>
      </c>
      <c r="O9" s="47">
        <f t="shared" si="2"/>
        <v>7.2017448200654304</v>
      </c>
      <c r="P9" s="9"/>
    </row>
    <row r="10" spans="1:133">
      <c r="A10" s="12"/>
      <c r="B10" s="25">
        <v>315</v>
      </c>
      <c r="C10" s="20" t="s">
        <v>90</v>
      </c>
      <c r="D10" s="46">
        <v>21578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21578</v>
      </c>
      <c r="O10" s="47">
        <f t="shared" si="2"/>
        <v>23.531079607415485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1309563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247130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1556693</v>
      </c>
      <c r="O11" s="45">
        <f t="shared" si="2"/>
        <v>1697.5932388222463</v>
      </c>
      <c r="P11" s="10"/>
    </row>
    <row r="12" spans="1:133">
      <c r="A12" s="12"/>
      <c r="B12" s="25">
        <v>322</v>
      </c>
      <c r="C12" s="20" t="s">
        <v>0</v>
      </c>
      <c r="D12" s="46">
        <v>1301001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1301001</v>
      </c>
      <c r="O12" s="47">
        <f t="shared" si="2"/>
        <v>1418.7579062159216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117302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117302</v>
      </c>
      <c r="O13" s="47">
        <f t="shared" si="2"/>
        <v>127.91930207197383</v>
      </c>
      <c r="P13" s="9"/>
    </row>
    <row r="14" spans="1:133">
      <c r="A14" s="12"/>
      <c r="B14" s="25">
        <v>323.39999999999998</v>
      </c>
      <c r="C14" s="20" t="s">
        <v>19</v>
      </c>
      <c r="D14" s="46">
        <v>8562</v>
      </c>
      <c r="E14" s="46">
        <v>0</v>
      </c>
      <c r="F14" s="46">
        <v>0</v>
      </c>
      <c r="G14" s="46">
        <v>0</v>
      </c>
      <c r="H14" s="46">
        <v>0</v>
      </c>
      <c r="I14" s="46">
        <v>129828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138390</v>
      </c>
      <c r="O14" s="47">
        <f t="shared" si="2"/>
        <v>150.91603053435114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SUM(D16:D18)</f>
        <v>87076</v>
      </c>
      <c r="E15" s="32">
        <f t="shared" si="4"/>
        <v>1528540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165405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1781021</v>
      </c>
      <c r="O15" s="45">
        <f t="shared" si="2"/>
        <v>1942.2257360959652</v>
      </c>
      <c r="P15" s="10"/>
    </row>
    <row r="16" spans="1:133">
      <c r="A16" s="12"/>
      <c r="B16" s="25">
        <v>331.5</v>
      </c>
      <c r="C16" s="20" t="s">
        <v>60</v>
      </c>
      <c r="D16" s="46">
        <v>0</v>
      </c>
      <c r="E16" s="46">
        <v>1528540</v>
      </c>
      <c r="F16" s="46">
        <v>0</v>
      </c>
      <c r="G16" s="46">
        <v>0</v>
      </c>
      <c r="H16" s="46">
        <v>0</v>
      </c>
      <c r="I16" s="46">
        <v>165405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1693945</v>
      </c>
      <c r="O16" s="47">
        <f t="shared" si="2"/>
        <v>1847.2682660850601</v>
      </c>
      <c r="P16" s="9"/>
    </row>
    <row r="17" spans="1:16">
      <c r="A17" s="12"/>
      <c r="B17" s="25">
        <v>335.12</v>
      </c>
      <c r="C17" s="20" t="s">
        <v>91</v>
      </c>
      <c r="D17" s="46">
        <v>21352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21352</v>
      </c>
      <c r="O17" s="47">
        <f t="shared" si="2"/>
        <v>23.28462377317339</v>
      </c>
      <c r="P17" s="9"/>
    </row>
    <row r="18" spans="1:16">
      <c r="A18" s="12"/>
      <c r="B18" s="25">
        <v>335.18</v>
      </c>
      <c r="C18" s="20" t="s">
        <v>92</v>
      </c>
      <c r="D18" s="46">
        <v>65724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65724</v>
      </c>
      <c r="O18" s="47">
        <f t="shared" si="2"/>
        <v>71.672846237731733</v>
      </c>
      <c r="P18" s="9"/>
    </row>
    <row r="19" spans="1:16" ht="15.75">
      <c r="A19" s="29" t="s">
        <v>32</v>
      </c>
      <c r="B19" s="30"/>
      <c r="C19" s="31"/>
      <c r="D19" s="32">
        <f t="shared" ref="D19:M19" si="5">SUM(D20:D22)</f>
        <v>36793</v>
      </c>
      <c r="E19" s="32">
        <f t="shared" si="5"/>
        <v>0</v>
      </c>
      <c r="F19" s="32">
        <f t="shared" si="5"/>
        <v>0</v>
      </c>
      <c r="G19" s="32">
        <f t="shared" si="5"/>
        <v>998</v>
      </c>
      <c r="H19" s="32">
        <f t="shared" si="5"/>
        <v>0</v>
      </c>
      <c r="I19" s="32">
        <f t="shared" si="5"/>
        <v>153925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191716</v>
      </c>
      <c r="O19" s="45">
        <f t="shared" si="2"/>
        <v>209.06870229007635</v>
      </c>
      <c r="P19" s="10"/>
    </row>
    <row r="20" spans="1:16">
      <c r="A20" s="12"/>
      <c r="B20" s="25">
        <v>343.6</v>
      </c>
      <c r="C20" s="20" t="s">
        <v>95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153925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153925</v>
      </c>
      <c r="O20" s="47">
        <f t="shared" si="2"/>
        <v>167.85714285714286</v>
      </c>
      <c r="P20" s="9"/>
    </row>
    <row r="21" spans="1:16">
      <c r="A21" s="12"/>
      <c r="B21" s="25">
        <v>343.9</v>
      </c>
      <c r="C21" s="20" t="s">
        <v>36</v>
      </c>
      <c r="D21" s="46">
        <v>33053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33053</v>
      </c>
      <c r="O21" s="47">
        <f t="shared" si="2"/>
        <v>36.044711014176663</v>
      </c>
      <c r="P21" s="9"/>
    </row>
    <row r="22" spans="1:16">
      <c r="A22" s="12"/>
      <c r="B22" s="25">
        <v>347.9</v>
      </c>
      <c r="C22" s="20" t="s">
        <v>37</v>
      </c>
      <c r="D22" s="46">
        <v>3740</v>
      </c>
      <c r="E22" s="46">
        <v>0</v>
      </c>
      <c r="F22" s="46">
        <v>0</v>
      </c>
      <c r="G22" s="46">
        <v>998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4738</v>
      </c>
      <c r="O22" s="47">
        <f t="shared" si="2"/>
        <v>5.1668484187568158</v>
      </c>
      <c r="P22" s="9"/>
    </row>
    <row r="23" spans="1:16" ht="15.75">
      <c r="A23" s="29" t="s">
        <v>33</v>
      </c>
      <c r="B23" s="30"/>
      <c r="C23" s="31"/>
      <c r="D23" s="32">
        <f t="shared" ref="D23:M23" si="6">SUM(D24:D26)</f>
        <v>55075</v>
      </c>
      <c r="E23" s="32">
        <f t="shared" si="6"/>
        <v>155039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210114</v>
      </c>
      <c r="O23" s="45">
        <f t="shared" si="2"/>
        <v>229.13195201744821</v>
      </c>
      <c r="P23" s="10"/>
    </row>
    <row r="24" spans="1:16">
      <c r="A24" s="13"/>
      <c r="B24" s="39">
        <v>351.1</v>
      </c>
      <c r="C24" s="21" t="s">
        <v>40</v>
      </c>
      <c r="D24" s="46">
        <v>32005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32005</v>
      </c>
      <c r="O24" s="47">
        <f t="shared" si="2"/>
        <v>34.901853871319517</v>
      </c>
      <c r="P24" s="9"/>
    </row>
    <row r="25" spans="1:16">
      <c r="A25" s="13"/>
      <c r="B25" s="39">
        <v>354</v>
      </c>
      <c r="C25" s="21" t="s">
        <v>41</v>
      </c>
      <c r="D25" s="46">
        <v>23070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23070</v>
      </c>
      <c r="O25" s="47">
        <f t="shared" si="2"/>
        <v>25.15812431842966</v>
      </c>
      <c r="P25" s="9"/>
    </row>
    <row r="26" spans="1:16">
      <c r="A26" s="13"/>
      <c r="B26" s="39">
        <v>355</v>
      </c>
      <c r="C26" s="21" t="s">
        <v>66</v>
      </c>
      <c r="D26" s="46">
        <v>0</v>
      </c>
      <c r="E26" s="46">
        <v>155039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155039</v>
      </c>
      <c r="O26" s="47">
        <f t="shared" si="2"/>
        <v>169.07197382769903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SUM(D28:D31)</f>
        <v>275625</v>
      </c>
      <c r="E27" s="32">
        <f t="shared" si="7"/>
        <v>12681</v>
      </c>
      <c r="F27" s="32">
        <f t="shared" si="7"/>
        <v>0</v>
      </c>
      <c r="G27" s="32">
        <f t="shared" si="7"/>
        <v>7</v>
      </c>
      <c r="H27" s="32">
        <f t="shared" si="7"/>
        <v>0</v>
      </c>
      <c r="I27" s="32">
        <f t="shared" si="7"/>
        <v>28</v>
      </c>
      <c r="J27" s="32">
        <f t="shared" si="7"/>
        <v>0</v>
      </c>
      <c r="K27" s="32">
        <f t="shared" si="7"/>
        <v>1121694</v>
      </c>
      <c r="L27" s="32">
        <f t="shared" si="7"/>
        <v>0</v>
      </c>
      <c r="M27" s="32">
        <f t="shared" si="7"/>
        <v>0</v>
      </c>
      <c r="N27" s="32">
        <f t="shared" si="1"/>
        <v>1410035</v>
      </c>
      <c r="O27" s="45">
        <f t="shared" si="2"/>
        <v>1537.660850599782</v>
      </c>
      <c r="P27" s="10"/>
    </row>
    <row r="28" spans="1:16">
      <c r="A28" s="12"/>
      <c r="B28" s="25">
        <v>361.1</v>
      </c>
      <c r="C28" s="20" t="s">
        <v>43</v>
      </c>
      <c r="D28" s="46">
        <v>-1442</v>
      </c>
      <c r="E28" s="46">
        <v>3044</v>
      </c>
      <c r="F28" s="46">
        <v>0</v>
      </c>
      <c r="G28" s="46">
        <v>7</v>
      </c>
      <c r="H28" s="46">
        <v>0</v>
      </c>
      <c r="I28" s="46">
        <v>28</v>
      </c>
      <c r="J28" s="46">
        <v>0</v>
      </c>
      <c r="K28" s="46">
        <v>128204</v>
      </c>
      <c r="L28" s="46">
        <v>0</v>
      </c>
      <c r="M28" s="46">
        <v>0</v>
      </c>
      <c r="N28" s="46">
        <f t="shared" si="1"/>
        <v>129841</v>
      </c>
      <c r="O28" s="47">
        <f t="shared" si="2"/>
        <v>141.59323882224646</v>
      </c>
      <c r="P28" s="9"/>
    </row>
    <row r="29" spans="1:16">
      <c r="A29" s="12"/>
      <c r="B29" s="25">
        <v>361.3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465523</v>
      </c>
      <c r="L29" s="46">
        <v>0</v>
      </c>
      <c r="M29" s="46">
        <v>0</v>
      </c>
      <c r="N29" s="46">
        <f t="shared" si="1"/>
        <v>465523</v>
      </c>
      <c r="O29" s="47">
        <f t="shared" si="2"/>
        <v>507.65866957470013</v>
      </c>
      <c r="P29" s="9"/>
    </row>
    <row r="30" spans="1:16">
      <c r="A30" s="12"/>
      <c r="B30" s="25">
        <v>368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527967</v>
      </c>
      <c r="L30" s="46">
        <v>0</v>
      </c>
      <c r="M30" s="46">
        <v>0</v>
      </c>
      <c r="N30" s="46">
        <f t="shared" si="1"/>
        <v>527967</v>
      </c>
      <c r="O30" s="47">
        <f t="shared" si="2"/>
        <v>575.75463467829877</v>
      </c>
      <c r="P30" s="9"/>
    </row>
    <row r="31" spans="1:16">
      <c r="A31" s="12"/>
      <c r="B31" s="25">
        <v>369.9</v>
      </c>
      <c r="C31" s="20" t="s">
        <v>46</v>
      </c>
      <c r="D31" s="46">
        <v>277067</v>
      </c>
      <c r="E31" s="46">
        <v>9637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286704</v>
      </c>
      <c r="O31" s="47">
        <f t="shared" si="2"/>
        <v>312.65430752453653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60000</v>
      </c>
      <c r="E32" s="32">
        <f t="shared" si="8"/>
        <v>382531</v>
      </c>
      <c r="F32" s="32">
        <f t="shared" si="8"/>
        <v>573775</v>
      </c>
      <c r="G32" s="32">
        <f t="shared" si="8"/>
        <v>315293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1331599</v>
      </c>
      <c r="O32" s="45">
        <f t="shared" si="2"/>
        <v>1452.1254089422027</v>
      </c>
      <c r="P32" s="9"/>
    </row>
    <row r="33" spans="1:119" ht="15.75" thickBot="1">
      <c r="A33" s="12"/>
      <c r="B33" s="25">
        <v>381</v>
      </c>
      <c r="C33" s="20" t="s">
        <v>47</v>
      </c>
      <c r="D33" s="46">
        <v>60000</v>
      </c>
      <c r="E33" s="46">
        <v>382531</v>
      </c>
      <c r="F33" s="46">
        <v>573775</v>
      </c>
      <c r="G33" s="46">
        <v>315293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1331599</v>
      </c>
      <c r="O33" s="47">
        <f t="shared" si="2"/>
        <v>1452.1254089422027</v>
      </c>
      <c r="P33" s="9"/>
    </row>
    <row r="34" spans="1:119" ht="16.5" thickBot="1">
      <c r="A34" s="14" t="s">
        <v>38</v>
      </c>
      <c r="B34" s="23"/>
      <c r="C34" s="22"/>
      <c r="D34" s="15">
        <f t="shared" ref="D34:M34" si="9">SUM(D5,D11,D15,D19,D23,D27,D32)</f>
        <v>6547441</v>
      </c>
      <c r="E34" s="15">
        <f t="shared" si="9"/>
        <v>2078791</v>
      </c>
      <c r="F34" s="15">
        <f t="shared" si="9"/>
        <v>1472475</v>
      </c>
      <c r="G34" s="15">
        <f t="shared" si="9"/>
        <v>316298</v>
      </c>
      <c r="H34" s="15">
        <f t="shared" si="9"/>
        <v>0</v>
      </c>
      <c r="I34" s="15">
        <f t="shared" si="9"/>
        <v>566488</v>
      </c>
      <c r="J34" s="15">
        <f t="shared" si="9"/>
        <v>0</v>
      </c>
      <c r="K34" s="15">
        <f t="shared" si="9"/>
        <v>1121694</v>
      </c>
      <c r="L34" s="15">
        <f t="shared" si="9"/>
        <v>0</v>
      </c>
      <c r="M34" s="15">
        <f t="shared" si="9"/>
        <v>0</v>
      </c>
      <c r="N34" s="15">
        <f t="shared" si="1"/>
        <v>12103187</v>
      </c>
      <c r="O34" s="38">
        <f t="shared" si="2"/>
        <v>13198.677208287896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96</v>
      </c>
      <c r="M36" s="118"/>
      <c r="N36" s="118"/>
      <c r="O36" s="43">
        <v>917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70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4247222</v>
      </c>
      <c r="E5" s="27">
        <f t="shared" si="0"/>
        <v>0</v>
      </c>
      <c r="F5" s="27">
        <f t="shared" si="0"/>
        <v>875609</v>
      </c>
      <c r="G5" s="27">
        <f t="shared" si="0"/>
        <v>0</v>
      </c>
      <c r="H5" s="27">
        <f t="shared" si="0"/>
        <v>0</v>
      </c>
      <c r="I5" s="27">
        <f t="shared" si="0"/>
        <v>285045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5407876</v>
      </c>
      <c r="O5" s="33">
        <f t="shared" ref="O5:O35" si="2">(N5/O$37)</f>
        <v>5968.9580573951434</v>
      </c>
      <c r="P5" s="6"/>
    </row>
    <row r="6" spans="1:133">
      <c r="A6" s="12"/>
      <c r="B6" s="25">
        <v>311</v>
      </c>
      <c r="C6" s="20" t="s">
        <v>2</v>
      </c>
      <c r="D6" s="46">
        <v>4158096</v>
      </c>
      <c r="E6" s="46">
        <v>0</v>
      </c>
      <c r="F6" s="46">
        <v>875609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5033705</v>
      </c>
      <c r="O6" s="47">
        <f t="shared" si="2"/>
        <v>5555.9657836644592</v>
      </c>
      <c r="P6" s="9"/>
    </row>
    <row r="7" spans="1:133">
      <c r="A7" s="12"/>
      <c r="B7" s="25">
        <v>312.10000000000002</v>
      </c>
      <c r="C7" s="20" t="s">
        <v>10</v>
      </c>
      <c r="D7" s="46">
        <v>25170</v>
      </c>
      <c r="E7" s="46">
        <v>0</v>
      </c>
      <c r="F7" s="46">
        <v>0</v>
      </c>
      <c r="G7" s="46">
        <v>0</v>
      </c>
      <c r="H7" s="46">
        <v>0</v>
      </c>
      <c r="I7" s="46">
        <v>285045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310215</v>
      </c>
      <c r="O7" s="47">
        <f t="shared" si="2"/>
        <v>342.4006622516556</v>
      </c>
      <c r="P7" s="9"/>
    </row>
    <row r="8" spans="1:133">
      <c r="A8" s="12"/>
      <c r="B8" s="25">
        <v>312.60000000000002</v>
      </c>
      <c r="C8" s="20" t="s">
        <v>11</v>
      </c>
      <c r="D8" s="46">
        <v>33042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33042</v>
      </c>
      <c r="O8" s="47">
        <f t="shared" si="2"/>
        <v>36.47019867549669</v>
      </c>
      <c r="P8" s="9"/>
    </row>
    <row r="9" spans="1:133">
      <c r="A9" s="12"/>
      <c r="B9" s="25">
        <v>314.39999999999998</v>
      </c>
      <c r="C9" s="20" t="s">
        <v>15</v>
      </c>
      <c r="D9" s="46">
        <v>6548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6548</v>
      </c>
      <c r="O9" s="47">
        <f t="shared" si="2"/>
        <v>7.2273730684326711</v>
      </c>
      <c r="P9" s="9"/>
    </row>
    <row r="10" spans="1:133">
      <c r="A10" s="12"/>
      <c r="B10" s="25">
        <v>315</v>
      </c>
      <c r="C10" s="20" t="s">
        <v>90</v>
      </c>
      <c r="D10" s="46">
        <v>24366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24366</v>
      </c>
      <c r="O10" s="47">
        <f t="shared" si="2"/>
        <v>26.894039735099337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SUM(D12:D15)</f>
        <v>1131736</v>
      </c>
      <c r="E11" s="32">
        <f t="shared" si="3"/>
        <v>5549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107970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1245255</v>
      </c>
      <c r="O11" s="45">
        <f t="shared" si="2"/>
        <v>1374.4536423841059</v>
      </c>
      <c r="P11" s="10"/>
    </row>
    <row r="12" spans="1:133">
      <c r="A12" s="12"/>
      <c r="B12" s="25">
        <v>322</v>
      </c>
      <c r="C12" s="20" t="s">
        <v>0</v>
      </c>
      <c r="D12" s="46">
        <v>1123418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1123418</v>
      </c>
      <c r="O12" s="47">
        <f t="shared" si="2"/>
        <v>1239.9757174392937</v>
      </c>
      <c r="P12" s="9"/>
    </row>
    <row r="13" spans="1:133">
      <c r="A13" s="12"/>
      <c r="B13" s="25">
        <v>323.10000000000002</v>
      </c>
      <c r="C13" s="20" t="s">
        <v>18</v>
      </c>
      <c r="D13" s="46">
        <v>649</v>
      </c>
      <c r="E13" s="46">
        <v>0</v>
      </c>
      <c r="F13" s="46">
        <v>0</v>
      </c>
      <c r="G13" s="46">
        <v>0</v>
      </c>
      <c r="H13" s="46">
        <v>0</v>
      </c>
      <c r="I13" s="46">
        <v>107970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108619</v>
      </c>
      <c r="O13" s="47">
        <f t="shared" si="2"/>
        <v>119.88852097130243</v>
      </c>
      <c r="P13" s="9"/>
    </row>
    <row r="14" spans="1:133">
      <c r="A14" s="12"/>
      <c r="B14" s="25">
        <v>323.39999999999998</v>
      </c>
      <c r="C14" s="20" t="s">
        <v>19</v>
      </c>
      <c r="D14" s="46">
        <v>7669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7669</v>
      </c>
      <c r="O14" s="47">
        <f t="shared" si="2"/>
        <v>8.4646799116997791</v>
      </c>
      <c r="P14" s="9"/>
    </row>
    <row r="15" spans="1:133">
      <c r="A15" s="12"/>
      <c r="B15" s="25">
        <v>329</v>
      </c>
      <c r="C15" s="20" t="s">
        <v>20</v>
      </c>
      <c r="D15" s="46">
        <v>0</v>
      </c>
      <c r="E15" s="46">
        <v>5549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5549</v>
      </c>
      <c r="O15" s="47">
        <f t="shared" si="2"/>
        <v>6.1247240618101548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SUM(D17:D19)</f>
        <v>80720</v>
      </c>
      <c r="E16" s="32">
        <f t="shared" si="4"/>
        <v>3064837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624157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3769714</v>
      </c>
      <c r="O16" s="45">
        <f t="shared" si="2"/>
        <v>4160.8322295805738</v>
      </c>
      <c r="P16" s="10"/>
    </row>
    <row r="17" spans="1:16">
      <c r="A17" s="12"/>
      <c r="B17" s="25">
        <v>331.5</v>
      </c>
      <c r="C17" s="20" t="s">
        <v>60</v>
      </c>
      <c r="D17" s="46">
        <v>0</v>
      </c>
      <c r="E17" s="46">
        <v>3064837</v>
      </c>
      <c r="F17" s="46">
        <v>0</v>
      </c>
      <c r="G17" s="46">
        <v>0</v>
      </c>
      <c r="H17" s="46">
        <v>0</v>
      </c>
      <c r="I17" s="46">
        <v>624157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3688994</v>
      </c>
      <c r="O17" s="47">
        <f t="shared" si="2"/>
        <v>4071.7373068432671</v>
      </c>
      <c r="P17" s="9"/>
    </row>
    <row r="18" spans="1:16">
      <c r="A18" s="12"/>
      <c r="B18" s="25">
        <v>335.12</v>
      </c>
      <c r="C18" s="20" t="s">
        <v>91</v>
      </c>
      <c r="D18" s="46">
        <v>17844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17844</v>
      </c>
      <c r="O18" s="47">
        <f t="shared" si="2"/>
        <v>19.695364238410598</v>
      </c>
      <c r="P18" s="9"/>
    </row>
    <row r="19" spans="1:16">
      <c r="A19" s="12"/>
      <c r="B19" s="25">
        <v>335.18</v>
      </c>
      <c r="C19" s="20" t="s">
        <v>92</v>
      </c>
      <c r="D19" s="46">
        <v>62876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62876</v>
      </c>
      <c r="O19" s="47">
        <f t="shared" si="2"/>
        <v>69.399558498896241</v>
      </c>
      <c r="P19" s="9"/>
    </row>
    <row r="20" spans="1:16" ht="15.75">
      <c r="A20" s="29" t="s">
        <v>32</v>
      </c>
      <c r="B20" s="30"/>
      <c r="C20" s="31"/>
      <c r="D20" s="32">
        <f t="shared" ref="D20:M20" si="5">SUM(D21:D22)</f>
        <v>6092</v>
      </c>
      <c r="E20" s="32">
        <f t="shared" si="5"/>
        <v>0</v>
      </c>
      <c r="F20" s="32">
        <f t="shared" si="5"/>
        <v>0</v>
      </c>
      <c r="G20" s="32">
        <f t="shared" si="5"/>
        <v>193527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199619</v>
      </c>
      <c r="O20" s="45">
        <f t="shared" si="2"/>
        <v>220.33002207505518</v>
      </c>
      <c r="P20" s="10"/>
    </row>
    <row r="21" spans="1:16">
      <c r="A21" s="12"/>
      <c r="B21" s="25">
        <v>343.9</v>
      </c>
      <c r="C21" s="20" t="s">
        <v>36</v>
      </c>
      <c r="D21" s="46">
        <v>3492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3492</v>
      </c>
      <c r="O21" s="47">
        <f t="shared" si="2"/>
        <v>3.8543046357615895</v>
      </c>
      <c r="P21" s="9"/>
    </row>
    <row r="22" spans="1:16">
      <c r="A22" s="12"/>
      <c r="B22" s="25">
        <v>347.9</v>
      </c>
      <c r="C22" s="20" t="s">
        <v>37</v>
      </c>
      <c r="D22" s="46">
        <v>2600</v>
      </c>
      <c r="E22" s="46">
        <v>0</v>
      </c>
      <c r="F22" s="46">
        <v>0</v>
      </c>
      <c r="G22" s="46">
        <v>193527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196127</v>
      </c>
      <c r="O22" s="47">
        <f t="shared" si="2"/>
        <v>216.47571743929359</v>
      </c>
      <c r="P22" s="9"/>
    </row>
    <row r="23" spans="1:16" ht="15.75">
      <c r="A23" s="29" t="s">
        <v>33</v>
      </c>
      <c r="B23" s="30"/>
      <c r="C23" s="31"/>
      <c r="D23" s="32">
        <f t="shared" ref="D23:M23" si="6">SUM(D24:D26)</f>
        <v>310747</v>
      </c>
      <c r="E23" s="32">
        <f t="shared" si="6"/>
        <v>167001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477748</v>
      </c>
      <c r="O23" s="45">
        <f t="shared" si="2"/>
        <v>527.31567328918322</v>
      </c>
      <c r="P23" s="10"/>
    </row>
    <row r="24" spans="1:16">
      <c r="A24" s="13"/>
      <c r="B24" s="39">
        <v>351.1</v>
      </c>
      <c r="C24" s="21" t="s">
        <v>40</v>
      </c>
      <c r="D24" s="46">
        <v>40918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40918</v>
      </c>
      <c r="O24" s="47">
        <f t="shared" si="2"/>
        <v>45.163355408388519</v>
      </c>
      <c r="P24" s="9"/>
    </row>
    <row r="25" spans="1:16">
      <c r="A25" s="13"/>
      <c r="B25" s="39">
        <v>354</v>
      </c>
      <c r="C25" s="21" t="s">
        <v>41</v>
      </c>
      <c r="D25" s="46">
        <v>269829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269829</v>
      </c>
      <c r="O25" s="47">
        <f t="shared" si="2"/>
        <v>297.8245033112583</v>
      </c>
      <c r="P25" s="9"/>
    </row>
    <row r="26" spans="1:16">
      <c r="A26" s="13"/>
      <c r="B26" s="39">
        <v>355</v>
      </c>
      <c r="C26" s="21" t="s">
        <v>66</v>
      </c>
      <c r="D26" s="46">
        <v>0</v>
      </c>
      <c r="E26" s="46">
        <v>167001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167001</v>
      </c>
      <c r="O26" s="47">
        <f t="shared" si="2"/>
        <v>184.32781456953643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SUM(D28:D31)</f>
        <v>49585</v>
      </c>
      <c r="E27" s="32">
        <f t="shared" si="7"/>
        <v>9143</v>
      </c>
      <c r="F27" s="32">
        <f t="shared" si="7"/>
        <v>0</v>
      </c>
      <c r="G27" s="32">
        <f t="shared" si="7"/>
        <v>29892</v>
      </c>
      <c r="H27" s="32">
        <f t="shared" si="7"/>
        <v>0</v>
      </c>
      <c r="I27" s="32">
        <f t="shared" si="7"/>
        <v>296</v>
      </c>
      <c r="J27" s="32">
        <f t="shared" si="7"/>
        <v>0</v>
      </c>
      <c r="K27" s="32">
        <f t="shared" si="7"/>
        <v>1260510</v>
      </c>
      <c r="L27" s="32">
        <f t="shared" si="7"/>
        <v>0</v>
      </c>
      <c r="M27" s="32">
        <f t="shared" si="7"/>
        <v>0</v>
      </c>
      <c r="N27" s="32">
        <f t="shared" si="1"/>
        <v>1349426</v>
      </c>
      <c r="O27" s="45">
        <f t="shared" si="2"/>
        <v>1489.4326710816777</v>
      </c>
      <c r="P27" s="10"/>
    </row>
    <row r="28" spans="1:16">
      <c r="A28" s="12"/>
      <c r="B28" s="25">
        <v>361.1</v>
      </c>
      <c r="C28" s="20" t="s">
        <v>43</v>
      </c>
      <c r="D28" s="46">
        <v>10849</v>
      </c>
      <c r="E28" s="46">
        <v>6356</v>
      </c>
      <c r="F28" s="46">
        <v>0</v>
      </c>
      <c r="G28" s="46">
        <v>157</v>
      </c>
      <c r="H28" s="46">
        <v>0</v>
      </c>
      <c r="I28" s="46">
        <v>296</v>
      </c>
      <c r="J28" s="46">
        <v>0</v>
      </c>
      <c r="K28" s="46">
        <v>235338</v>
      </c>
      <c r="L28" s="46">
        <v>0</v>
      </c>
      <c r="M28" s="46">
        <v>0</v>
      </c>
      <c r="N28" s="46">
        <f t="shared" si="1"/>
        <v>252996</v>
      </c>
      <c r="O28" s="47">
        <f t="shared" si="2"/>
        <v>279.2450331125828</v>
      </c>
      <c r="P28" s="9"/>
    </row>
    <row r="29" spans="1:16">
      <c r="A29" s="12"/>
      <c r="B29" s="25">
        <v>361.3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547285</v>
      </c>
      <c r="L29" s="46">
        <v>0</v>
      </c>
      <c r="M29" s="46">
        <v>0</v>
      </c>
      <c r="N29" s="46">
        <f t="shared" si="1"/>
        <v>547285</v>
      </c>
      <c r="O29" s="47">
        <f t="shared" si="2"/>
        <v>604.06732891832235</v>
      </c>
      <c r="P29" s="9"/>
    </row>
    <row r="30" spans="1:16">
      <c r="A30" s="12"/>
      <c r="B30" s="25">
        <v>368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477887</v>
      </c>
      <c r="L30" s="46">
        <v>0</v>
      </c>
      <c r="M30" s="46">
        <v>0</v>
      </c>
      <c r="N30" s="46">
        <f t="shared" si="1"/>
        <v>477887</v>
      </c>
      <c r="O30" s="47">
        <f t="shared" si="2"/>
        <v>527.46909492273733</v>
      </c>
      <c r="P30" s="9"/>
    </row>
    <row r="31" spans="1:16">
      <c r="A31" s="12"/>
      <c r="B31" s="25">
        <v>369.9</v>
      </c>
      <c r="C31" s="20" t="s">
        <v>46</v>
      </c>
      <c r="D31" s="46">
        <v>38736</v>
      </c>
      <c r="E31" s="46">
        <v>2787</v>
      </c>
      <c r="F31" s="46">
        <v>0</v>
      </c>
      <c r="G31" s="46">
        <v>29735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71258</v>
      </c>
      <c r="O31" s="47">
        <f t="shared" si="2"/>
        <v>78.651214128035321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SUM(D33:D34)</f>
        <v>5955</v>
      </c>
      <c r="E32" s="32">
        <f t="shared" si="8"/>
        <v>3223994</v>
      </c>
      <c r="F32" s="32">
        <f t="shared" si="8"/>
        <v>1194394</v>
      </c>
      <c r="G32" s="32">
        <f t="shared" si="8"/>
        <v>1531341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5955684</v>
      </c>
      <c r="O32" s="45">
        <f t="shared" si="2"/>
        <v>6573.6026490066224</v>
      </c>
      <c r="P32" s="9"/>
    </row>
    <row r="33" spans="1:119">
      <c r="A33" s="12"/>
      <c r="B33" s="25">
        <v>381</v>
      </c>
      <c r="C33" s="20" t="s">
        <v>47</v>
      </c>
      <c r="D33" s="46">
        <v>5955</v>
      </c>
      <c r="E33" s="46">
        <v>2223994</v>
      </c>
      <c r="F33" s="46">
        <v>534394</v>
      </c>
      <c r="G33" s="46">
        <v>1531341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4295684</v>
      </c>
      <c r="O33" s="47">
        <f t="shared" si="2"/>
        <v>4741.3730684326711</v>
      </c>
      <c r="P33" s="9"/>
    </row>
    <row r="34" spans="1:119" ht="15.75" thickBot="1">
      <c r="A34" s="12"/>
      <c r="B34" s="25">
        <v>384</v>
      </c>
      <c r="C34" s="20" t="s">
        <v>75</v>
      </c>
      <c r="D34" s="46">
        <v>0</v>
      </c>
      <c r="E34" s="46">
        <v>1000000</v>
      </c>
      <c r="F34" s="46">
        <v>660000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1660000</v>
      </c>
      <c r="O34" s="47">
        <f t="shared" si="2"/>
        <v>1832.2295805739514</v>
      </c>
      <c r="P34" s="9"/>
    </row>
    <row r="35" spans="1:119" ht="16.5" thickBot="1">
      <c r="A35" s="14" t="s">
        <v>38</v>
      </c>
      <c r="B35" s="23"/>
      <c r="C35" s="22"/>
      <c r="D35" s="15">
        <f t="shared" ref="D35:M35" si="9">SUM(D5,D11,D16,D20,D23,D27,D32)</f>
        <v>5832057</v>
      </c>
      <c r="E35" s="15">
        <f t="shared" si="9"/>
        <v>6470524</v>
      </c>
      <c r="F35" s="15">
        <f t="shared" si="9"/>
        <v>2070003</v>
      </c>
      <c r="G35" s="15">
        <f t="shared" si="9"/>
        <v>1754760</v>
      </c>
      <c r="H35" s="15">
        <f t="shared" si="9"/>
        <v>0</v>
      </c>
      <c r="I35" s="15">
        <f t="shared" si="9"/>
        <v>1017468</v>
      </c>
      <c r="J35" s="15">
        <f t="shared" si="9"/>
        <v>0</v>
      </c>
      <c r="K35" s="15">
        <f t="shared" si="9"/>
        <v>1260510</v>
      </c>
      <c r="L35" s="15">
        <f t="shared" si="9"/>
        <v>0</v>
      </c>
      <c r="M35" s="15">
        <f t="shared" si="9"/>
        <v>0</v>
      </c>
      <c r="N35" s="15">
        <f t="shared" si="1"/>
        <v>18405322</v>
      </c>
      <c r="O35" s="38">
        <f t="shared" si="2"/>
        <v>20314.924944812363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93</v>
      </c>
      <c r="M37" s="118"/>
      <c r="N37" s="118"/>
      <c r="O37" s="43">
        <v>906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70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4277723</v>
      </c>
      <c r="E5" s="27">
        <f t="shared" si="0"/>
        <v>0</v>
      </c>
      <c r="F5" s="27">
        <f t="shared" si="0"/>
        <v>906014</v>
      </c>
      <c r="G5" s="27">
        <f t="shared" si="0"/>
        <v>0</v>
      </c>
      <c r="H5" s="27">
        <f t="shared" si="0"/>
        <v>0</v>
      </c>
      <c r="I5" s="27">
        <f t="shared" si="0"/>
        <v>306904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5490641</v>
      </c>
      <c r="O5" s="33">
        <f t="shared" ref="O5:O37" si="2">(N5/O$39)</f>
        <v>5942.2521645021643</v>
      </c>
      <c r="P5" s="6"/>
    </row>
    <row r="6" spans="1:133">
      <c r="A6" s="12"/>
      <c r="B6" s="25">
        <v>311</v>
      </c>
      <c r="C6" s="20" t="s">
        <v>2</v>
      </c>
      <c r="D6" s="46">
        <v>4189969</v>
      </c>
      <c r="E6" s="46">
        <v>0</v>
      </c>
      <c r="F6" s="46">
        <v>906014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5095983</v>
      </c>
      <c r="O6" s="47">
        <f t="shared" si="2"/>
        <v>5515.1331168831166</v>
      </c>
      <c r="P6" s="9"/>
    </row>
    <row r="7" spans="1:133">
      <c r="A7" s="12"/>
      <c r="B7" s="25">
        <v>312.10000000000002</v>
      </c>
      <c r="C7" s="20" t="s">
        <v>10</v>
      </c>
      <c r="D7" s="46">
        <v>25200</v>
      </c>
      <c r="E7" s="46">
        <v>0</v>
      </c>
      <c r="F7" s="46">
        <v>0</v>
      </c>
      <c r="G7" s="46">
        <v>0</v>
      </c>
      <c r="H7" s="46">
        <v>0</v>
      </c>
      <c r="I7" s="46">
        <v>306904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332104</v>
      </c>
      <c r="O7" s="47">
        <f t="shared" si="2"/>
        <v>359.41991341991343</v>
      </c>
      <c r="P7" s="9"/>
    </row>
    <row r="8" spans="1:133">
      <c r="A8" s="12"/>
      <c r="B8" s="25">
        <v>312.60000000000002</v>
      </c>
      <c r="C8" s="20" t="s">
        <v>11</v>
      </c>
      <c r="D8" s="46">
        <v>31187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31187</v>
      </c>
      <c r="O8" s="47">
        <f t="shared" si="2"/>
        <v>33.752164502164504</v>
      </c>
      <c r="P8" s="9"/>
    </row>
    <row r="9" spans="1:133">
      <c r="A9" s="12"/>
      <c r="B9" s="25">
        <v>314.39999999999998</v>
      </c>
      <c r="C9" s="20" t="s">
        <v>15</v>
      </c>
      <c r="D9" s="46">
        <v>6182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6182</v>
      </c>
      <c r="O9" s="47">
        <f t="shared" si="2"/>
        <v>6.6904761904761907</v>
      </c>
      <c r="P9" s="9"/>
    </row>
    <row r="10" spans="1:133">
      <c r="A10" s="12"/>
      <c r="B10" s="25">
        <v>315</v>
      </c>
      <c r="C10" s="20" t="s">
        <v>59</v>
      </c>
      <c r="D10" s="46">
        <v>25185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25185</v>
      </c>
      <c r="O10" s="47">
        <f t="shared" si="2"/>
        <v>27.256493506493506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SUM(D12:D15)</f>
        <v>770847</v>
      </c>
      <c r="E11" s="32">
        <f t="shared" si="3"/>
        <v>3677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108876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883400</v>
      </c>
      <c r="O11" s="45">
        <f t="shared" si="2"/>
        <v>956.06060606060601</v>
      </c>
      <c r="P11" s="10"/>
    </row>
    <row r="12" spans="1:133">
      <c r="A12" s="12"/>
      <c r="B12" s="25">
        <v>322</v>
      </c>
      <c r="C12" s="20" t="s">
        <v>0</v>
      </c>
      <c r="D12" s="46">
        <v>762864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762864</v>
      </c>
      <c r="O12" s="47">
        <f t="shared" si="2"/>
        <v>825.61038961038957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108876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108876</v>
      </c>
      <c r="O13" s="47">
        <f t="shared" si="2"/>
        <v>117.83116883116882</v>
      </c>
      <c r="P13" s="9"/>
    </row>
    <row r="14" spans="1:133">
      <c r="A14" s="12"/>
      <c r="B14" s="25">
        <v>323.39999999999998</v>
      </c>
      <c r="C14" s="20" t="s">
        <v>19</v>
      </c>
      <c r="D14" s="46">
        <v>7983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7983</v>
      </c>
      <c r="O14" s="47">
        <f t="shared" si="2"/>
        <v>8.6396103896103895</v>
      </c>
      <c r="P14" s="9"/>
    </row>
    <row r="15" spans="1:133">
      <c r="A15" s="12"/>
      <c r="B15" s="25">
        <v>329</v>
      </c>
      <c r="C15" s="20" t="s">
        <v>20</v>
      </c>
      <c r="D15" s="46">
        <v>0</v>
      </c>
      <c r="E15" s="46">
        <v>3677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3677</v>
      </c>
      <c r="O15" s="47">
        <f t="shared" si="2"/>
        <v>3.9794372294372296</v>
      </c>
      <c r="P15" s="9"/>
    </row>
    <row r="16" spans="1:133" ht="15.75">
      <c r="A16" s="29" t="s">
        <v>21</v>
      </c>
      <c r="B16" s="30"/>
      <c r="C16" s="31"/>
      <c r="D16" s="32">
        <f t="shared" ref="D16:M16" si="4">SUM(D17:D20)</f>
        <v>76688</v>
      </c>
      <c r="E16" s="32">
        <f t="shared" si="4"/>
        <v>1317226</v>
      </c>
      <c r="F16" s="32">
        <f t="shared" si="4"/>
        <v>0</v>
      </c>
      <c r="G16" s="32">
        <f t="shared" si="4"/>
        <v>160000</v>
      </c>
      <c r="H16" s="32">
        <f t="shared" si="4"/>
        <v>0</v>
      </c>
      <c r="I16" s="32">
        <f t="shared" si="4"/>
        <v>851362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2405276</v>
      </c>
      <c r="O16" s="45">
        <f t="shared" si="2"/>
        <v>2603.1125541125543</v>
      </c>
      <c r="P16" s="10"/>
    </row>
    <row r="17" spans="1:16">
      <c r="A17" s="12"/>
      <c r="B17" s="25">
        <v>331.5</v>
      </c>
      <c r="C17" s="20" t="s">
        <v>60</v>
      </c>
      <c r="D17" s="46">
        <v>0</v>
      </c>
      <c r="E17" s="46">
        <v>1317226</v>
      </c>
      <c r="F17" s="46">
        <v>0</v>
      </c>
      <c r="G17" s="46">
        <v>0</v>
      </c>
      <c r="H17" s="46">
        <v>0</v>
      </c>
      <c r="I17" s="46">
        <v>851362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2168588</v>
      </c>
      <c r="O17" s="47">
        <f t="shared" si="2"/>
        <v>2346.9567099567098</v>
      </c>
      <c r="P17" s="9"/>
    </row>
    <row r="18" spans="1:16">
      <c r="A18" s="12"/>
      <c r="B18" s="25">
        <v>334.9</v>
      </c>
      <c r="C18" s="20" t="s">
        <v>74</v>
      </c>
      <c r="D18" s="46">
        <v>0</v>
      </c>
      <c r="E18" s="46">
        <v>0</v>
      </c>
      <c r="F18" s="46">
        <v>0</v>
      </c>
      <c r="G18" s="46">
        <v>160000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160000</v>
      </c>
      <c r="O18" s="47">
        <f t="shared" si="2"/>
        <v>173.16017316017317</v>
      </c>
      <c r="P18" s="9"/>
    </row>
    <row r="19" spans="1:16">
      <c r="A19" s="12"/>
      <c r="B19" s="25">
        <v>335.12</v>
      </c>
      <c r="C19" s="20" t="s">
        <v>24</v>
      </c>
      <c r="D19" s="46">
        <v>17185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17185</v>
      </c>
      <c r="O19" s="47">
        <f t="shared" si="2"/>
        <v>18.598484848484848</v>
      </c>
      <c r="P19" s="9"/>
    </row>
    <row r="20" spans="1:16">
      <c r="A20" s="12"/>
      <c r="B20" s="25">
        <v>335.18</v>
      </c>
      <c r="C20" s="20" t="s">
        <v>25</v>
      </c>
      <c r="D20" s="46">
        <v>59503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59503</v>
      </c>
      <c r="O20" s="47">
        <f t="shared" si="2"/>
        <v>64.397186147186147</v>
      </c>
      <c r="P20" s="9"/>
    </row>
    <row r="21" spans="1:16" ht="15.75">
      <c r="A21" s="29" t="s">
        <v>32</v>
      </c>
      <c r="B21" s="30"/>
      <c r="C21" s="31"/>
      <c r="D21" s="32">
        <f t="shared" ref="D21:M21" si="5">SUM(D22:D25)</f>
        <v>223639</v>
      </c>
      <c r="E21" s="32">
        <f t="shared" si="5"/>
        <v>0</v>
      </c>
      <c r="F21" s="32">
        <f t="shared" si="5"/>
        <v>0</v>
      </c>
      <c r="G21" s="32">
        <f t="shared" si="5"/>
        <v>21419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245058</v>
      </c>
      <c r="O21" s="45">
        <f t="shared" si="2"/>
        <v>265.21428571428572</v>
      </c>
      <c r="P21" s="10"/>
    </row>
    <row r="22" spans="1:16">
      <c r="A22" s="12"/>
      <c r="B22" s="25">
        <v>341.3</v>
      </c>
      <c r="C22" s="20" t="s">
        <v>35</v>
      </c>
      <c r="D22" s="46">
        <v>200000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200000</v>
      </c>
      <c r="O22" s="47">
        <f t="shared" si="2"/>
        <v>216.45021645021646</v>
      </c>
      <c r="P22" s="9"/>
    </row>
    <row r="23" spans="1:16">
      <c r="A23" s="12"/>
      <c r="B23" s="25">
        <v>343.4</v>
      </c>
      <c r="C23" s="20" t="s">
        <v>64</v>
      </c>
      <c r="D23" s="46">
        <v>335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335</v>
      </c>
      <c r="O23" s="47">
        <f t="shared" si="2"/>
        <v>0.36255411255411257</v>
      </c>
      <c r="P23" s="9"/>
    </row>
    <row r="24" spans="1:16">
      <c r="A24" s="12"/>
      <c r="B24" s="25">
        <v>343.9</v>
      </c>
      <c r="C24" s="20" t="s">
        <v>36</v>
      </c>
      <c r="D24" s="46">
        <v>20954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20954</v>
      </c>
      <c r="O24" s="47">
        <f t="shared" si="2"/>
        <v>22.677489177489178</v>
      </c>
      <c r="P24" s="9"/>
    </row>
    <row r="25" spans="1:16">
      <c r="A25" s="12"/>
      <c r="B25" s="25">
        <v>347.9</v>
      </c>
      <c r="C25" s="20" t="s">
        <v>37</v>
      </c>
      <c r="D25" s="46">
        <v>2350</v>
      </c>
      <c r="E25" s="46">
        <v>0</v>
      </c>
      <c r="F25" s="46">
        <v>0</v>
      </c>
      <c r="G25" s="46">
        <v>21419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23769</v>
      </c>
      <c r="O25" s="47">
        <f t="shared" si="2"/>
        <v>25.724025974025974</v>
      </c>
      <c r="P25" s="9"/>
    </row>
    <row r="26" spans="1:16" ht="15.75">
      <c r="A26" s="29" t="s">
        <v>33</v>
      </c>
      <c r="B26" s="30"/>
      <c r="C26" s="31"/>
      <c r="D26" s="32">
        <f t="shared" ref="D26:M26" si="6">SUM(D27:D29)</f>
        <v>440081</v>
      </c>
      <c r="E26" s="32">
        <f t="shared" si="6"/>
        <v>1588231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2028312</v>
      </c>
      <c r="O26" s="45">
        <f t="shared" si="2"/>
        <v>2195.1428571428573</v>
      </c>
      <c r="P26" s="10"/>
    </row>
    <row r="27" spans="1:16">
      <c r="A27" s="13"/>
      <c r="B27" s="39">
        <v>351.1</v>
      </c>
      <c r="C27" s="21" t="s">
        <v>40</v>
      </c>
      <c r="D27" s="46">
        <v>34148</v>
      </c>
      <c r="E27" s="46">
        <v>10823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44971</v>
      </c>
      <c r="O27" s="47">
        <f t="shared" si="2"/>
        <v>48.669913419913421</v>
      </c>
      <c r="P27" s="9"/>
    </row>
    <row r="28" spans="1:16">
      <c r="A28" s="13"/>
      <c r="B28" s="39">
        <v>354</v>
      </c>
      <c r="C28" s="21" t="s">
        <v>41</v>
      </c>
      <c r="D28" s="46">
        <v>404836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404836</v>
      </c>
      <c r="O28" s="47">
        <f t="shared" si="2"/>
        <v>438.13419913419915</v>
      </c>
      <c r="P28" s="9"/>
    </row>
    <row r="29" spans="1:16">
      <c r="A29" s="13"/>
      <c r="B29" s="39">
        <v>355</v>
      </c>
      <c r="C29" s="21" t="s">
        <v>66</v>
      </c>
      <c r="D29" s="46">
        <v>1097</v>
      </c>
      <c r="E29" s="46">
        <v>1577408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1578505</v>
      </c>
      <c r="O29" s="47">
        <f t="shared" si="2"/>
        <v>1708.3387445887445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SUM(D31:D34)</f>
        <v>77559</v>
      </c>
      <c r="E30" s="32">
        <f t="shared" si="7"/>
        <v>62613</v>
      </c>
      <c r="F30" s="32">
        <f t="shared" si="7"/>
        <v>0</v>
      </c>
      <c r="G30" s="32">
        <f t="shared" si="7"/>
        <v>322</v>
      </c>
      <c r="H30" s="32">
        <f t="shared" si="7"/>
        <v>0</v>
      </c>
      <c r="I30" s="32">
        <f t="shared" si="7"/>
        <v>376100</v>
      </c>
      <c r="J30" s="32">
        <f t="shared" si="7"/>
        <v>0</v>
      </c>
      <c r="K30" s="32">
        <f t="shared" si="7"/>
        <v>1291400</v>
      </c>
      <c r="L30" s="32">
        <f t="shared" si="7"/>
        <v>0</v>
      </c>
      <c r="M30" s="32">
        <f t="shared" si="7"/>
        <v>0</v>
      </c>
      <c r="N30" s="32">
        <f t="shared" si="1"/>
        <v>1807994</v>
      </c>
      <c r="O30" s="45">
        <f t="shared" si="2"/>
        <v>1956.7034632034631</v>
      </c>
      <c r="P30" s="10"/>
    </row>
    <row r="31" spans="1:16">
      <c r="A31" s="12"/>
      <c r="B31" s="25">
        <v>361.1</v>
      </c>
      <c r="C31" s="20" t="s">
        <v>43</v>
      </c>
      <c r="D31" s="46">
        <v>20442</v>
      </c>
      <c r="E31" s="46">
        <v>5008</v>
      </c>
      <c r="F31" s="46">
        <v>0</v>
      </c>
      <c r="G31" s="46">
        <v>322</v>
      </c>
      <c r="H31" s="46">
        <v>0</v>
      </c>
      <c r="I31" s="46">
        <v>1100</v>
      </c>
      <c r="J31" s="46">
        <v>0</v>
      </c>
      <c r="K31" s="46">
        <v>265023</v>
      </c>
      <c r="L31" s="46">
        <v>0</v>
      </c>
      <c r="M31" s="46">
        <v>0</v>
      </c>
      <c r="N31" s="46">
        <f t="shared" si="1"/>
        <v>291895</v>
      </c>
      <c r="O31" s="47">
        <f t="shared" si="2"/>
        <v>315.90367965367966</v>
      </c>
      <c r="P31" s="9"/>
    </row>
    <row r="32" spans="1:16">
      <c r="A32" s="12"/>
      <c r="B32" s="25">
        <v>361.3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548340</v>
      </c>
      <c r="L32" s="46">
        <v>0</v>
      </c>
      <c r="M32" s="46">
        <v>0</v>
      </c>
      <c r="N32" s="46">
        <f t="shared" si="1"/>
        <v>548340</v>
      </c>
      <c r="O32" s="47">
        <f t="shared" si="2"/>
        <v>593.44155844155841</v>
      </c>
      <c r="P32" s="9"/>
    </row>
    <row r="33" spans="1:119">
      <c r="A33" s="12"/>
      <c r="B33" s="25">
        <v>368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478037</v>
      </c>
      <c r="L33" s="46">
        <v>0</v>
      </c>
      <c r="M33" s="46">
        <v>0</v>
      </c>
      <c r="N33" s="46">
        <f t="shared" si="1"/>
        <v>478037</v>
      </c>
      <c r="O33" s="47">
        <f t="shared" si="2"/>
        <v>517.35606060606062</v>
      </c>
      <c r="P33" s="9"/>
    </row>
    <row r="34" spans="1:119">
      <c r="A34" s="12"/>
      <c r="B34" s="25">
        <v>369.9</v>
      </c>
      <c r="C34" s="20" t="s">
        <v>46</v>
      </c>
      <c r="D34" s="46">
        <v>57117</v>
      </c>
      <c r="E34" s="46">
        <v>57605</v>
      </c>
      <c r="F34" s="46">
        <v>0</v>
      </c>
      <c r="G34" s="46">
        <v>0</v>
      </c>
      <c r="H34" s="46">
        <v>0</v>
      </c>
      <c r="I34" s="46">
        <v>375000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489722</v>
      </c>
      <c r="O34" s="47">
        <f t="shared" si="2"/>
        <v>530.00216450216453</v>
      </c>
      <c r="P34" s="9"/>
    </row>
    <row r="35" spans="1:119" ht="15.75">
      <c r="A35" s="29" t="s">
        <v>34</v>
      </c>
      <c r="B35" s="30"/>
      <c r="C35" s="31"/>
      <c r="D35" s="32">
        <f t="shared" ref="D35:M35" si="8">SUM(D36:D36)</f>
        <v>0</v>
      </c>
      <c r="E35" s="32">
        <f t="shared" si="8"/>
        <v>250000</v>
      </c>
      <c r="F35" s="32">
        <f t="shared" si="8"/>
        <v>0</v>
      </c>
      <c r="G35" s="32">
        <f t="shared" si="8"/>
        <v>1500000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1750000</v>
      </c>
      <c r="O35" s="45">
        <f t="shared" si="2"/>
        <v>1893.939393939394</v>
      </c>
      <c r="P35" s="9"/>
    </row>
    <row r="36" spans="1:119" ht="15.75" thickBot="1">
      <c r="A36" s="12"/>
      <c r="B36" s="25">
        <v>384</v>
      </c>
      <c r="C36" s="20" t="s">
        <v>75</v>
      </c>
      <c r="D36" s="46">
        <v>0</v>
      </c>
      <c r="E36" s="46">
        <v>250000</v>
      </c>
      <c r="F36" s="46">
        <v>0</v>
      </c>
      <c r="G36" s="46">
        <v>1500000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1750000</v>
      </c>
      <c r="O36" s="47">
        <f t="shared" si="2"/>
        <v>1893.939393939394</v>
      </c>
      <c r="P36" s="9"/>
    </row>
    <row r="37" spans="1:119" ht="16.5" thickBot="1">
      <c r="A37" s="14" t="s">
        <v>38</v>
      </c>
      <c r="B37" s="23"/>
      <c r="C37" s="22"/>
      <c r="D37" s="15">
        <f t="shared" ref="D37:M37" si="9">SUM(D5,D11,D16,D21,D26,D30,D35)</f>
        <v>5866537</v>
      </c>
      <c r="E37" s="15">
        <f t="shared" si="9"/>
        <v>3221747</v>
      </c>
      <c r="F37" s="15">
        <f t="shared" si="9"/>
        <v>906014</v>
      </c>
      <c r="G37" s="15">
        <f t="shared" si="9"/>
        <v>1681741</v>
      </c>
      <c r="H37" s="15">
        <f t="shared" si="9"/>
        <v>0</v>
      </c>
      <c r="I37" s="15">
        <f t="shared" si="9"/>
        <v>1643242</v>
      </c>
      <c r="J37" s="15">
        <f t="shared" si="9"/>
        <v>0</v>
      </c>
      <c r="K37" s="15">
        <f t="shared" si="9"/>
        <v>1291400</v>
      </c>
      <c r="L37" s="15">
        <f t="shared" si="9"/>
        <v>0</v>
      </c>
      <c r="M37" s="15">
        <f t="shared" si="9"/>
        <v>0</v>
      </c>
      <c r="N37" s="15">
        <f t="shared" si="1"/>
        <v>14610681</v>
      </c>
      <c r="O37" s="38">
        <f t="shared" si="2"/>
        <v>15812.425324675325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76</v>
      </c>
      <c r="M39" s="118"/>
      <c r="N39" s="118"/>
      <c r="O39" s="43">
        <v>924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70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4496329</v>
      </c>
      <c r="E5" s="27">
        <f t="shared" si="0"/>
        <v>37550</v>
      </c>
      <c r="F5" s="27">
        <f t="shared" si="0"/>
        <v>904472</v>
      </c>
      <c r="G5" s="27">
        <f t="shared" si="0"/>
        <v>0</v>
      </c>
      <c r="H5" s="27">
        <f t="shared" si="0"/>
        <v>0</v>
      </c>
      <c r="I5" s="27">
        <f t="shared" si="0"/>
        <v>110673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5549024</v>
      </c>
      <c r="O5" s="33">
        <f t="shared" ref="O5:O37" si="1">(N5/O$39)</f>
        <v>6018.46420824295</v>
      </c>
      <c r="P5" s="6"/>
    </row>
    <row r="6" spans="1:133">
      <c r="A6" s="12"/>
      <c r="B6" s="25">
        <v>311</v>
      </c>
      <c r="C6" s="20" t="s">
        <v>2</v>
      </c>
      <c r="D6" s="46">
        <v>4401636</v>
      </c>
      <c r="E6" s="46">
        <v>0</v>
      </c>
      <c r="F6" s="46">
        <v>904472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5306108</v>
      </c>
      <c r="O6" s="47">
        <f t="shared" si="1"/>
        <v>5754.9978308026029</v>
      </c>
      <c r="P6" s="9"/>
    </row>
    <row r="7" spans="1:133">
      <c r="A7" s="12"/>
      <c r="B7" s="25">
        <v>312.10000000000002</v>
      </c>
      <c r="C7" s="20" t="s">
        <v>10</v>
      </c>
      <c r="D7" s="46">
        <v>24304</v>
      </c>
      <c r="E7" s="46">
        <v>0</v>
      </c>
      <c r="F7" s="46">
        <v>0</v>
      </c>
      <c r="G7" s="46">
        <v>0</v>
      </c>
      <c r="H7" s="46">
        <v>0</v>
      </c>
      <c r="I7" s="46">
        <v>110673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134977</v>
      </c>
      <c r="O7" s="47">
        <f t="shared" si="1"/>
        <v>146.39587852494577</v>
      </c>
      <c r="P7" s="9"/>
    </row>
    <row r="8" spans="1:133">
      <c r="A8" s="12"/>
      <c r="B8" s="25">
        <v>312.60000000000002</v>
      </c>
      <c r="C8" s="20" t="s">
        <v>11</v>
      </c>
      <c r="D8" s="46">
        <v>29686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29686</v>
      </c>
      <c r="O8" s="47">
        <f t="shared" si="1"/>
        <v>32.197396963123644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37550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37550</v>
      </c>
      <c r="O9" s="47">
        <f t="shared" si="1"/>
        <v>40.726681127982644</v>
      </c>
      <c r="P9" s="9"/>
    </row>
    <row r="10" spans="1:133">
      <c r="A10" s="12"/>
      <c r="B10" s="25">
        <v>314.39999999999998</v>
      </c>
      <c r="C10" s="20" t="s">
        <v>15</v>
      </c>
      <c r="D10" s="46">
        <v>5446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5446</v>
      </c>
      <c r="O10" s="47">
        <f t="shared" si="1"/>
        <v>5.9067245119305856</v>
      </c>
      <c r="P10" s="9"/>
    </row>
    <row r="11" spans="1:133">
      <c r="A11" s="12"/>
      <c r="B11" s="25">
        <v>315</v>
      </c>
      <c r="C11" s="20" t="s">
        <v>59</v>
      </c>
      <c r="D11" s="46">
        <v>24175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24175</v>
      </c>
      <c r="O11" s="47">
        <f t="shared" si="1"/>
        <v>26.220173535791758</v>
      </c>
      <c r="P11" s="9"/>
    </row>
    <row r="12" spans="1:133">
      <c r="A12" s="12"/>
      <c r="B12" s="25">
        <v>316</v>
      </c>
      <c r="C12" s="20" t="s">
        <v>16</v>
      </c>
      <c r="D12" s="46">
        <v>11082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11082</v>
      </c>
      <c r="O12" s="47">
        <f t="shared" si="1"/>
        <v>12.019522776572668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812297</v>
      </c>
      <c r="E13" s="32">
        <f t="shared" si="3"/>
        <v>26295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112680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7" si="4">SUM(D13:M13)</f>
        <v>951272</v>
      </c>
      <c r="O13" s="45">
        <f t="shared" si="1"/>
        <v>1031.7483731019522</v>
      </c>
      <c r="P13" s="10"/>
    </row>
    <row r="14" spans="1:133">
      <c r="A14" s="12"/>
      <c r="B14" s="25">
        <v>322</v>
      </c>
      <c r="C14" s="20" t="s">
        <v>0</v>
      </c>
      <c r="D14" s="46">
        <v>805565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805565</v>
      </c>
      <c r="O14" s="47">
        <f t="shared" si="1"/>
        <v>873.71475054229938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112680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112680</v>
      </c>
      <c r="O15" s="47">
        <f t="shared" si="1"/>
        <v>122.21258134490239</v>
      </c>
      <c r="P15" s="9"/>
    </row>
    <row r="16" spans="1:133">
      <c r="A16" s="12"/>
      <c r="B16" s="25">
        <v>323.39999999999998</v>
      </c>
      <c r="C16" s="20" t="s">
        <v>19</v>
      </c>
      <c r="D16" s="46">
        <v>6732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6732</v>
      </c>
      <c r="O16" s="47">
        <f t="shared" si="1"/>
        <v>7.3015184381778742</v>
      </c>
      <c r="P16" s="9"/>
    </row>
    <row r="17" spans="1:16">
      <c r="A17" s="12"/>
      <c r="B17" s="25">
        <v>329</v>
      </c>
      <c r="C17" s="20" t="s">
        <v>20</v>
      </c>
      <c r="D17" s="46">
        <v>0</v>
      </c>
      <c r="E17" s="46">
        <v>26295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26295</v>
      </c>
      <c r="O17" s="47">
        <f t="shared" si="1"/>
        <v>28.519522776572668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SUM(D19:D21)</f>
        <v>74139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2059206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2133345</v>
      </c>
      <c r="O18" s="45">
        <f t="shared" si="1"/>
        <v>2313.8232104121475</v>
      </c>
      <c r="P18" s="10"/>
    </row>
    <row r="19" spans="1:16">
      <c r="A19" s="12"/>
      <c r="B19" s="25">
        <v>331.5</v>
      </c>
      <c r="C19" s="20" t="s">
        <v>60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2059206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2059206</v>
      </c>
      <c r="O19" s="47">
        <f t="shared" si="1"/>
        <v>2233.412147505423</v>
      </c>
      <c r="P19" s="9"/>
    </row>
    <row r="20" spans="1:16">
      <c r="A20" s="12"/>
      <c r="B20" s="25">
        <v>335.12</v>
      </c>
      <c r="C20" s="20" t="s">
        <v>24</v>
      </c>
      <c r="D20" s="46">
        <v>16560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16560</v>
      </c>
      <c r="O20" s="47">
        <f t="shared" si="1"/>
        <v>17.960954446854664</v>
      </c>
      <c r="P20" s="9"/>
    </row>
    <row r="21" spans="1:16">
      <c r="A21" s="12"/>
      <c r="B21" s="25">
        <v>335.18</v>
      </c>
      <c r="C21" s="20" t="s">
        <v>25</v>
      </c>
      <c r="D21" s="46">
        <v>57579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57579</v>
      </c>
      <c r="O21" s="47">
        <f t="shared" si="1"/>
        <v>62.450108459869845</v>
      </c>
      <c r="P21" s="9"/>
    </row>
    <row r="22" spans="1:16" ht="15.75">
      <c r="A22" s="29" t="s">
        <v>32</v>
      </c>
      <c r="B22" s="30"/>
      <c r="C22" s="31"/>
      <c r="D22" s="32">
        <f t="shared" ref="D22:M22" si="6">SUM(D23:D27)</f>
        <v>213267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164126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377393</v>
      </c>
      <c r="O22" s="45">
        <f t="shared" si="1"/>
        <v>409.31995661605208</v>
      </c>
      <c r="P22" s="10"/>
    </row>
    <row r="23" spans="1:16">
      <c r="A23" s="12"/>
      <c r="B23" s="25">
        <v>341.3</v>
      </c>
      <c r="C23" s="20" t="s">
        <v>35</v>
      </c>
      <c r="D23" s="46">
        <v>200000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200000</v>
      </c>
      <c r="O23" s="47">
        <f t="shared" si="1"/>
        <v>216.91973969631238</v>
      </c>
      <c r="P23" s="9"/>
    </row>
    <row r="24" spans="1:16">
      <c r="A24" s="12"/>
      <c r="B24" s="25">
        <v>343.4</v>
      </c>
      <c r="C24" s="20" t="s">
        <v>64</v>
      </c>
      <c r="D24" s="46">
        <v>790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790</v>
      </c>
      <c r="O24" s="47">
        <f t="shared" si="1"/>
        <v>0.85683297180043383</v>
      </c>
      <c r="P24" s="9"/>
    </row>
    <row r="25" spans="1:16">
      <c r="A25" s="12"/>
      <c r="B25" s="25">
        <v>343.5</v>
      </c>
      <c r="C25" s="20" t="s">
        <v>65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164126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164126</v>
      </c>
      <c r="O25" s="47">
        <f t="shared" si="1"/>
        <v>178.0108459869848</v>
      </c>
      <c r="P25" s="9"/>
    </row>
    <row r="26" spans="1:16">
      <c r="A26" s="12"/>
      <c r="B26" s="25">
        <v>343.9</v>
      </c>
      <c r="C26" s="20" t="s">
        <v>36</v>
      </c>
      <c r="D26" s="46">
        <v>10477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10477</v>
      </c>
      <c r="O26" s="47">
        <f t="shared" si="1"/>
        <v>11.363340563991324</v>
      </c>
      <c r="P26" s="9"/>
    </row>
    <row r="27" spans="1:16">
      <c r="A27" s="12"/>
      <c r="B27" s="25">
        <v>347.9</v>
      </c>
      <c r="C27" s="20" t="s">
        <v>37</v>
      </c>
      <c r="D27" s="46">
        <v>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2000</v>
      </c>
      <c r="O27" s="47">
        <f t="shared" si="1"/>
        <v>2.1691973969631237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SUM(D29:D31)</f>
        <v>648822</v>
      </c>
      <c r="E28" s="32">
        <f t="shared" si="7"/>
        <v>142393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4"/>
        <v>791215</v>
      </c>
      <c r="O28" s="45">
        <f t="shared" si="1"/>
        <v>858.15075921908897</v>
      </c>
      <c r="P28" s="10"/>
    </row>
    <row r="29" spans="1:16">
      <c r="A29" s="13"/>
      <c r="B29" s="39">
        <v>351.1</v>
      </c>
      <c r="C29" s="21" t="s">
        <v>40</v>
      </c>
      <c r="D29" s="46">
        <v>28262</v>
      </c>
      <c r="E29" s="46">
        <v>108740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137002</v>
      </c>
      <c r="O29" s="47">
        <f t="shared" si="1"/>
        <v>148.59219088937093</v>
      </c>
      <c r="P29" s="9"/>
    </row>
    <row r="30" spans="1:16">
      <c r="A30" s="13"/>
      <c r="B30" s="39">
        <v>354</v>
      </c>
      <c r="C30" s="21" t="s">
        <v>41</v>
      </c>
      <c r="D30" s="46">
        <v>620560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620560</v>
      </c>
      <c r="O30" s="47">
        <f t="shared" si="1"/>
        <v>673.05856832971801</v>
      </c>
      <c r="P30" s="9"/>
    </row>
    <row r="31" spans="1:16">
      <c r="A31" s="13"/>
      <c r="B31" s="39">
        <v>355</v>
      </c>
      <c r="C31" s="21" t="s">
        <v>66</v>
      </c>
      <c r="D31" s="46">
        <v>0</v>
      </c>
      <c r="E31" s="46">
        <v>33653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33653</v>
      </c>
      <c r="O31" s="47">
        <f t="shared" si="1"/>
        <v>36.5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SUM(D33:D36)</f>
        <v>109496</v>
      </c>
      <c r="E32" s="32">
        <f t="shared" si="8"/>
        <v>3231</v>
      </c>
      <c r="F32" s="32">
        <f t="shared" si="8"/>
        <v>0</v>
      </c>
      <c r="G32" s="32">
        <f t="shared" si="8"/>
        <v>847</v>
      </c>
      <c r="H32" s="32">
        <f t="shared" si="8"/>
        <v>0</v>
      </c>
      <c r="I32" s="32">
        <f t="shared" si="8"/>
        <v>4080</v>
      </c>
      <c r="J32" s="32">
        <f t="shared" si="8"/>
        <v>0</v>
      </c>
      <c r="K32" s="32">
        <f t="shared" si="8"/>
        <v>188932</v>
      </c>
      <c r="L32" s="32">
        <f t="shared" si="8"/>
        <v>0</v>
      </c>
      <c r="M32" s="32">
        <f t="shared" si="8"/>
        <v>0</v>
      </c>
      <c r="N32" s="32">
        <f t="shared" si="4"/>
        <v>306586</v>
      </c>
      <c r="O32" s="45">
        <f t="shared" si="1"/>
        <v>332.52277657266814</v>
      </c>
      <c r="P32" s="10"/>
    </row>
    <row r="33" spans="1:119">
      <c r="A33" s="12"/>
      <c r="B33" s="25">
        <v>361.1</v>
      </c>
      <c r="C33" s="20" t="s">
        <v>43</v>
      </c>
      <c r="D33" s="46">
        <v>32563</v>
      </c>
      <c r="E33" s="46">
        <v>3231</v>
      </c>
      <c r="F33" s="46">
        <v>0</v>
      </c>
      <c r="G33" s="46">
        <v>847</v>
      </c>
      <c r="H33" s="46">
        <v>0</v>
      </c>
      <c r="I33" s="46">
        <v>0</v>
      </c>
      <c r="J33" s="46">
        <v>0</v>
      </c>
      <c r="K33" s="46">
        <v>105515</v>
      </c>
      <c r="L33" s="46">
        <v>0</v>
      </c>
      <c r="M33" s="46">
        <v>0</v>
      </c>
      <c r="N33" s="46">
        <f t="shared" si="4"/>
        <v>142156</v>
      </c>
      <c r="O33" s="47">
        <f t="shared" si="1"/>
        <v>154.18221258134491</v>
      </c>
      <c r="P33" s="9"/>
    </row>
    <row r="34" spans="1:119">
      <c r="A34" s="12"/>
      <c r="B34" s="25">
        <v>361.3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4080</v>
      </c>
      <c r="J34" s="46">
        <v>0</v>
      </c>
      <c r="K34" s="46">
        <v>-111937</v>
      </c>
      <c r="L34" s="46">
        <v>0</v>
      </c>
      <c r="M34" s="46">
        <v>0</v>
      </c>
      <c r="N34" s="46">
        <f t="shared" si="4"/>
        <v>-107857</v>
      </c>
      <c r="O34" s="47">
        <f t="shared" si="1"/>
        <v>-116.98156182212581</v>
      </c>
      <c r="P34" s="9"/>
    </row>
    <row r="35" spans="1:119">
      <c r="A35" s="12"/>
      <c r="B35" s="25">
        <v>368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195354</v>
      </c>
      <c r="L35" s="46">
        <v>0</v>
      </c>
      <c r="M35" s="46">
        <v>0</v>
      </c>
      <c r="N35" s="46">
        <f t="shared" si="4"/>
        <v>195354</v>
      </c>
      <c r="O35" s="47">
        <f t="shared" si="1"/>
        <v>211.88069414316703</v>
      </c>
      <c r="P35" s="9"/>
    </row>
    <row r="36" spans="1:119" ht="15.75" thickBot="1">
      <c r="A36" s="12"/>
      <c r="B36" s="25">
        <v>369.9</v>
      </c>
      <c r="C36" s="20" t="s">
        <v>46</v>
      </c>
      <c r="D36" s="46">
        <v>76933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76933</v>
      </c>
      <c r="O36" s="47">
        <f t="shared" si="1"/>
        <v>83.441431670282</v>
      </c>
      <c r="P36" s="9"/>
    </row>
    <row r="37" spans="1:119" ht="16.5" thickBot="1">
      <c r="A37" s="14" t="s">
        <v>38</v>
      </c>
      <c r="B37" s="23"/>
      <c r="C37" s="22"/>
      <c r="D37" s="15">
        <f>SUM(D5,D13,D18,D22,D28,D32)</f>
        <v>6354350</v>
      </c>
      <c r="E37" s="15">
        <f t="shared" ref="E37:M37" si="9">SUM(E5,E13,E18,E22,E28,E32)</f>
        <v>209469</v>
      </c>
      <c r="F37" s="15">
        <f t="shared" si="9"/>
        <v>904472</v>
      </c>
      <c r="G37" s="15">
        <f t="shared" si="9"/>
        <v>847</v>
      </c>
      <c r="H37" s="15">
        <f t="shared" si="9"/>
        <v>0</v>
      </c>
      <c r="I37" s="15">
        <f t="shared" si="9"/>
        <v>2450765</v>
      </c>
      <c r="J37" s="15">
        <f t="shared" si="9"/>
        <v>0</v>
      </c>
      <c r="K37" s="15">
        <f t="shared" si="9"/>
        <v>188932</v>
      </c>
      <c r="L37" s="15">
        <f t="shared" si="9"/>
        <v>0</v>
      </c>
      <c r="M37" s="15">
        <f t="shared" si="9"/>
        <v>0</v>
      </c>
      <c r="N37" s="15">
        <f t="shared" si="4"/>
        <v>10108835</v>
      </c>
      <c r="O37" s="38">
        <f t="shared" si="1"/>
        <v>10964.029284164859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72</v>
      </c>
      <c r="M39" s="118"/>
      <c r="N39" s="118"/>
      <c r="O39" s="43">
        <v>922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70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4987486</v>
      </c>
      <c r="E5" s="27">
        <f t="shared" si="0"/>
        <v>0</v>
      </c>
      <c r="F5" s="27">
        <f t="shared" si="0"/>
        <v>907223</v>
      </c>
      <c r="G5" s="27">
        <f t="shared" si="0"/>
        <v>0</v>
      </c>
      <c r="H5" s="27">
        <f t="shared" si="0"/>
        <v>0</v>
      </c>
      <c r="I5" s="27">
        <f t="shared" si="0"/>
        <v>113686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6008395</v>
      </c>
      <c r="O5" s="33">
        <f t="shared" ref="O5:O44" si="1">(N5/O$46)</f>
        <v>6537.9706202393909</v>
      </c>
      <c r="P5" s="6"/>
    </row>
    <row r="6" spans="1:133">
      <c r="A6" s="12"/>
      <c r="B6" s="25">
        <v>311</v>
      </c>
      <c r="C6" s="20" t="s">
        <v>2</v>
      </c>
      <c r="D6" s="46">
        <v>4892880</v>
      </c>
      <c r="E6" s="46">
        <v>0</v>
      </c>
      <c r="F6" s="46">
        <v>907223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5800103</v>
      </c>
      <c r="O6" s="47">
        <f t="shared" si="1"/>
        <v>6311.3199129488576</v>
      </c>
      <c r="P6" s="9"/>
    </row>
    <row r="7" spans="1:133">
      <c r="A7" s="12"/>
      <c r="B7" s="25">
        <v>312.10000000000002</v>
      </c>
      <c r="C7" s="20" t="s">
        <v>10</v>
      </c>
      <c r="D7" s="46">
        <v>24901</v>
      </c>
      <c r="E7" s="46">
        <v>0</v>
      </c>
      <c r="F7" s="46">
        <v>0</v>
      </c>
      <c r="G7" s="46">
        <v>0</v>
      </c>
      <c r="H7" s="46">
        <v>0</v>
      </c>
      <c r="I7" s="46">
        <v>9579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34480</v>
      </c>
      <c r="O7" s="47">
        <f t="shared" si="1"/>
        <v>37.519042437431992</v>
      </c>
      <c r="P7" s="9"/>
    </row>
    <row r="8" spans="1:133">
      <c r="A8" s="12"/>
      <c r="B8" s="25">
        <v>312.60000000000002</v>
      </c>
      <c r="C8" s="20" t="s">
        <v>11</v>
      </c>
      <c r="D8" s="46">
        <v>27846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27846</v>
      </c>
      <c r="O8" s="47">
        <f t="shared" si="1"/>
        <v>30.300326441784549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104107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104107</v>
      </c>
      <c r="O9" s="47">
        <f t="shared" si="1"/>
        <v>113.2829162132753</v>
      </c>
      <c r="P9" s="9"/>
    </row>
    <row r="10" spans="1:133">
      <c r="A10" s="12"/>
      <c r="B10" s="25">
        <v>314.2</v>
      </c>
      <c r="C10" s="20" t="s">
        <v>14</v>
      </c>
      <c r="D10" s="46">
        <v>27918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27918</v>
      </c>
      <c r="O10" s="47">
        <f t="shared" si="1"/>
        <v>30.378672470076168</v>
      </c>
      <c r="P10" s="9"/>
    </row>
    <row r="11" spans="1:133">
      <c r="A11" s="12"/>
      <c r="B11" s="25">
        <v>314.39999999999998</v>
      </c>
      <c r="C11" s="20" t="s">
        <v>15</v>
      </c>
      <c r="D11" s="46">
        <v>5109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5109</v>
      </c>
      <c r="O11" s="47">
        <f t="shared" si="1"/>
        <v>5.5593035908596304</v>
      </c>
      <c r="P11" s="9"/>
    </row>
    <row r="12" spans="1:133">
      <c r="A12" s="12"/>
      <c r="B12" s="25">
        <v>316</v>
      </c>
      <c r="C12" s="20" t="s">
        <v>16</v>
      </c>
      <c r="D12" s="46">
        <v>8832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8832</v>
      </c>
      <c r="O12" s="47">
        <f t="shared" si="1"/>
        <v>9.6104461371055496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477598</v>
      </c>
      <c r="E13" s="32">
        <f t="shared" si="3"/>
        <v>32285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116581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626464</v>
      </c>
      <c r="O13" s="45">
        <f t="shared" si="1"/>
        <v>681.68008705114255</v>
      </c>
      <c r="P13" s="10"/>
    </row>
    <row r="14" spans="1:133">
      <c r="A14" s="12"/>
      <c r="B14" s="25">
        <v>322</v>
      </c>
      <c r="C14" s="20" t="s">
        <v>0</v>
      </c>
      <c r="D14" s="46">
        <v>471003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471003</v>
      </c>
      <c r="O14" s="47">
        <f t="shared" si="1"/>
        <v>512.51686615886831</v>
      </c>
      <c r="P14" s="9"/>
    </row>
    <row r="15" spans="1:133">
      <c r="A15" s="12"/>
      <c r="B15" s="25">
        <v>323.10000000000002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116581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116581</v>
      </c>
      <c r="O15" s="47">
        <f t="shared" si="1"/>
        <v>126.85636561479869</v>
      </c>
      <c r="P15" s="9"/>
    </row>
    <row r="16" spans="1:133">
      <c r="A16" s="12"/>
      <c r="B16" s="25">
        <v>323.39999999999998</v>
      </c>
      <c r="C16" s="20" t="s">
        <v>19</v>
      </c>
      <c r="D16" s="46">
        <v>6595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6595</v>
      </c>
      <c r="O16" s="47">
        <f t="shared" si="1"/>
        <v>7.1762785636561484</v>
      </c>
      <c r="P16" s="9"/>
    </row>
    <row r="17" spans="1:16">
      <c r="A17" s="12"/>
      <c r="B17" s="25">
        <v>329</v>
      </c>
      <c r="C17" s="20" t="s">
        <v>20</v>
      </c>
      <c r="D17" s="46">
        <v>0</v>
      </c>
      <c r="E17" s="46">
        <v>32285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32285</v>
      </c>
      <c r="O17" s="47">
        <f t="shared" si="1"/>
        <v>35.130576713819366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SUM(D19:D24)</f>
        <v>70176</v>
      </c>
      <c r="E18" s="32">
        <f t="shared" si="5"/>
        <v>402205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3017029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3489410</v>
      </c>
      <c r="O18" s="45">
        <f t="shared" si="1"/>
        <v>3796.9640914036995</v>
      </c>
      <c r="P18" s="10"/>
    </row>
    <row r="19" spans="1:16">
      <c r="A19" s="12"/>
      <c r="B19" s="25">
        <v>331.5</v>
      </c>
      <c r="C19" s="20" t="s">
        <v>60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3017029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3017029</v>
      </c>
      <c r="O19" s="47">
        <f t="shared" si="1"/>
        <v>3282.9477693144722</v>
      </c>
      <c r="P19" s="9"/>
    </row>
    <row r="20" spans="1:16">
      <c r="A20" s="12"/>
      <c r="B20" s="25">
        <v>335.12</v>
      </c>
      <c r="C20" s="20" t="s">
        <v>24</v>
      </c>
      <c r="D20" s="46">
        <v>15716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15716</v>
      </c>
      <c r="O20" s="47">
        <f t="shared" si="1"/>
        <v>17.10119695321001</v>
      </c>
      <c r="P20" s="9"/>
    </row>
    <row r="21" spans="1:16">
      <c r="A21" s="12"/>
      <c r="B21" s="25">
        <v>335.18</v>
      </c>
      <c r="C21" s="20" t="s">
        <v>25</v>
      </c>
      <c r="D21" s="46">
        <v>51951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51951</v>
      </c>
      <c r="O21" s="47">
        <f t="shared" si="1"/>
        <v>56.529923830250269</v>
      </c>
      <c r="P21" s="9"/>
    </row>
    <row r="22" spans="1:16">
      <c r="A22" s="12"/>
      <c r="B22" s="25">
        <v>335.49</v>
      </c>
      <c r="C22" s="20" t="s">
        <v>26</v>
      </c>
      <c r="D22" s="46">
        <v>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</v>
      </c>
      <c r="O22" s="47">
        <f t="shared" si="1"/>
        <v>5.6583242655059846E-2</v>
      </c>
      <c r="P22" s="9"/>
    </row>
    <row r="23" spans="1:16">
      <c r="A23" s="12"/>
      <c r="B23" s="25">
        <v>337.2</v>
      </c>
      <c r="C23" s="20" t="s">
        <v>61</v>
      </c>
      <c r="D23" s="46">
        <v>2457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2457</v>
      </c>
      <c r="O23" s="47">
        <f t="shared" si="1"/>
        <v>2.6735582154515778</v>
      </c>
      <c r="P23" s="9"/>
    </row>
    <row r="24" spans="1:16">
      <c r="A24" s="12"/>
      <c r="B24" s="25">
        <v>338</v>
      </c>
      <c r="C24" s="20" t="s">
        <v>62</v>
      </c>
      <c r="D24" s="46">
        <v>0</v>
      </c>
      <c r="E24" s="46">
        <v>402205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402205</v>
      </c>
      <c r="O24" s="47">
        <f t="shared" si="1"/>
        <v>437.65505984766048</v>
      </c>
      <c r="P24" s="9"/>
    </row>
    <row r="25" spans="1:16" ht="15.75">
      <c r="A25" s="29" t="s">
        <v>32</v>
      </c>
      <c r="B25" s="30"/>
      <c r="C25" s="31"/>
      <c r="D25" s="32">
        <f t="shared" ref="D25:M25" si="6">SUM(D26:D31)</f>
        <v>236256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171546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407802</v>
      </c>
      <c r="O25" s="45">
        <f t="shared" si="1"/>
        <v>443.74537540805221</v>
      </c>
      <c r="P25" s="10"/>
    </row>
    <row r="26" spans="1:16">
      <c r="A26" s="12"/>
      <c r="B26" s="25">
        <v>341.3</v>
      </c>
      <c r="C26" s="20" t="s">
        <v>35</v>
      </c>
      <c r="D26" s="46">
        <v>200000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7">SUM(D26:M26)</f>
        <v>200000</v>
      </c>
      <c r="O26" s="47">
        <f t="shared" si="1"/>
        <v>217.6278563656148</v>
      </c>
      <c r="P26" s="9"/>
    </row>
    <row r="27" spans="1:16">
      <c r="A27" s="12"/>
      <c r="B27" s="25">
        <v>342.9</v>
      </c>
      <c r="C27" s="20" t="s">
        <v>63</v>
      </c>
      <c r="D27" s="46">
        <v>16194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16194</v>
      </c>
      <c r="O27" s="47">
        <f t="shared" si="1"/>
        <v>17.621327529923832</v>
      </c>
      <c r="P27" s="9"/>
    </row>
    <row r="28" spans="1:16">
      <c r="A28" s="12"/>
      <c r="B28" s="25">
        <v>343.4</v>
      </c>
      <c r="C28" s="20" t="s">
        <v>64</v>
      </c>
      <c r="D28" s="46">
        <v>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700</v>
      </c>
      <c r="O28" s="47">
        <f t="shared" si="1"/>
        <v>0.76169749727965175</v>
      </c>
      <c r="P28" s="9"/>
    </row>
    <row r="29" spans="1:16">
      <c r="A29" s="12"/>
      <c r="B29" s="25">
        <v>343.5</v>
      </c>
      <c r="C29" s="20" t="s">
        <v>65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171546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171546</v>
      </c>
      <c r="O29" s="47">
        <f t="shared" si="1"/>
        <v>186.66594124047879</v>
      </c>
      <c r="P29" s="9"/>
    </row>
    <row r="30" spans="1:16">
      <c r="A30" s="12"/>
      <c r="B30" s="25">
        <v>343.9</v>
      </c>
      <c r="C30" s="20" t="s">
        <v>36</v>
      </c>
      <c r="D30" s="46">
        <v>17462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17462</v>
      </c>
      <c r="O30" s="47">
        <f t="shared" si="1"/>
        <v>19.00108813928183</v>
      </c>
      <c r="P30" s="9"/>
    </row>
    <row r="31" spans="1:16">
      <c r="A31" s="12"/>
      <c r="B31" s="25">
        <v>347.9</v>
      </c>
      <c r="C31" s="20" t="s">
        <v>37</v>
      </c>
      <c r="D31" s="46">
        <v>1900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1900</v>
      </c>
      <c r="O31" s="47">
        <f t="shared" si="1"/>
        <v>2.0674646354733408</v>
      </c>
      <c r="P31" s="9"/>
    </row>
    <row r="32" spans="1:16" ht="15.75">
      <c r="A32" s="29" t="s">
        <v>33</v>
      </c>
      <c r="B32" s="30"/>
      <c r="C32" s="31"/>
      <c r="D32" s="32">
        <f t="shared" ref="D32:M32" si="8">SUM(D33:D35)</f>
        <v>281395</v>
      </c>
      <c r="E32" s="32">
        <f t="shared" si="8"/>
        <v>120442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4" si="9">SUM(D32:M32)</f>
        <v>401837</v>
      </c>
      <c r="O32" s="45">
        <f t="shared" si="1"/>
        <v>437.25462459194779</v>
      </c>
      <c r="P32" s="10"/>
    </row>
    <row r="33" spans="1:119">
      <c r="A33" s="13"/>
      <c r="B33" s="39">
        <v>351.1</v>
      </c>
      <c r="C33" s="21" t="s">
        <v>40</v>
      </c>
      <c r="D33" s="46">
        <v>38939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38939</v>
      </c>
      <c r="O33" s="47">
        <f t="shared" si="1"/>
        <v>42.37105549510337</v>
      </c>
      <c r="P33" s="9"/>
    </row>
    <row r="34" spans="1:119">
      <c r="A34" s="13"/>
      <c r="B34" s="39">
        <v>354</v>
      </c>
      <c r="C34" s="21" t="s">
        <v>41</v>
      </c>
      <c r="D34" s="46">
        <v>242456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242456</v>
      </c>
      <c r="O34" s="47">
        <f t="shared" si="1"/>
        <v>263.82589771490751</v>
      </c>
      <c r="P34" s="9"/>
    </row>
    <row r="35" spans="1:119">
      <c r="A35" s="13"/>
      <c r="B35" s="39">
        <v>355</v>
      </c>
      <c r="C35" s="21" t="s">
        <v>66</v>
      </c>
      <c r="D35" s="46">
        <v>0</v>
      </c>
      <c r="E35" s="46">
        <v>120442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120442</v>
      </c>
      <c r="O35" s="47">
        <f t="shared" si="1"/>
        <v>131.0576713819369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SUM(D37:D39)</f>
        <v>248360</v>
      </c>
      <c r="E36" s="32">
        <f t="shared" si="10"/>
        <v>96777</v>
      </c>
      <c r="F36" s="32">
        <f t="shared" si="10"/>
        <v>0</v>
      </c>
      <c r="G36" s="32">
        <f t="shared" si="10"/>
        <v>669235</v>
      </c>
      <c r="H36" s="32">
        <f t="shared" si="10"/>
        <v>0</v>
      </c>
      <c r="I36" s="32">
        <f t="shared" si="10"/>
        <v>3108</v>
      </c>
      <c r="J36" s="32">
        <f t="shared" si="10"/>
        <v>0</v>
      </c>
      <c r="K36" s="32">
        <f t="shared" si="10"/>
        <v>766634</v>
      </c>
      <c r="L36" s="32">
        <f t="shared" si="10"/>
        <v>0</v>
      </c>
      <c r="M36" s="32">
        <f t="shared" si="10"/>
        <v>0</v>
      </c>
      <c r="N36" s="32">
        <f t="shared" si="9"/>
        <v>1784114</v>
      </c>
      <c r="O36" s="45">
        <f t="shared" si="1"/>
        <v>1941.3645266594124</v>
      </c>
      <c r="P36" s="10"/>
    </row>
    <row r="37" spans="1:119">
      <c r="A37" s="12"/>
      <c r="B37" s="25">
        <v>361.1</v>
      </c>
      <c r="C37" s="20" t="s">
        <v>43</v>
      </c>
      <c r="D37" s="46">
        <v>166202</v>
      </c>
      <c r="E37" s="46">
        <v>7890</v>
      </c>
      <c r="F37" s="46">
        <v>0</v>
      </c>
      <c r="G37" s="46">
        <v>9235</v>
      </c>
      <c r="H37" s="46">
        <v>0</v>
      </c>
      <c r="I37" s="46">
        <v>3108</v>
      </c>
      <c r="J37" s="46">
        <v>0</v>
      </c>
      <c r="K37" s="46">
        <v>300697</v>
      </c>
      <c r="L37" s="46">
        <v>0</v>
      </c>
      <c r="M37" s="46">
        <v>0</v>
      </c>
      <c r="N37" s="46">
        <f t="shared" si="9"/>
        <v>487132</v>
      </c>
      <c r="O37" s="47">
        <f t="shared" si="1"/>
        <v>530.06746463547336</v>
      </c>
      <c r="P37" s="9"/>
    </row>
    <row r="38" spans="1:119">
      <c r="A38" s="12"/>
      <c r="B38" s="25">
        <v>368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465937</v>
      </c>
      <c r="L38" s="46">
        <v>0</v>
      </c>
      <c r="M38" s="46">
        <v>0</v>
      </c>
      <c r="N38" s="46">
        <f t="shared" si="9"/>
        <v>465937</v>
      </c>
      <c r="O38" s="47">
        <f t="shared" si="1"/>
        <v>507.00435255712733</v>
      </c>
      <c r="P38" s="9"/>
    </row>
    <row r="39" spans="1:119">
      <c r="A39" s="12"/>
      <c r="B39" s="25">
        <v>369.9</v>
      </c>
      <c r="C39" s="20" t="s">
        <v>46</v>
      </c>
      <c r="D39" s="46">
        <v>82158</v>
      </c>
      <c r="E39" s="46">
        <v>88887</v>
      </c>
      <c r="F39" s="46">
        <v>0</v>
      </c>
      <c r="G39" s="46">
        <v>660000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831045</v>
      </c>
      <c r="O39" s="47">
        <f t="shared" si="1"/>
        <v>904.29270946681174</v>
      </c>
      <c r="P39" s="9"/>
    </row>
    <row r="40" spans="1:119" ht="15.75">
      <c r="A40" s="29" t="s">
        <v>34</v>
      </c>
      <c r="B40" s="30"/>
      <c r="C40" s="31"/>
      <c r="D40" s="32">
        <f t="shared" ref="D40:M40" si="11">SUM(D41:D43)</f>
        <v>97556</v>
      </c>
      <c r="E40" s="32">
        <f t="shared" si="11"/>
        <v>0</v>
      </c>
      <c r="F40" s="32">
        <f t="shared" si="11"/>
        <v>683810</v>
      </c>
      <c r="G40" s="32">
        <f t="shared" si="11"/>
        <v>0</v>
      </c>
      <c r="H40" s="32">
        <f t="shared" si="11"/>
        <v>0</v>
      </c>
      <c r="I40" s="32">
        <f t="shared" si="11"/>
        <v>359289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1140655</v>
      </c>
      <c r="O40" s="45">
        <f t="shared" si="1"/>
        <v>1241.1915125136018</v>
      </c>
      <c r="P40" s="9"/>
    </row>
    <row r="41" spans="1:119">
      <c r="A41" s="12"/>
      <c r="B41" s="25">
        <v>381</v>
      </c>
      <c r="C41" s="20" t="s">
        <v>47</v>
      </c>
      <c r="D41" s="46">
        <v>0</v>
      </c>
      <c r="E41" s="46">
        <v>0</v>
      </c>
      <c r="F41" s="46">
        <v>683810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683810</v>
      </c>
      <c r="O41" s="47">
        <f t="shared" si="1"/>
        <v>744.0805223068553</v>
      </c>
      <c r="P41" s="9"/>
    </row>
    <row r="42" spans="1:119">
      <c r="A42" s="12"/>
      <c r="B42" s="25">
        <v>383</v>
      </c>
      <c r="C42" s="20" t="s">
        <v>67</v>
      </c>
      <c r="D42" s="46">
        <v>97556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97556</v>
      </c>
      <c r="O42" s="47">
        <f t="shared" si="1"/>
        <v>106.15451577801959</v>
      </c>
      <c r="P42" s="9"/>
    </row>
    <row r="43" spans="1:119" ht="15.75" thickBot="1">
      <c r="A43" s="12"/>
      <c r="B43" s="25">
        <v>389.3</v>
      </c>
      <c r="C43" s="20" t="s">
        <v>68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359289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359289</v>
      </c>
      <c r="O43" s="47">
        <f t="shared" si="1"/>
        <v>390.95647442872689</v>
      </c>
      <c r="P43" s="9"/>
    </row>
    <row r="44" spans="1:119" ht="16.5" thickBot="1">
      <c r="A44" s="14" t="s">
        <v>38</v>
      </c>
      <c r="B44" s="23"/>
      <c r="C44" s="22"/>
      <c r="D44" s="15">
        <f t="shared" ref="D44:M44" si="12">SUM(D5,D13,D18,D25,D32,D36,D40)</f>
        <v>6398827</v>
      </c>
      <c r="E44" s="15">
        <f t="shared" si="12"/>
        <v>651709</v>
      </c>
      <c r="F44" s="15">
        <f t="shared" si="12"/>
        <v>1591033</v>
      </c>
      <c r="G44" s="15">
        <f t="shared" si="12"/>
        <v>669235</v>
      </c>
      <c r="H44" s="15">
        <f t="shared" si="12"/>
        <v>0</v>
      </c>
      <c r="I44" s="15">
        <f t="shared" si="12"/>
        <v>3781239</v>
      </c>
      <c r="J44" s="15">
        <f t="shared" si="12"/>
        <v>0</v>
      </c>
      <c r="K44" s="15">
        <f t="shared" si="12"/>
        <v>766634</v>
      </c>
      <c r="L44" s="15">
        <f t="shared" si="12"/>
        <v>0</v>
      </c>
      <c r="M44" s="15">
        <f t="shared" si="12"/>
        <v>0</v>
      </c>
      <c r="N44" s="15">
        <f t="shared" si="9"/>
        <v>13858677</v>
      </c>
      <c r="O44" s="38">
        <f t="shared" si="1"/>
        <v>15080.170837867247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69</v>
      </c>
      <c r="M46" s="118"/>
      <c r="N46" s="118"/>
      <c r="O46" s="43">
        <v>919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thickBot="1">
      <c r="A48" s="120" t="s">
        <v>70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6127517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268177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6395694</v>
      </c>
      <c r="O5" s="33">
        <f t="shared" ref="O5:O43" si="1">(N5/O$45)</f>
        <v>6767.9301587301588</v>
      </c>
      <c r="P5" s="6"/>
    </row>
    <row r="6" spans="1:133">
      <c r="A6" s="12"/>
      <c r="B6" s="25">
        <v>311</v>
      </c>
      <c r="C6" s="20" t="s">
        <v>2</v>
      </c>
      <c r="D6" s="46">
        <v>6005630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6005630</v>
      </c>
      <c r="O6" s="47">
        <f t="shared" si="1"/>
        <v>6355.1640211640215</v>
      </c>
      <c r="P6" s="9"/>
    </row>
    <row r="7" spans="1:133">
      <c r="A7" s="12"/>
      <c r="B7" s="25">
        <v>312.10000000000002</v>
      </c>
      <c r="C7" s="20" t="s">
        <v>10</v>
      </c>
      <c r="D7" s="46">
        <v>24985</v>
      </c>
      <c r="E7" s="46">
        <v>0</v>
      </c>
      <c r="F7" s="46">
        <v>0</v>
      </c>
      <c r="G7" s="46">
        <v>0</v>
      </c>
      <c r="H7" s="46">
        <v>0</v>
      </c>
      <c r="I7" s="46">
        <v>9731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34716</v>
      </c>
      <c r="O7" s="47">
        <f t="shared" si="1"/>
        <v>36.736507936507934</v>
      </c>
      <c r="P7" s="9"/>
    </row>
    <row r="8" spans="1:133">
      <c r="A8" s="12"/>
      <c r="B8" s="25">
        <v>312.60000000000002</v>
      </c>
      <c r="C8" s="20" t="s">
        <v>11</v>
      </c>
      <c r="D8" s="46">
        <v>44242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44242</v>
      </c>
      <c r="O8" s="47">
        <f t="shared" si="1"/>
        <v>46.816931216931216</v>
      </c>
      <c r="P8" s="9"/>
    </row>
    <row r="9" spans="1:133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95877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95877</v>
      </c>
      <c r="O9" s="47">
        <f t="shared" si="1"/>
        <v>101.45714285714286</v>
      </c>
      <c r="P9" s="9"/>
    </row>
    <row r="10" spans="1:133">
      <c r="A10" s="12"/>
      <c r="B10" s="25">
        <v>314.2</v>
      </c>
      <c r="C10" s="20" t="s">
        <v>14</v>
      </c>
      <c r="D10" s="46">
        <v>32223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32223</v>
      </c>
      <c r="O10" s="47">
        <f t="shared" si="1"/>
        <v>34.098412698412702</v>
      </c>
      <c r="P10" s="9"/>
    </row>
    <row r="11" spans="1:133">
      <c r="A11" s="12"/>
      <c r="B11" s="25">
        <v>314.3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162569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162569</v>
      </c>
      <c r="O11" s="47">
        <f t="shared" si="1"/>
        <v>172.03068783068784</v>
      </c>
      <c r="P11" s="9"/>
    </row>
    <row r="12" spans="1:133">
      <c r="A12" s="12"/>
      <c r="B12" s="25">
        <v>314.39999999999998</v>
      </c>
      <c r="C12" s="20" t="s">
        <v>15</v>
      </c>
      <c r="D12" s="46">
        <v>5225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5225</v>
      </c>
      <c r="O12" s="47">
        <f t="shared" si="1"/>
        <v>5.5291005291005293</v>
      </c>
      <c r="P12" s="9"/>
    </row>
    <row r="13" spans="1:133">
      <c r="A13" s="12"/>
      <c r="B13" s="25">
        <v>316</v>
      </c>
      <c r="C13" s="20" t="s">
        <v>16</v>
      </c>
      <c r="D13" s="46">
        <v>15212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15212</v>
      </c>
      <c r="O13" s="47">
        <f t="shared" si="1"/>
        <v>16.097354497354498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422079</v>
      </c>
      <c r="E14" s="32">
        <f t="shared" si="3"/>
        <v>13224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131809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3" si="4">SUM(D14:M14)</f>
        <v>567112</v>
      </c>
      <c r="O14" s="45">
        <f t="shared" si="1"/>
        <v>600.1185185185185</v>
      </c>
      <c r="P14" s="10"/>
    </row>
    <row r="15" spans="1:133">
      <c r="A15" s="12"/>
      <c r="B15" s="25">
        <v>322</v>
      </c>
      <c r="C15" s="20" t="s">
        <v>0</v>
      </c>
      <c r="D15" s="46">
        <v>414100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414100</v>
      </c>
      <c r="O15" s="47">
        <f t="shared" si="1"/>
        <v>438.20105820105817</v>
      </c>
      <c r="P15" s="9"/>
    </row>
    <row r="16" spans="1:133">
      <c r="A16" s="12"/>
      <c r="B16" s="25">
        <v>323.10000000000002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131809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131809</v>
      </c>
      <c r="O16" s="47">
        <f t="shared" si="1"/>
        <v>139.48042328042328</v>
      </c>
      <c r="P16" s="9"/>
    </row>
    <row r="17" spans="1:16">
      <c r="A17" s="12"/>
      <c r="B17" s="25">
        <v>323.39999999999998</v>
      </c>
      <c r="C17" s="20" t="s">
        <v>19</v>
      </c>
      <c r="D17" s="46">
        <v>7979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7979</v>
      </c>
      <c r="O17" s="47">
        <f t="shared" si="1"/>
        <v>8.443386243386243</v>
      </c>
      <c r="P17" s="9"/>
    </row>
    <row r="18" spans="1:16">
      <c r="A18" s="12"/>
      <c r="B18" s="25">
        <v>329</v>
      </c>
      <c r="C18" s="20" t="s">
        <v>20</v>
      </c>
      <c r="D18" s="46">
        <v>0</v>
      </c>
      <c r="E18" s="46">
        <v>13224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13224</v>
      </c>
      <c r="O18" s="47">
        <f t="shared" si="1"/>
        <v>13.993650793650794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79278</v>
      </c>
      <c r="E19" s="32">
        <f t="shared" si="5"/>
        <v>118313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1362437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1560028</v>
      </c>
      <c r="O19" s="45">
        <f t="shared" si="1"/>
        <v>1650.8232804232805</v>
      </c>
      <c r="P19" s="10"/>
    </row>
    <row r="20" spans="1:16">
      <c r="A20" s="12"/>
      <c r="B20" s="25">
        <v>331.31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621726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621726</v>
      </c>
      <c r="O20" s="47">
        <f t="shared" si="1"/>
        <v>657.91111111111115</v>
      </c>
      <c r="P20" s="9"/>
    </row>
    <row r="21" spans="1:16">
      <c r="A21" s="12"/>
      <c r="B21" s="25">
        <v>334.31</v>
      </c>
      <c r="C21" s="20" t="s">
        <v>23</v>
      </c>
      <c r="D21" s="46">
        <v>0</v>
      </c>
      <c r="E21" s="46">
        <v>118313</v>
      </c>
      <c r="F21" s="46">
        <v>0</v>
      </c>
      <c r="G21" s="46">
        <v>0</v>
      </c>
      <c r="H21" s="46">
        <v>0</v>
      </c>
      <c r="I21" s="46">
        <v>740711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859024</v>
      </c>
      <c r="O21" s="47">
        <f t="shared" si="1"/>
        <v>909.02010582010587</v>
      </c>
      <c r="P21" s="9"/>
    </row>
    <row r="22" spans="1:16">
      <c r="A22" s="12"/>
      <c r="B22" s="25">
        <v>335.12</v>
      </c>
      <c r="C22" s="20" t="s">
        <v>24</v>
      </c>
      <c r="D22" s="46">
        <v>15919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15919</v>
      </c>
      <c r="O22" s="47">
        <f t="shared" si="1"/>
        <v>16.845502645502645</v>
      </c>
      <c r="P22" s="9"/>
    </row>
    <row r="23" spans="1:16">
      <c r="A23" s="12"/>
      <c r="B23" s="25">
        <v>335.18</v>
      </c>
      <c r="C23" s="20" t="s">
        <v>25</v>
      </c>
      <c r="D23" s="46">
        <v>54401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54401</v>
      </c>
      <c r="O23" s="47">
        <f t="shared" si="1"/>
        <v>57.56719576719577</v>
      </c>
      <c r="P23" s="9"/>
    </row>
    <row r="24" spans="1:16">
      <c r="A24" s="12"/>
      <c r="B24" s="25">
        <v>335.49</v>
      </c>
      <c r="C24" s="20" t="s">
        <v>26</v>
      </c>
      <c r="D24" s="46">
        <v>5979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5979</v>
      </c>
      <c r="O24" s="47">
        <f t="shared" si="1"/>
        <v>6.3269841269841267</v>
      </c>
      <c r="P24" s="9"/>
    </row>
    <row r="25" spans="1:16">
      <c r="A25" s="12"/>
      <c r="B25" s="25">
        <v>337.3</v>
      </c>
      <c r="C25" s="20" t="s">
        <v>27</v>
      </c>
      <c r="D25" s="46">
        <v>2979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2979</v>
      </c>
      <c r="O25" s="47">
        <f t="shared" si="1"/>
        <v>3.1523809523809523</v>
      </c>
      <c r="P25" s="9"/>
    </row>
    <row r="26" spans="1:16" ht="15.75">
      <c r="A26" s="29" t="s">
        <v>32</v>
      </c>
      <c r="B26" s="30"/>
      <c r="C26" s="31"/>
      <c r="D26" s="32">
        <f t="shared" ref="D26:M26" si="6">SUM(D27:D29)</f>
        <v>210790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210790</v>
      </c>
      <c r="O26" s="45">
        <f t="shared" si="1"/>
        <v>223.05820105820106</v>
      </c>
      <c r="P26" s="10"/>
    </row>
    <row r="27" spans="1:16">
      <c r="A27" s="12"/>
      <c r="B27" s="25">
        <v>341.3</v>
      </c>
      <c r="C27" s="20" t="s">
        <v>35</v>
      </c>
      <c r="D27" s="46">
        <v>197206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197206</v>
      </c>
      <c r="O27" s="47">
        <f t="shared" si="1"/>
        <v>208.68359788359788</v>
      </c>
      <c r="P27" s="9"/>
    </row>
    <row r="28" spans="1:16">
      <c r="A28" s="12"/>
      <c r="B28" s="25">
        <v>343.9</v>
      </c>
      <c r="C28" s="20" t="s">
        <v>36</v>
      </c>
      <c r="D28" s="46">
        <v>10477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10477</v>
      </c>
      <c r="O28" s="47">
        <f t="shared" si="1"/>
        <v>11.086772486772487</v>
      </c>
      <c r="P28" s="9"/>
    </row>
    <row r="29" spans="1:16">
      <c r="A29" s="12"/>
      <c r="B29" s="25">
        <v>347.9</v>
      </c>
      <c r="C29" s="20" t="s">
        <v>37</v>
      </c>
      <c r="D29" s="46">
        <v>3107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3107</v>
      </c>
      <c r="O29" s="47">
        <f t="shared" si="1"/>
        <v>3.287830687830688</v>
      </c>
      <c r="P29" s="9"/>
    </row>
    <row r="30" spans="1:16" ht="15.75">
      <c r="A30" s="29" t="s">
        <v>33</v>
      </c>
      <c r="B30" s="30"/>
      <c r="C30" s="31"/>
      <c r="D30" s="32">
        <f t="shared" ref="D30:M30" si="7">SUM(D31:D33)</f>
        <v>78845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201163</v>
      </c>
      <c r="M30" s="32">
        <f t="shared" si="7"/>
        <v>0</v>
      </c>
      <c r="N30" s="32">
        <f t="shared" si="4"/>
        <v>280008</v>
      </c>
      <c r="O30" s="45">
        <f t="shared" si="1"/>
        <v>296.3047619047619</v>
      </c>
      <c r="P30" s="10"/>
    </row>
    <row r="31" spans="1:16">
      <c r="A31" s="13"/>
      <c r="B31" s="39">
        <v>351.1</v>
      </c>
      <c r="C31" s="21" t="s">
        <v>40</v>
      </c>
      <c r="D31" s="46">
        <v>47586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47586</v>
      </c>
      <c r="O31" s="47">
        <f t="shared" si="1"/>
        <v>50.355555555555554</v>
      </c>
      <c r="P31" s="9"/>
    </row>
    <row r="32" spans="1:16">
      <c r="A32" s="13"/>
      <c r="B32" s="39">
        <v>354</v>
      </c>
      <c r="C32" s="21" t="s">
        <v>41</v>
      </c>
      <c r="D32" s="46">
        <v>31259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31259</v>
      </c>
      <c r="O32" s="47">
        <f t="shared" si="1"/>
        <v>33.078306878306876</v>
      </c>
      <c r="P32" s="9"/>
    </row>
    <row r="33" spans="1:119">
      <c r="A33" s="13"/>
      <c r="B33" s="39">
        <v>356</v>
      </c>
      <c r="C33" s="21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201163</v>
      </c>
      <c r="M33" s="46">
        <v>0</v>
      </c>
      <c r="N33" s="46">
        <f t="shared" si="4"/>
        <v>201163</v>
      </c>
      <c r="O33" s="47">
        <f t="shared" si="1"/>
        <v>212.87089947089947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SUM(D35:D38)</f>
        <v>405989</v>
      </c>
      <c r="E34" s="32">
        <f t="shared" si="8"/>
        <v>2060</v>
      </c>
      <c r="F34" s="32">
        <f t="shared" si="8"/>
        <v>0</v>
      </c>
      <c r="G34" s="32">
        <f t="shared" si="8"/>
        <v>88695</v>
      </c>
      <c r="H34" s="32">
        <f t="shared" si="8"/>
        <v>0</v>
      </c>
      <c r="I34" s="32">
        <f t="shared" si="8"/>
        <v>7676</v>
      </c>
      <c r="J34" s="32">
        <f t="shared" si="8"/>
        <v>0</v>
      </c>
      <c r="K34" s="32">
        <f t="shared" si="8"/>
        <v>753834</v>
      </c>
      <c r="L34" s="32">
        <f t="shared" si="8"/>
        <v>4465</v>
      </c>
      <c r="M34" s="32">
        <f t="shared" si="8"/>
        <v>0</v>
      </c>
      <c r="N34" s="32">
        <f t="shared" si="4"/>
        <v>1262719</v>
      </c>
      <c r="O34" s="45">
        <f t="shared" si="1"/>
        <v>1336.2105820105819</v>
      </c>
      <c r="P34" s="10"/>
    </row>
    <row r="35" spans="1:119">
      <c r="A35" s="12"/>
      <c r="B35" s="25">
        <v>361.1</v>
      </c>
      <c r="C35" s="20" t="s">
        <v>43</v>
      </c>
      <c r="D35" s="46">
        <v>195391</v>
      </c>
      <c r="E35" s="46">
        <v>2060</v>
      </c>
      <c r="F35" s="46">
        <v>0</v>
      </c>
      <c r="G35" s="46">
        <v>88695</v>
      </c>
      <c r="H35" s="46">
        <v>0</v>
      </c>
      <c r="I35" s="46">
        <v>7676</v>
      </c>
      <c r="J35" s="46">
        <v>0</v>
      </c>
      <c r="K35" s="46">
        <v>305765</v>
      </c>
      <c r="L35" s="46">
        <v>6338</v>
      </c>
      <c r="M35" s="46">
        <v>0</v>
      </c>
      <c r="N35" s="46">
        <f t="shared" si="4"/>
        <v>605925</v>
      </c>
      <c r="O35" s="47">
        <f t="shared" si="1"/>
        <v>641.19047619047615</v>
      </c>
      <c r="P35" s="9"/>
    </row>
    <row r="36" spans="1:119">
      <c r="A36" s="12"/>
      <c r="B36" s="25">
        <v>361.3</v>
      </c>
      <c r="C36" s="20" t="s">
        <v>44</v>
      </c>
      <c r="D36" s="46">
        <v>-15361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-1873</v>
      </c>
      <c r="M36" s="46">
        <v>0</v>
      </c>
      <c r="N36" s="46">
        <f t="shared" si="4"/>
        <v>-17234</v>
      </c>
      <c r="O36" s="47">
        <f t="shared" si="1"/>
        <v>-18.237037037037037</v>
      </c>
      <c r="P36" s="9"/>
    </row>
    <row r="37" spans="1:119">
      <c r="A37" s="12"/>
      <c r="B37" s="25">
        <v>368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448069</v>
      </c>
      <c r="L37" s="46">
        <v>0</v>
      </c>
      <c r="M37" s="46">
        <v>0</v>
      </c>
      <c r="N37" s="46">
        <f t="shared" si="4"/>
        <v>448069</v>
      </c>
      <c r="O37" s="47">
        <f t="shared" si="1"/>
        <v>474.14708994708997</v>
      </c>
      <c r="P37" s="9"/>
    </row>
    <row r="38" spans="1:119">
      <c r="A38" s="12"/>
      <c r="B38" s="25">
        <v>369.9</v>
      </c>
      <c r="C38" s="20" t="s">
        <v>46</v>
      </c>
      <c r="D38" s="46">
        <v>225959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225959</v>
      </c>
      <c r="O38" s="47">
        <f t="shared" si="1"/>
        <v>239.1100529100529</v>
      </c>
      <c r="P38" s="9"/>
    </row>
    <row r="39" spans="1:119" ht="15.75">
      <c r="A39" s="29" t="s">
        <v>34</v>
      </c>
      <c r="B39" s="30"/>
      <c r="C39" s="31"/>
      <c r="D39" s="32">
        <f t="shared" ref="D39:M39" si="9">SUM(D40:D42)</f>
        <v>64114</v>
      </c>
      <c r="E39" s="32">
        <f t="shared" si="9"/>
        <v>1120000</v>
      </c>
      <c r="F39" s="32">
        <f t="shared" si="9"/>
        <v>2342324</v>
      </c>
      <c r="G39" s="32">
        <f t="shared" si="9"/>
        <v>307664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3834102</v>
      </c>
      <c r="O39" s="45">
        <f t="shared" si="1"/>
        <v>4057.2507936507936</v>
      </c>
      <c r="P39" s="9"/>
    </row>
    <row r="40" spans="1:119">
      <c r="A40" s="12"/>
      <c r="B40" s="25">
        <v>381</v>
      </c>
      <c r="C40" s="20" t="s">
        <v>47</v>
      </c>
      <c r="D40" s="46">
        <v>61705</v>
      </c>
      <c r="E40" s="46">
        <v>1120000</v>
      </c>
      <c r="F40" s="46">
        <v>942412</v>
      </c>
      <c r="G40" s="46">
        <v>307664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2431781</v>
      </c>
      <c r="O40" s="47">
        <f t="shared" si="1"/>
        <v>2573.3132275132275</v>
      </c>
      <c r="P40" s="9"/>
    </row>
    <row r="41" spans="1:119">
      <c r="A41" s="12"/>
      <c r="B41" s="25">
        <v>385</v>
      </c>
      <c r="C41" s="20" t="s">
        <v>48</v>
      </c>
      <c r="D41" s="46">
        <v>0</v>
      </c>
      <c r="E41" s="46">
        <v>0</v>
      </c>
      <c r="F41" s="46">
        <v>1399912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1399912</v>
      </c>
      <c r="O41" s="47">
        <f t="shared" si="1"/>
        <v>1481.3883597883598</v>
      </c>
      <c r="P41" s="9"/>
    </row>
    <row r="42" spans="1:119" ht="15.75" thickBot="1">
      <c r="A42" s="12"/>
      <c r="B42" s="25">
        <v>389.4</v>
      </c>
      <c r="C42" s="20" t="s">
        <v>49</v>
      </c>
      <c r="D42" s="46">
        <v>2409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2409</v>
      </c>
      <c r="O42" s="47">
        <f t="shared" si="1"/>
        <v>2.549206349206349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0">SUM(D5,D14,D19,D26,D30,D34,D39)</f>
        <v>7388612</v>
      </c>
      <c r="E43" s="15">
        <f t="shared" si="10"/>
        <v>1253597</v>
      </c>
      <c r="F43" s="15">
        <f t="shared" si="10"/>
        <v>2342324</v>
      </c>
      <c r="G43" s="15">
        <f t="shared" si="10"/>
        <v>396359</v>
      </c>
      <c r="H43" s="15">
        <f t="shared" si="10"/>
        <v>0</v>
      </c>
      <c r="I43" s="15">
        <f t="shared" si="10"/>
        <v>1770099</v>
      </c>
      <c r="J43" s="15">
        <f t="shared" si="10"/>
        <v>0</v>
      </c>
      <c r="K43" s="15">
        <f t="shared" si="10"/>
        <v>753834</v>
      </c>
      <c r="L43" s="15">
        <f t="shared" si="10"/>
        <v>205628</v>
      </c>
      <c r="M43" s="15">
        <f t="shared" si="10"/>
        <v>0</v>
      </c>
      <c r="N43" s="15">
        <f t="shared" si="4"/>
        <v>14110453</v>
      </c>
      <c r="O43" s="38">
        <f t="shared" si="1"/>
        <v>14931.696296296297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118" t="s">
        <v>56</v>
      </c>
      <c r="M45" s="118"/>
      <c r="N45" s="118"/>
      <c r="O45" s="43">
        <v>945</v>
      </c>
    </row>
    <row r="46" spans="1:119">
      <c r="A46" s="119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7"/>
    </row>
    <row r="47" spans="1:119" ht="15.75" thickBot="1">
      <c r="A47" s="120" t="s">
        <v>70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</sheetData>
  <mergeCells count="10">
    <mergeCell ref="A47:O47"/>
    <mergeCell ref="A46:O46"/>
    <mergeCell ref="L45:N4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5500902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106070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5606972</v>
      </c>
      <c r="O5" s="33">
        <f t="shared" ref="O5:O45" si="2">(N5/O$47)</f>
        <v>5920.7729672650476</v>
      </c>
      <c r="P5" s="6"/>
    </row>
    <row r="6" spans="1:133">
      <c r="A6" s="12"/>
      <c r="B6" s="25">
        <v>311</v>
      </c>
      <c r="C6" s="20" t="s">
        <v>2</v>
      </c>
      <c r="D6" s="46">
        <v>5434517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5434517</v>
      </c>
      <c r="O6" s="47">
        <f t="shared" si="2"/>
        <v>5738.6663146779301</v>
      </c>
      <c r="P6" s="9"/>
    </row>
    <row r="7" spans="1:133">
      <c r="A7" s="12"/>
      <c r="B7" s="25">
        <v>312.10000000000002</v>
      </c>
      <c r="C7" s="20" t="s">
        <v>10</v>
      </c>
      <c r="D7" s="46">
        <v>26717</v>
      </c>
      <c r="E7" s="46">
        <v>0</v>
      </c>
      <c r="F7" s="46">
        <v>0</v>
      </c>
      <c r="G7" s="46">
        <v>0</v>
      </c>
      <c r="H7" s="46">
        <v>0</v>
      </c>
      <c r="I7" s="46">
        <v>10395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37112</v>
      </c>
      <c r="O7" s="47">
        <f t="shared" si="2"/>
        <v>39.189017951425555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95675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95675</v>
      </c>
      <c r="O8" s="47">
        <f t="shared" si="2"/>
        <v>101.02956705385428</v>
      </c>
      <c r="P8" s="9"/>
    </row>
    <row r="9" spans="1:133">
      <c r="A9" s="12"/>
      <c r="B9" s="25">
        <v>314.2</v>
      </c>
      <c r="C9" s="20" t="s">
        <v>14</v>
      </c>
      <c r="D9" s="46">
        <v>26615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26615</v>
      </c>
      <c r="O9" s="47">
        <f t="shared" si="2"/>
        <v>28.104540654699051</v>
      </c>
      <c r="P9" s="9"/>
    </row>
    <row r="10" spans="1:133">
      <c r="A10" s="12"/>
      <c r="B10" s="25">
        <v>314.39999999999998</v>
      </c>
      <c r="C10" s="20" t="s">
        <v>15</v>
      </c>
      <c r="D10" s="46">
        <v>4290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4290</v>
      </c>
      <c r="O10" s="47">
        <f t="shared" si="2"/>
        <v>4.5300950369588175</v>
      </c>
      <c r="P10" s="9"/>
    </row>
    <row r="11" spans="1:133">
      <c r="A11" s="12"/>
      <c r="B11" s="25">
        <v>316</v>
      </c>
      <c r="C11" s="20" t="s">
        <v>16</v>
      </c>
      <c r="D11" s="46">
        <v>8763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8763</v>
      </c>
      <c r="O11" s="47">
        <f t="shared" si="2"/>
        <v>9.253431890179515</v>
      </c>
      <c r="P11" s="9"/>
    </row>
    <row r="12" spans="1:133" ht="15.75">
      <c r="A12" s="29" t="s">
        <v>78</v>
      </c>
      <c r="B12" s="30"/>
      <c r="C12" s="31"/>
      <c r="D12" s="32">
        <f t="shared" ref="D12:M12" si="3">SUM(D13:D16)</f>
        <v>616611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121120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737731</v>
      </c>
      <c r="O12" s="45">
        <f t="shared" si="2"/>
        <v>779.01900739176347</v>
      </c>
      <c r="P12" s="10"/>
    </row>
    <row r="13" spans="1:133">
      <c r="A13" s="12"/>
      <c r="B13" s="25">
        <v>322</v>
      </c>
      <c r="C13" s="20" t="s">
        <v>0</v>
      </c>
      <c r="D13" s="46">
        <v>398471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398471</v>
      </c>
      <c r="O13" s="47">
        <f t="shared" si="2"/>
        <v>420.77191129883846</v>
      </c>
      <c r="P13" s="9"/>
    </row>
    <row r="14" spans="1:133">
      <c r="A14" s="12"/>
      <c r="B14" s="25">
        <v>323.10000000000002</v>
      </c>
      <c r="C14" s="20" t="s">
        <v>18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121120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121120</v>
      </c>
      <c r="O14" s="47">
        <f t="shared" si="2"/>
        <v>127.89862724392819</v>
      </c>
      <c r="P14" s="9"/>
    </row>
    <row r="15" spans="1:133">
      <c r="A15" s="12"/>
      <c r="B15" s="25">
        <v>323.39999999999998</v>
      </c>
      <c r="C15" s="20" t="s">
        <v>19</v>
      </c>
      <c r="D15" s="46">
        <v>6368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6368</v>
      </c>
      <c r="O15" s="47">
        <f t="shared" si="2"/>
        <v>6.7243928194297782</v>
      </c>
      <c r="P15" s="9"/>
    </row>
    <row r="16" spans="1:133">
      <c r="A16" s="12"/>
      <c r="B16" s="25">
        <v>329</v>
      </c>
      <c r="C16" s="20" t="s">
        <v>79</v>
      </c>
      <c r="D16" s="46">
        <v>211772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211772</v>
      </c>
      <c r="O16" s="47">
        <f t="shared" si="2"/>
        <v>223.62407602956705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SUM(D18:D22)</f>
        <v>84966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84966</v>
      </c>
      <c r="O17" s="45">
        <f t="shared" si="2"/>
        <v>89.721224920802541</v>
      </c>
      <c r="P17" s="10"/>
    </row>
    <row r="18" spans="1:16">
      <c r="A18" s="12"/>
      <c r="B18" s="25">
        <v>331.9</v>
      </c>
      <c r="C18" s="20" t="s">
        <v>80</v>
      </c>
      <c r="D18" s="46">
        <v>3295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3295</v>
      </c>
      <c r="O18" s="47">
        <f t="shared" si="2"/>
        <v>3.4794086589229143</v>
      </c>
      <c r="P18" s="9"/>
    </row>
    <row r="19" spans="1:16">
      <c r="A19" s="12"/>
      <c r="B19" s="25">
        <v>334.2</v>
      </c>
      <c r="C19" s="20" t="s">
        <v>81</v>
      </c>
      <c r="D19" s="46">
        <v>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1000</v>
      </c>
      <c r="O19" s="47">
        <f t="shared" si="2"/>
        <v>1.0559662090813093</v>
      </c>
      <c r="P19" s="9"/>
    </row>
    <row r="20" spans="1:16">
      <c r="A20" s="12"/>
      <c r="B20" s="25">
        <v>335.12</v>
      </c>
      <c r="C20" s="20" t="s">
        <v>24</v>
      </c>
      <c r="D20" s="46">
        <v>17675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17675</v>
      </c>
      <c r="O20" s="47">
        <f t="shared" si="2"/>
        <v>18.664202745512142</v>
      </c>
      <c r="P20" s="9"/>
    </row>
    <row r="21" spans="1:16">
      <c r="A21" s="12"/>
      <c r="B21" s="25">
        <v>335.18</v>
      </c>
      <c r="C21" s="20" t="s">
        <v>25</v>
      </c>
      <c r="D21" s="46">
        <v>59905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59905</v>
      </c>
      <c r="O21" s="47">
        <f t="shared" si="2"/>
        <v>63.25765575501584</v>
      </c>
      <c r="P21" s="9"/>
    </row>
    <row r="22" spans="1:16">
      <c r="A22" s="12"/>
      <c r="B22" s="25">
        <v>335.49</v>
      </c>
      <c r="C22" s="20" t="s">
        <v>26</v>
      </c>
      <c r="D22" s="46">
        <v>3091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3091</v>
      </c>
      <c r="O22" s="47">
        <f t="shared" si="2"/>
        <v>3.2639915522703276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SUM(D24:D28)</f>
        <v>273388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273388</v>
      </c>
      <c r="O23" s="45">
        <f t="shared" si="2"/>
        <v>288.68848996832099</v>
      </c>
      <c r="P23" s="10"/>
    </row>
    <row r="24" spans="1:16">
      <c r="A24" s="12"/>
      <c r="B24" s="25">
        <v>341.3</v>
      </c>
      <c r="C24" s="20" t="s">
        <v>35</v>
      </c>
      <c r="D24" s="46">
        <v>197206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197206</v>
      </c>
      <c r="O24" s="47">
        <f t="shared" si="2"/>
        <v>208.24287222808871</v>
      </c>
      <c r="P24" s="9"/>
    </row>
    <row r="25" spans="1:16">
      <c r="A25" s="12"/>
      <c r="B25" s="25">
        <v>342.1</v>
      </c>
      <c r="C25" s="20" t="s">
        <v>82</v>
      </c>
      <c r="D25" s="46">
        <v>4310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4310</v>
      </c>
      <c r="O25" s="47">
        <f t="shared" si="2"/>
        <v>4.5512143611404436</v>
      </c>
      <c r="P25" s="9"/>
    </row>
    <row r="26" spans="1:16">
      <c r="A26" s="12"/>
      <c r="B26" s="25">
        <v>343.9</v>
      </c>
      <c r="C26" s="20" t="s">
        <v>36</v>
      </c>
      <c r="D26" s="46">
        <v>17462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17462</v>
      </c>
      <c r="O26" s="47">
        <f t="shared" si="2"/>
        <v>18.439281942977825</v>
      </c>
      <c r="P26" s="9"/>
    </row>
    <row r="27" spans="1:16">
      <c r="A27" s="12"/>
      <c r="B27" s="25">
        <v>347.9</v>
      </c>
      <c r="C27" s="20" t="s">
        <v>37</v>
      </c>
      <c r="D27" s="46">
        <v>1888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1888</v>
      </c>
      <c r="O27" s="47">
        <f t="shared" si="2"/>
        <v>1.993664202745512</v>
      </c>
      <c r="P27" s="9"/>
    </row>
    <row r="28" spans="1:16">
      <c r="A28" s="12"/>
      <c r="B28" s="25">
        <v>349</v>
      </c>
      <c r="C28" s="20" t="s">
        <v>83</v>
      </c>
      <c r="D28" s="46">
        <v>52522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52522</v>
      </c>
      <c r="O28" s="47">
        <f t="shared" si="2"/>
        <v>55.461457233368535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SUM(D30:D32)</f>
        <v>446571</v>
      </c>
      <c r="E29" s="32">
        <f t="shared" si="7"/>
        <v>51239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497810</v>
      </c>
      <c r="O29" s="45">
        <f t="shared" si="2"/>
        <v>525.67053854276662</v>
      </c>
      <c r="P29" s="10"/>
    </row>
    <row r="30" spans="1:16">
      <c r="A30" s="13"/>
      <c r="B30" s="39">
        <v>351.9</v>
      </c>
      <c r="C30" s="21" t="s">
        <v>84</v>
      </c>
      <c r="D30" s="46">
        <v>52177</v>
      </c>
      <c r="E30" s="46">
        <v>8108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60285</v>
      </c>
      <c r="O30" s="47">
        <f t="shared" si="2"/>
        <v>63.658922914466736</v>
      </c>
      <c r="P30" s="9"/>
    </row>
    <row r="31" spans="1:16">
      <c r="A31" s="13"/>
      <c r="B31" s="39">
        <v>354</v>
      </c>
      <c r="C31" s="21" t="s">
        <v>41</v>
      </c>
      <c r="D31" s="46">
        <v>394394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5" si="8">SUM(D31:M31)</f>
        <v>394394</v>
      </c>
      <c r="O31" s="47">
        <f t="shared" si="2"/>
        <v>416.46673706441396</v>
      </c>
      <c r="P31" s="9"/>
    </row>
    <row r="32" spans="1:16">
      <c r="A32" s="13"/>
      <c r="B32" s="39">
        <v>359</v>
      </c>
      <c r="C32" s="21" t="s">
        <v>85</v>
      </c>
      <c r="D32" s="46">
        <v>0</v>
      </c>
      <c r="E32" s="46">
        <v>43131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43131</v>
      </c>
      <c r="O32" s="47">
        <f t="shared" si="2"/>
        <v>45.544878563885959</v>
      </c>
      <c r="P32" s="9"/>
    </row>
    <row r="33" spans="1:119" ht="15.75">
      <c r="A33" s="29" t="s">
        <v>3</v>
      </c>
      <c r="B33" s="30"/>
      <c r="C33" s="31"/>
      <c r="D33" s="32">
        <f t="shared" ref="D33:M33" si="9">SUM(D34:D39)</f>
        <v>1407080</v>
      </c>
      <c r="E33" s="32">
        <f t="shared" si="9"/>
        <v>50281</v>
      </c>
      <c r="F33" s="32">
        <f t="shared" si="9"/>
        <v>0</v>
      </c>
      <c r="G33" s="32">
        <f t="shared" si="9"/>
        <v>21919</v>
      </c>
      <c r="H33" s="32">
        <f t="shared" si="9"/>
        <v>0</v>
      </c>
      <c r="I33" s="32">
        <f t="shared" si="9"/>
        <v>171376</v>
      </c>
      <c r="J33" s="32">
        <f t="shared" si="9"/>
        <v>0</v>
      </c>
      <c r="K33" s="32">
        <f t="shared" si="9"/>
        <v>25826</v>
      </c>
      <c r="L33" s="32">
        <f t="shared" si="9"/>
        <v>0</v>
      </c>
      <c r="M33" s="32">
        <f t="shared" si="9"/>
        <v>0</v>
      </c>
      <c r="N33" s="32">
        <f t="shared" si="8"/>
        <v>1676482</v>
      </c>
      <c r="O33" s="45">
        <f t="shared" si="2"/>
        <v>1770.3083421330518</v>
      </c>
      <c r="P33" s="10"/>
    </row>
    <row r="34" spans="1:119">
      <c r="A34" s="12"/>
      <c r="B34" s="25">
        <v>361.1</v>
      </c>
      <c r="C34" s="20" t="s">
        <v>43</v>
      </c>
      <c r="D34" s="46">
        <v>99316</v>
      </c>
      <c r="E34" s="46">
        <v>13386</v>
      </c>
      <c r="F34" s="46">
        <v>0</v>
      </c>
      <c r="G34" s="46">
        <v>21919</v>
      </c>
      <c r="H34" s="46">
        <v>0</v>
      </c>
      <c r="I34" s="46">
        <v>9254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143875</v>
      </c>
      <c r="O34" s="47">
        <f t="shared" si="2"/>
        <v>151.92713833157339</v>
      </c>
      <c r="P34" s="9"/>
    </row>
    <row r="35" spans="1:119">
      <c r="A35" s="12"/>
      <c r="B35" s="25">
        <v>361.3</v>
      </c>
      <c r="C35" s="20" t="s">
        <v>44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-430340</v>
      </c>
      <c r="L35" s="46">
        <v>0</v>
      </c>
      <c r="M35" s="46">
        <v>0</v>
      </c>
      <c r="N35" s="46">
        <f t="shared" si="8"/>
        <v>-430340</v>
      </c>
      <c r="O35" s="47">
        <f t="shared" si="2"/>
        <v>-454.42449841605071</v>
      </c>
      <c r="P35" s="9"/>
    </row>
    <row r="36" spans="1:119">
      <c r="A36" s="12"/>
      <c r="B36" s="25">
        <v>363.11</v>
      </c>
      <c r="C36" s="20" t="s">
        <v>86</v>
      </c>
      <c r="D36" s="46">
        <v>0</v>
      </c>
      <c r="E36" s="46">
        <v>36895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36895</v>
      </c>
      <c r="O36" s="47">
        <f t="shared" si="2"/>
        <v>38.959873284054908</v>
      </c>
      <c r="P36" s="9"/>
    </row>
    <row r="37" spans="1:119">
      <c r="A37" s="12"/>
      <c r="B37" s="25">
        <v>363.29</v>
      </c>
      <c r="C37" s="20" t="s">
        <v>87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162122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162122</v>
      </c>
      <c r="O37" s="47">
        <f t="shared" si="2"/>
        <v>171.19535374868005</v>
      </c>
      <c r="P37" s="9"/>
    </row>
    <row r="38" spans="1:119">
      <c r="A38" s="12"/>
      <c r="B38" s="25">
        <v>368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456166</v>
      </c>
      <c r="L38" s="46">
        <v>0</v>
      </c>
      <c r="M38" s="46">
        <v>0</v>
      </c>
      <c r="N38" s="46">
        <f t="shared" si="8"/>
        <v>456166</v>
      </c>
      <c r="O38" s="47">
        <f t="shared" si="2"/>
        <v>481.6958817317846</v>
      </c>
      <c r="P38" s="9"/>
    </row>
    <row r="39" spans="1:119">
      <c r="A39" s="12"/>
      <c r="B39" s="25">
        <v>369.9</v>
      </c>
      <c r="C39" s="20" t="s">
        <v>46</v>
      </c>
      <c r="D39" s="46">
        <v>1307764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1307764</v>
      </c>
      <c r="O39" s="47">
        <f t="shared" si="2"/>
        <v>1380.9545934530095</v>
      </c>
      <c r="P39" s="9"/>
    </row>
    <row r="40" spans="1:119" ht="15.75">
      <c r="A40" s="29" t="s">
        <v>34</v>
      </c>
      <c r="B40" s="30"/>
      <c r="C40" s="31"/>
      <c r="D40" s="32">
        <f t="shared" ref="D40:M40" si="10">SUM(D41:D44)</f>
        <v>105076</v>
      </c>
      <c r="E40" s="32">
        <f t="shared" si="10"/>
        <v>0</v>
      </c>
      <c r="F40" s="32">
        <f t="shared" si="10"/>
        <v>91186</v>
      </c>
      <c r="G40" s="32">
        <f t="shared" si="10"/>
        <v>14497080</v>
      </c>
      <c r="H40" s="32">
        <f t="shared" si="10"/>
        <v>0</v>
      </c>
      <c r="I40" s="32">
        <f t="shared" si="10"/>
        <v>65500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14758842</v>
      </c>
      <c r="O40" s="45">
        <f t="shared" si="2"/>
        <v>15584.83843717001</v>
      </c>
      <c r="P40" s="9"/>
    </row>
    <row r="41" spans="1:119">
      <c r="A41" s="12"/>
      <c r="B41" s="25">
        <v>381</v>
      </c>
      <c r="C41" s="20" t="s">
        <v>47</v>
      </c>
      <c r="D41" s="46">
        <v>0</v>
      </c>
      <c r="E41" s="46">
        <v>0</v>
      </c>
      <c r="F41" s="46">
        <v>91186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91186</v>
      </c>
      <c r="O41" s="47">
        <f t="shared" si="2"/>
        <v>96.289334741288272</v>
      </c>
      <c r="P41" s="9"/>
    </row>
    <row r="42" spans="1:119">
      <c r="A42" s="12"/>
      <c r="B42" s="25">
        <v>383</v>
      </c>
      <c r="C42" s="20" t="s">
        <v>67</v>
      </c>
      <c r="D42" s="46">
        <v>105076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105076</v>
      </c>
      <c r="O42" s="47">
        <f t="shared" si="2"/>
        <v>110.95670538542767</v>
      </c>
      <c r="P42" s="9"/>
    </row>
    <row r="43" spans="1:119">
      <c r="A43" s="12"/>
      <c r="B43" s="25">
        <v>385</v>
      </c>
      <c r="C43" s="20" t="s">
        <v>48</v>
      </c>
      <c r="D43" s="46">
        <v>0</v>
      </c>
      <c r="E43" s="46">
        <v>0</v>
      </c>
      <c r="F43" s="46">
        <v>0</v>
      </c>
      <c r="G43" s="46">
        <v>14497080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14497080</v>
      </c>
      <c r="O43" s="47">
        <f t="shared" si="2"/>
        <v>15308.42661034847</v>
      </c>
      <c r="P43" s="9"/>
    </row>
    <row r="44" spans="1:119" ht="15.75" thickBot="1">
      <c r="A44" s="12"/>
      <c r="B44" s="25">
        <v>389.4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65500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65500</v>
      </c>
      <c r="O44" s="47">
        <f t="shared" si="2"/>
        <v>69.165786694825769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1">SUM(D5,D12,D17,D23,D29,D33,D40)</f>
        <v>8434594</v>
      </c>
      <c r="E45" s="15">
        <f t="shared" si="11"/>
        <v>101520</v>
      </c>
      <c r="F45" s="15">
        <f t="shared" si="11"/>
        <v>91186</v>
      </c>
      <c r="G45" s="15">
        <f t="shared" si="11"/>
        <v>14518999</v>
      </c>
      <c r="H45" s="15">
        <f t="shared" si="11"/>
        <v>0</v>
      </c>
      <c r="I45" s="15">
        <f t="shared" si="11"/>
        <v>464066</v>
      </c>
      <c r="J45" s="15">
        <f t="shared" si="11"/>
        <v>0</v>
      </c>
      <c r="K45" s="15">
        <f t="shared" si="11"/>
        <v>25826</v>
      </c>
      <c r="L45" s="15">
        <f t="shared" si="11"/>
        <v>0</v>
      </c>
      <c r="M45" s="15">
        <f t="shared" si="11"/>
        <v>0</v>
      </c>
      <c r="N45" s="15">
        <f t="shared" si="8"/>
        <v>23636191</v>
      </c>
      <c r="O45" s="38">
        <f t="shared" si="2"/>
        <v>24959.019007391762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88</v>
      </c>
      <c r="M47" s="118"/>
      <c r="N47" s="118"/>
      <c r="O47" s="43">
        <v>947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70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116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117</v>
      </c>
      <c r="N4" s="35" t="s">
        <v>9</v>
      </c>
      <c r="O4" s="35" t="s">
        <v>118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SUM(D6:D12)</f>
        <v>9599846</v>
      </c>
      <c r="E5" s="27">
        <f t="shared" si="0"/>
        <v>0</v>
      </c>
      <c r="F5" s="27">
        <f t="shared" si="0"/>
        <v>307120</v>
      </c>
      <c r="G5" s="27">
        <f t="shared" si="0"/>
        <v>0</v>
      </c>
      <c r="H5" s="27">
        <f t="shared" si="0"/>
        <v>0</v>
      </c>
      <c r="I5" s="27">
        <f t="shared" si="0"/>
        <v>166679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10073645</v>
      </c>
      <c r="P5" s="33">
        <f t="shared" ref="P5:P42" si="1">(O5/P$44)</f>
        <v>10548.319371727748</v>
      </c>
      <c r="Q5" s="6"/>
    </row>
    <row r="6" spans="1:134">
      <c r="A6" s="12"/>
      <c r="B6" s="25">
        <v>311</v>
      </c>
      <c r="C6" s="20" t="s">
        <v>2</v>
      </c>
      <c r="D6" s="46">
        <v>9483742</v>
      </c>
      <c r="E6" s="46">
        <v>0</v>
      </c>
      <c r="F6" s="46">
        <v>307120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9790862</v>
      </c>
      <c r="P6" s="47">
        <f t="shared" si="1"/>
        <v>10252.211518324608</v>
      </c>
      <c r="Q6" s="9"/>
    </row>
    <row r="7" spans="1:134">
      <c r="A7" s="12"/>
      <c r="B7" s="25">
        <v>312.41000000000003</v>
      </c>
      <c r="C7" s="20" t="s">
        <v>120</v>
      </c>
      <c r="D7" s="46">
        <v>25938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25938</v>
      </c>
      <c r="P7" s="47">
        <f t="shared" si="1"/>
        <v>27.160209424083771</v>
      </c>
      <c r="Q7" s="9"/>
    </row>
    <row r="8" spans="1:134">
      <c r="A8" s="12"/>
      <c r="B8" s="25">
        <v>312.43</v>
      </c>
      <c r="C8" s="20" t="s">
        <v>121</v>
      </c>
      <c r="D8" s="46">
        <v>53110</v>
      </c>
      <c r="E8" s="46">
        <v>0</v>
      </c>
      <c r="F8" s="46">
        <v>0</v>
      </c>
      <c r="G8" s="46">
        <v>0</v>
      </c>
      <c r="H8" s="46">
        <v>0</v>
      </c>
      <c r="I8" s="46">
        <v>9828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62938</v>
      </c>
      <c r="P8" s="47">
        <f t="shared" si="1"/>
        <v>65.903664921465975</v>
      </c>
      <c r="Q8" s="9"/>
    </row>
    <row r="9" spans="1:134">
      <c r="A9" s="12"/>
      <c r="B9" s="25">
        <v>314.10000000000002</v>
      </c>
      <c r="C9" s="20" t="s">
        <v>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156851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156851</v>
      </c>
      <c r="P9" s="47">
        <f t="shared" si="1"/>
        <v>164.24188481675392</v>
      </c>
      <c r="Q9" s="9"/>
    </row>
    <row r="10" spans="1:134">
      <c r="A10" s="12"/>
      <c r="B10" s="25">
        <v>314.39999999999998</v>
      </c>
      <c r="C10" s="20" t="s">
        <v>15</v>
      </c>
      <c r="D10" s="46">
        <v>12646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12646</v>
      </c>
      <c r="P10" s="47">
        <f t="shared" si="1"/>
        <v>13.241884816753927</v>
      </c>
      <c r="Q10" s="9"/>
    </row>
    <row r="11" spans="1:134">
      <c r="A11" s="12"/>
      <c r="B11" s="25">
        <v>315.10000000000002</v>
      </c>
      <c r="C11" s="20" t="s">
        <v>129</v>
      </c>
      <c r="D11" s="46">
        <v>22951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22951</v>
      </c>
      <c r="P11" s="47">
        <f t="shared" si="1"/>
        <v>24.032460732984294</v>
      </c>
      <c r="Q11" s="9"/>
    </row>
    <row r="12" spans="1:134">
      <c r="A12" s="12"/>
      <c r="B12" s="25">
        <v>316</v>
      </c>
      <c r="C12" s="20" t="s">
        <v>130</v>
      </c>
      <c r="D12" s="46">
        <v>1459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1459</v>
      </c>
      <c r="P12" s="47">
        <f t="shared" si="1"/>
        <v>1.5277486910994764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SUM(D14:D18)</f>
        <v>2629929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375692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3005621</v>
      </c>
      <c r="P13" s="45">
        <f t="shared" si="1"/>
        <v>3147.2471204188482</v>
      </c>
      <c r="Q13" s="10"/>
    </row>
    <row r="14" spans="1:134">
      <c r="A14" s="12"/>
      <c r="B14" s="25">
        <v>322</v>
      </c>
      <c r="C14" s="20" t="s">
        <v>123</v>
      </c>
      <c r="D14" s="46">
        <v>1803512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1803512</v>
      </c>
      <c r="P14" s="47">
        <f t="shared" si="1"/>
        <v>1888.4942408376962</v>
      </c>
      <c r="Q14" s="9"/>
    </row>
    <row r="15" spans="1:134">
      <c r="A15" s="12"/>
      <c r="B15" s="25">
        <v>322.89999999999998</v>
      </c>
      <c r="C15" s="20" t="s">
        <v>131</v>
      </c>
      <c r="D15" s="46">
        <v>807066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807066</v>
      </c>
      <c r="P15" s="47">
        <f t="shared" si="1"/>
        <v>845.09528795811514</v>
      </c>
      <c r="Q15" s="9"/>
    </row>
    <row r="16" spans="1:134">
      <c r="A16" s="12"/>
      <c r="B16" s="25">
        <v>323.10000000000002</v>
      </c>
      <c r="C16" s="20" t="s">
        <v>18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153922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153922</v>
      </c>
      <c r="P16" s="47">
        <f t="shared" si="1"/>
        <v>161.17486910994765</v>
      </c>
      <c r="Q16" s="9"/>
    </row>
    <row r="17" spans="1:17">
      <c r="A17" s="12"/>
      <c r="B17" s="25">
        <v>323.39999999999998</v>
      </c>
      <c r="C17" s="20" t="s">
        <v>19</v>
      </c>
      <c r="D17" s="46">
        <v>19351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19351</v>
      </c>
      <c r="P17" s="47">
        <f t="shared" si="1"/>
        <v>20.262827225130891</v>
      </c>
      <c r="Q17" s="9"/>
    </row>
    <row r="18" spans="1:17">
      <c r="A18" s="12"/>
      <c r="B18" s="25">
        <v>329.2</v>
      </c>
      <c r="C18" s="20" t="s">
        <v>132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221770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221770</v>
      </c>
      <c r="P18" s="47">
        <f t="shared" si="1"/>
        <v>232.21989528795811</v>
      </c>
      <c r="Q18" s="9"/>
    </row>
    <row r="19" spans="1:17" ht="15.75">
      <c r="A19" s="29" t="s">
        <v>124</v>
      </c>
      <c r="B19" s="30"/>
      <c r="C19" s="31"/>
      <c r="D19" s="32">
        <f t="shared" ref="D19:N19" si="5">SUM(D20:D25)</f>
        <v>173786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173786</v>
      </c>
      <c r="P19" s="45">
        <f t="shared" si="1"/>
        <v>181.97486910994763</v>
      </c>
      <c r="Q19" s="10"/>
    </row>
    <row r="20" spans="1:17">
      <c r="A20" s="12"/>
      <c r="B20" s="25">
        <v>334.2</v>
      </c>
      <c r="C20" s="20" t="s">
        <v>81</v>
      </c>
      <c r="D20" s="46">
        <v>11203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4" si="6">SUM(D20:N20)</f>
        <v>11203</v>
      </c>
      <c r="P20" s="47">
        <f t="shared" si="1"/>
        <v>11.73089005235602</v>
      </c>
      <c r="Q20" s="9"/>
    </row>
    <row r="21" spans="1:17">
      <c r="A21" s="12"/>
      <c r="B21" s="25">
        <v>334.49</v>
      </c>
      <c r="C21" s="20" t="s">
        <v>133</v>
      </c>
      <c r="D21" s="46">
        <v>13972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13972</v>
      </c>
      <c r="P21" s="47">
        <f t="shared" si="1"/>
        <v>14.630366492146598</v>
      </c>
      <c r="Q21" s="9"/>
    </row>
    <row r="22" spans="1:17">
      <c r="A22" s="12"/>
      <c r="B22" s="25">
        <v>334.5</v>
      </c>
      <c r="C22" s="20" t="s">
        <v>134</v>
      </c>
      <c r="D22" s="46">
        <v>1322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1322</v>
      </c>
      <c r="P22" s="47">
        <f t="shared" si="1"/>
        <v>1.3842931937172775</v>
      </c>
      <c r="Q22" s="9"/>
    </row>
    <row r="23" spans="1:17">
      <c r="A23" s="12"/>
      <c r="B23" s="25">
        <v>335.125</v>
      </c>
      <c r="C23" s="20" t="s">
        <v>125</v>
      </c>
      <c r="D23" s="46">
        <v>29299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29299</v>
      </c>
      <c r="P23" s="47">
        <f t="shared" si="1"/>
        <v>30.679581151832462</v>
      </c>
      <c r="Q23" s="9"/>
    </row>
    <row r="24" spans="1:17">
      <c r="A24" s="12"/>
      <c r="B24" s="25">
        <v>335.18</v>
      </c>
      <c r="C24" s="20" t="s">
        <v>126</v>
      </c>
      <c r="D24" s="46">
        <v>92990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92990</v>
      </c>
      <c r="P24" s="47">
        <f t="shared" si="1"/>
        <v>97.3717277486911</v>
      </c>
      <c r="Q24" s="9"/>
    </row>
    <row r="25" spans="1:17">
      <c r="A25" s="12"/>
      <c r="B25" s="25">
        <v>337.5</v>
      </c>
      <c r="C25" s="20" t="s">
        <v>135</v>
      </c>
      <c r="D25" s="46">
        <v>25000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" si="7">SUM(D25:N25)</f>
        <v>25000</v>
      </c>
      <c r="P25" s="47">
        <f t="shared" si="1"/>
        <v>26.178010471204189</v>
      </c>
      <c r="Q25" s="9"/>
    </row>
    <row r="26" spans="1:17" ht="15.75">
      <c r="A26" s="29" t="s">
        <v>32</v>
      </c>
      <c r="B26" s="30"/>
      <c r="C26" s="31"/>
      <c r="D26" s="32">
        <f t="shared" ref="D26:N26" si="8">SUM(D27:D29)</f>
        <v>225793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225793</v>
      </c>
      <c r="P26" s="45">
        <f t="shared" si="1"/>
        <v>236.43246073298428</v>
      </c>
      <c r="Q26" s="10"/>
    </row>
    <row r="27" spans="1:17">
      <c r="A27" s="12"/>
      <c r="B27" s="25">
        <v>341.3</v>
      </c>
      <c r="C27" s="20" t="s">
        <v>136</v>
      </c>
      <c r="D27" s="46">
        <v>150000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29" si="9">SUM(D27:N27)</f>
        <v>150000</v>
      </c>
      <c r="P27" s="47">
        <f t="shared" si="1"/>
        <v>157.06806282722513</v>
      </c>
      <c r="Q27" s="9"/>
    </row>
    <row r="28" spans="1:17">
      <c r="A28" s="12"/>
      <c r="B28" s="25">
        <v>342.1</v>
      </c>
      <c r="C28" s="20" t="s">
        <v>82</v>
      </c>
      <c r="D28" s="46">
        <v>38153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38153</v>
      </c>
      <c r="P28" s="47">
        <f t="shared" si="1"/>
        <v>39.950785340314134</v>
      </c>
      <c r="Q28" s="9"/>
    </row>
    <row r="29" spans="1:17">
      <c r="A29" s="12"/>
      <c r="B29" s="25">
        <v>347.9</v>
      </c>
      <c r="C29" s="20" t="s">
        <v>37</v>
      </c>
      <c r="D29" s="46">
        <v>37640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37640</v>
      </c>
      <c r="P29" s="47">
        <f t="shared" si="1"/>
        <v>39.413612565445028</v>
      </c>
      <c r="Q29" s="9"/>
    </row>
    <row r="30" spans="1:17" ht="15.75">
      <c r="A30" s="29" t="s">
        <v>33</v>
      </c>
      <c r="B30" s="30"/>
      <c r="C30" s="31"/>
      <c r="D30" s="32">
        <f t="shared" ref="D30:N30" si="10">SUM(D31:D34)</f>
        <v>93177</v>
      </c>
      <c r="E30" s="32">
        <f t="shared" si="10"/>
        <v>250066</v>
      </c>
      <c r="F30" s="32">
        <f t="shared" si="10"/>
        <v>0</v>
      </c>
      <c r="G30" s="32">
        <f t="shared" si="10"/>
        <v>0</v>
      </c>
      <c r="H30" s="32">
        <f t="shared" si="10"/>
        <v>0</v>
      </c>
      <c r="I30" s="32">
        <f t="shared" si="10"/>
        <v>0</v>
      </c>
      <c r="J30" s="32">
        <f t="shared" si="10"/>
        <v>0</v>
      </c>
      <c r="K30" s="32">
        <f t="shared" si="10"/>
        <v>0</v>
      </c>
      <c r="L30" s="32">
        <f t="shared" si="10"/>
        <v>0</v>
      </c>
      <c r="M30" s="32">
        <f t="shared" si="10"/>
        <v>0</v>
      </c>
      <c r="N30" s="32">
        <f t="shared" si="10"/>
        <v>0</v>
      </c>
      <c r="O30" s="32">
        <f>SUM(D30:N30)</f>
        <v>343243</v>
      </c>
      <c r="P30" s="45">
        <f t="shared" si="1"/>
        <v>359.41675392670157</v>
      </c>
      <c r="Q30" s="10"/>
    </row>
    <row r="31" spans="1:17">
      <c r="A31" s="13"/>
      <c r="B31" s="39">
        <v>351.1</v>
      </c>
      <c r="C31" s="21" t="s">
        <v>40</v>
      </c>
      <c r="D31" s="46">
        <v>11944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11944</v>
      </c>
      <c r="P31" s="47">
        <f t="shared" si="1"/>
        <v>12.506806282722513</v>
      </c>
      <c r="Q31" s="9"/>
    </row>
    <row r="32" spans="1:17">
      <c r="A32" s="13"/>
      <c r="B32" s="39">
        <v>354</v>
      </c>
      <c r="C32" s="21" t="s">
        <v>41</v>
      </c>
      <c r="D32" s="46">
        <v>81233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4" si="11">SUM(D32:N32)</f>
        <v>81233</v>
      </c>
      <c r="P32" s="47">
        <f t="shared" si="1"/>
        <v>85.060732984293196</v>
      </c>
      <c r="Q32" s="9"/>
    </row>
    <row r="33" spans="1:120">
      <c r="A33" s="13"/>
      <c r="B33" s="39">
        <v>355</v>
      </c>
      <c r="C33" s="21" t="s">
        <v>66</v>
      </c>
      <c r="D33" s="46">
        <v>0</v>
      </c>
      <c r="E33" s="46">
        <v>217410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217410</v>
      </c>
      <c r="P33" s="47">
        <f t="shared" si="1"/>
        <v>227.65445026178011</v>
      </c>
      <c r="Q33" s="9"/>
    </row>
    <row r="34" spans="1:120">
      <c r="A34" s="13"/>
      <c r="B34" s="39">
        <v>356</v>
      </c>
      <c r="C34" s="21" t="s">
        <v>42</v>
      </c>
      <c r="D34" s="46">
        <v>0</v>
      </c>
      <c r="E34" s="46">
        <v>32656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32656</v>
      </c>
      <c r="P34" s="47">
        <f t="shared" si="1"/>
        <v>34.194764397905757</v>
      </c>
      <c r="Q34" s="9"/>
    </row>
    <row r="35" spans="1:120" ht="15.75">
      <c r="A35" s="29" t="s">
        <v>3</v>
      </c>
      <c r="B35" s="30"/>
      <c r="C35" s="31"/>
      <c r="D35" s="32">
        <f t="shared" ref="D35:N35" si="12">SUM(D36:D38)</f>
        <v>348491</v>
      </c>
      <c r="E35" s="32">
        <f t="shared" si="12"/>
        <v>2862</v>
      </c>
      <c r="F35" s="32">
        <f t="shared" si="12"/>
        <v>0</v>
      </c>
      <c r="G35" s="32">
        <f t="shared" si="12"/>
        <v>254</v>
      </c>
      <c r="H35" s="32">
        <f t="shared" si="12"/>
        <v>0</v>
      </c>
      <c r="I35" s="32">
        <f t="shared" si="12"/>
        <v>1179</v>
      </c>
      <c r="J35" s="32">
        <f t="shared" si="12"/>
        <v>0</v>
      </c>
      <c r="K35" s="32">
        <f t="shared" si="12"/>
        <v>795221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1148007</v>
      </c>
      <c r="P35" s="45">
        <f t="shared" si="1"/>
        <v>1202.1015706806284</v>
      </c>
      <c r="Q35" s="10"/>
    </row>
    <row r="36" spans="1:120">
      <c r="A36" s="12"/>
      <c r="B36" s="25">
        <v>361.1</v>
      </c>
      <c r="C36" s="20" t="s">
        <v>43</v>
      </c>
      <c r="D36" s="46">
        <v>20808</v>
      </c>
      <c r="E36" s="46">
        <v>2862</v>
      </c>
      <c r="F36" s="46">
        <v>0</v>
      </c>
      <c r="G36" s="46">
        <v>254</v>
      </c>
      <c r="H36" s="46">
        <v>0</v>
      </c>
      <c r="I36" s="46">
        <v>1179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25103</v>
      </c>
      <c r="P36" s="47">
        <f t="shared" si="1"/>
        <v>26.285863874345551</v>
      </c>
      <c r="Q36" s="9"/>
    </row>
    <row r="37" spans="1:120">
      <c r="A37" s="12"/>
      <c r="B37" s="25">
        <v>368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795221</v>
      </c>
      <c r="L37" s="46">
        <v>0</v>
      </c>
      <c r="M37" s="46">
        <v>0</v>
      </c>
      <c r="N37" s="46">
        <v>0</v>
      </c>
      <c r="O37" s="46">
        <f t="shared" ref="O37:O41" si="13">SUM(D37:N37)</f>
        <v>795221</v>
      </c>
      <c r="P37" s="47">
        <f t="shared" si="1"/>
        <v>832.69214659685861</v>
      </c>
      <c r="Q37" s="9"/>
    </row>
    <row r="38" spans="1:120">
      <c r="A38" s="12"/>
      <c r="B38" s="25">
        <v>369.9</v>
      </c>
      <c r="C38" s="20" t="s">
        <v>46</v>
      </c>
      <c r="D38" s="46">
        <v>327683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327683</v>
      </c>
      <c r="P38" s="47">
        <f t="shared" si="1"/>
        <v>343.12356020942406</v>
      </c>
      <c r="Q38" s="9"/>
    </row>
    <row r="39" spans="1:120" ht="15.75">
      <c r="A39" s="29" t="s">
        <v>34</v>
      </c>
      <c r="B39" s="30"/>
      <c r="C39" s="31"/>
      <c r="D39" s="32">
        <f t="shared" ref="D39:N39" si="14">SUM(D40:D41)</f>
        <v>0</v>
      </c>
      <c r="E39" s="32">
        <f t="shared" si="14"/>
        <v>0</v>
      </c>
      <c r="F39" s="32">
        <f t="shared" si="14"/>
        <v>0</v>
      </c>
      <c r="G39" s="32">
        <f t="shared" si="14"/>
        <v>3000000</v>
      </c>
      <c r="H39" s="32">
        <f t="shared" si="14"/>
        <v>0</v>
      </c>
      <c r="I39" s="32">
        <f t="shared" si="14"/>
        <v>0</v>
      </c>
      <c r="J39" s="32">
        <f t="shared" si="14"/>
        <v>0</v>
      </c>
      <c r="K39" s="32">
        <f t="shared" si="14"/>
        <v>0</v>
      </c>
      <c r="L39" s="32">
        <f t="shared" si="14"/>
        <v>0</v>
      </c>
      <c r="M39" s="32">
        <f t="shared" si="14"/>
        <v>0</v>
      </c>
      <c r="N39" s="32">
        <f t="shared" si="14"/>
        <v>0</v>
      </c>
      <c r="O39" s="32">
        <f t="shared" si="13"/>
        <v>3000000</v>
      </c>
      <c r="P39" s="45">
        <f t="shared" si="1"/>
        <v>3141.3612565445028</v>
      </c>
      <c r="Q39" s="9"/>
    </row>
    <row r="40" spans="1:120">
      <c r="A40" s="12"/>
      <c r="B40" s="25">
        <v>381</v>
      </c>
      <c r="C40" s="20" t="s">
        <v>47</v>
      </c>
      <c r="D40" s="46">
        <v>0</v>
      </c>
      <c r="E40" s="46">
        <v>0</v>
      </c>
      <c r="F40" s="46">
        <v>0</v>
      </c>
      <c r="G40" s="46">
        <v>1000000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1000000</v>
      </c>
      <c r="P40" s="47">
        <f t="shared" si="1"/>
        <v>1047.1204188481674</v>
      </c>
      <c r="Q40" s="9"/>
    </row>
    <row r="41" spans="1:120" ht="15.75" thickBot="1">
      <c r="A41" s="12"/>
      <c r="B41" s="25">
        <v>384</v>
      </c>
      <c r="C41" s="20" t="s">
        <v>75</v>
      </c>
      <c r="D41" s="46">
        <v>0</v>
      </c>
      <c r="E41" s="46">
        <v>0</v>
      </c>
      <c r="F41" s="46">
        <v>0</v>
      </c>
      <c r="G41" s="46">
        <v>2000000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2000000</v>
      </c>
      <c r="P41" s="47">
        <f t="shared" si="1"/>
        <v>2094.2408376963349</v>
      </c>
      <c r="Q41" s="9"/>
    </row>
    <row r="42" spans="1:120" ht="16.5" thickBot="1">
      <c r="A42" s="14" t="s">
        <v>38</v>
      </c>
      <c r="B42" s="23"/>
      <c r="C42" s="22"/>
      <c r="D42" s="15">
        <f t="shared" ref="D42:N42" si="15">SUM(D5,D13,D19,D26,D30,D35,D39)</f>
        <v>13071022</v>
      </c>
      <c r="E42" s="15">
        <f t="shared" si="15"/>
        <v>252928</v>
      </c>
      <c r="F42" s="15">
        <f t="shared" si="15"/>
        <v>307120</v>
      </c>
      <c r="G42" s="15">
        <f t="shared" si="15"/>
        <v>3000254</v>
      </c>
      <c r="H42" s="15">
        <f t="shared" si="15"/>
        <v>0</v>
      </c>
      <c r="I42" s="15">
        <f t="shared" si="15"/>
        <v>543550</v>
      </c>
      <c r="J42" s="15">
        <f t="shared" si="15"/>
        <v>0</v>
      </c>
      <c r="K42" s="15">
        <f t="shared" si="15"/>
        <v>795221</v>
      </c>
      <c r="L42" s="15">
        <f t="shared" si="15"/>
        <v>0</v>
      </c>
      <c r="M42" s="15">
        <f t="shared" si="15"/>
        <v>0</v>
      </c>
      <c r="N42" s="15">
        <f t="shared" si="15"/>
        <v>0</v>
      </c>
      <c r="O42" s="15">
        <f>SUM(D42:N42)</f>
        <v>17970095</v>
      </c>
      <c r="P42" s="38">
        <f t="shared" si="1"/>
        <v>18816.853403141362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137</v>
      </c>
      <c r="N44" s="118"/>
      <c r="O44" s="118"/>
      <c r="P44" s="43">
        <v>955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70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29"/>
      <c r="M3" s="130"/>
      <c r="N3" s="36"/>
      <c r="O3" s="37"/>
      <c r="P3" s="131" t="s">
        <v>116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117</v>
      </c>
      <c r="N4" s="35" t="s">
        <v>9</v>
      </c>
      <c r="O4" s="35" t="s">
        <v>118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SUM(D6:D10)</f>
        <v>8930779</v>
      </c>
      <c r="E5" s="27">
        <f t="shared" si="0"/>
        <v>0</v>
      </c>
      <c r="F5" s="27">
        <f t="shared" si="0"/>
        <v>714554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4" si="1">SUM(D5:N5)</f>
        <v>9645333</v>
      </c>
      <c r="P5" s="33">
        <f t="shared" ref="P5:P34" si="2">(O5/P$36)</f>
        <v>10099.825130890053</v>
      </c>
      <c r="Q5" s="6"/>
    </row>
    <row r="6" spans="1:134">
      <c r="A6" s="12"/>
      <c r="B6" s="25">
        <v>311</v>
      </c>
      <c r="C6" s="20" t="s">
        <v>2</v>
      </c>
      <c r="D6" s="46">
        <v>8831947</v>
      </c>
      <c r="E6" s="46">
        <v>0</v>
      </c>
      <c r="F6" s="46">
        <v>714554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9546501</v>
      </c>
      <c r="P6" s="47">
        <f t="shared" si="2"/>
        <v>9996.3361256544504</v>
      </c>
      <c r="Q6" s="9"/>
    </row>
    <row r="7" spans="1:134">
      <c r="A7" s="12"/>
      <c r="B7" s="25">
        <v>312.41000000000003</v>
      </c>
      <c r="C7" s="20" t="s">
        <v>120</v>
      </c>
      <c r="D7" s="46">
        <v>24649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24649</v>
      </c>
      <c r="P7" s="47">
        <f t="shared" si="2"/>
        <v>25.810471204188481</v>
      </c>
      <c r="Q7" s="9"/>
    </row>
    <row r="8" spans="1:134">
      <c r="A8" s="12"/>
      <c r="B8" s="25">
        <v>312.43</v>
      </c>
      <c r="C8" s="20" t="s">
        <v>121</v>
      </c>
      <c r="D8" s="46">
        <v>42988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42988</v>
      </c>
      <c r="P8" s="47">
        <f t="shared" si="2"/>
        <v>45.01361256544503</v>
      </c>
      <c r="Q8" s="9"/>
    </row>
    <row r="9" spans="1:134">
      <c r="A9" s="12"/>
      <c r="B9" s="25">
        <v>314.39999999999998</v>
      </c>
      <c r="C9" s="20" t="s">
        <v>15</v>
      </c>
      <c r="D9" s="46">
        <v>11673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11673</v>
      </c>
      <c r="P9" s="47">
        <f t="shared" si="2"/>
        <v>12.223036649214659</v>
      </c>
      <c r="Q9" s="9"/>
    </row>
    <row r="10" spans="1:134">
      <c r="A10" s="12"/>
      <c r="B10" s="25">
        <v>315.2</v>
      </c>
      <c r="C10" s="20" t="s">
        <v>122</v>
      </c>
      <c r="D10" s="46">
        <v>19522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19522</v>
      </c>
      <c r="P10" s="47">
        <f t="shared" si="2"/>
        <v>20.441884816753927</v>
      </c>
      <c r="Q10" s="9"/>
    </row>
    <row r="11" spans="1:134" ht="15.75">
      <c r="A11" s="29" t="s">
        <v>17</v>
      </c>
      <c r="B11" s="30"/>
      <c r="C11" s="31"/>
      <c r="D11" s="32">
        <f t="shared" ref="D11:N11" si="3">SUM(D12:D14)</f>
        <v>1969437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292105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2261542</v>
      </c>
      <c r="P11" s="45">
        <f t="shared" si="2"/>
        <v>2368.1068062827226</v>
      </c>
      <c r="Q11" s="10"/>
    </row>
    <row r="12" spans="1:134">
      <c r="A12" s="12"/>
      <c r="B12" s="25">
        <v>322</v>
      </c>
      <c r="C12" s="20" t="s">
        <v>123</v>
      </c>
      <c r="D12" s="46">
        <v>1953407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1953407</v>
      </c>
      <c r="P12" s="47">
        <f t="shared" si="2"/>
        <v>2045.4523560209425</v>
      </c>
      <c r="Q12" s="9"/>
    </row>
    <row r="13" spans="1:134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133242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133242</v>
      </c>
      <c r="P13" s="47">
        <f t="shared" si="2"/>
        <v>139.52041884816754</v>
      </c>
      <c r="Q13" s="9"/>
    </row>
    <row r="14" spans="1:134">
      <c r="A14" s="12"/>
      <c r="B14" s="25">
        <v>323.39999999999998</v>
      </c>
      <c r="C14" s="20" t="s">
        <v>19</v>
      </c>
      <c r="D14" s="46">
        <v>16030</v>
      </c>
      <c r="E14" s="46">
        <v>0</v>
      </c>
      <c r="F14" s="46">
        <v>0</v>
      </c>
      <c r="G14" s="46">
        <v>0</v>
      </c>
      <c r="H14" s="46">
        <v>0</v>
      </c>
      <c r="I14" s="46">
        <v>158863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174893</v>
      </c>
      <c r="P14" s="47">
        <f t="shared" si="2"/>
        <v>183.13403141361258</v>
      </c>
      <c r="Q14" s="9"/>
    </row>
    <row r="15" spans="1:134" ht="15.75">
      <c r="A15" s="29" t="s">
        <v>124</v>
      </c>
      <c r="B15" s="30"/>
      <c r="C15" s="31"/>
      <c r="D15" s="32">
        <f t="shared" ref="D15:N15" si="4">SUM(D16:D19)</f>
        <v>139428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139428</v>
      </c>
      <c r="P15" s="45">
        <f t="shared" si="2"/>
        <v>145.99790575916231</v>
      </c>
      <c r="Q15" s="10"/>
    </row>
    <row r="16" spans="1:134">
      <c r="A16" s="12"/>
      <c r="B16" s="25">
        <v>331.1</v>
      </c>
      <c r="C16" s="20" t="s">
        <v>108</v>
      </c>
      <c r="D16" s="46">
        <v>13969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13969</v>
      </c>
      <c r="P16" s="47">
        <f t="shared" si="2"/>
        <v>14.627225130890052</v>
      </c>
      <c r="Q16" s="9"/>
    </row>
    <row r="17" spans="1:17">
      <c r="A17" s="12"/>
      <c r="B17" s="25">
        <v>335.125</v>
      </c>
      <c r="C17" s="20" t="s">
        <v>125</v>
      </c>
      <c r="D17" s="46">
        <v>43754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43754</v>
      </c>
      <c r="P17" s="47">
        <f t="shared" si="2"/>
        <v>45.815706806282719</v>
      </c>
      <c r="Q17" s="9"/>
    </row>
    <row r="18" spans="1:17">
      <c r="A18" s="12"/>
      <c r="B18" s="25">
        <v>335.18</v>
      </c>
      <c r="C18" s="20" t="s">
        <v>126</v>
      </c>
      <c r="D18" s="46">
        <v>75700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75700</v>
      </c>
      <c r="P18" s="47">
        <f t="shared" si="2"/>
        <v>79.267015706806276</v>
      </c>
      <c r="Q18" s="9"/>
    </row>
    <row r="19" spans="1:17">
      <c r="A19" s="12"/>
      <c r="B19" s="25">
        <v>337.7</v>
      </c>
      <c r="C19" s="20" t="s">
        <v>105</v>
      </c>
      <c r="D19" s="46">
        <v>6005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6005</v>
      </c>
      <c r="P19" s="47">
        <f t="shared" si="2"/>
        <v>6.2879581151832458</v>
      </c>
      <c r="Q19" s="9"/>
    </row>
    <row r="20" spans="1:17" ht="15.75">
      <c r="A20" s="29" t="s">
        <v>32</v>
      </c>
      <c r="B20" s="30"/>
      <c r="C20" s="31"/>
      <c r="D20" s="32">
        <f t="shared" ref="D20:N20" si="5">SUM(D21:D22)</f>
        <v>500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213835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32">
        <f t="shared" si="1"/>
        <v>214335</v>
      </c>
      <c r="P20" s="45">
        <f t="shared" si="2"/>
        <v>224.434554973822</v>
      </c>
      <c r="Q20" s="10"/>
    </row>
    <row r="21" spans="1:17">
      <c r="A21" s="12"/>
      <c r="B21" s="25">
        <v>343.6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213835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213835</v>
      </c>
      <c r="P21" s="47">
        <f t="shared" si="2"/>
        <v>223.91099476439791</v>
      </c>
      <c r="Q21" s="9"/>
    </row>
    <row r="22" spans="1:17">
      <c r="A22" s="12"/>
      <c r="B22" s="25">
        <v>343.9</v>
      </c>
      <c r="C22" s="20" t="s">
        <v>36</v>
      </c>
      <c r="D22" s="46">
        <v>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500</v>
      </c>
      <c r="P22" s="47">
        <f t="shared" si="2"/>
        <v>0.52356020942408377</v>
      </c>
      <c r="Q22" s="9"/>
    </row>
    <row r="23" spans="1:17" ht="15.75">
      <c r="A23" s="29" t="s">
        <v>33</v>
      </c>
      <c r="B23" s="30"/>
      <c r="C23" s="31"/>
      <c r="D23" s="32">
        <f t="shared" ref="D23:N23" si="6">SUM(D24:D26)</f>
        <v>220043</v>
      </c>
      <c r="E23" s="32">
        <f t="shared" si="6"/>
        <v>98618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 t="shared" si="1"/>
        <v>318661</v>
      </c>
      <c r="P23" s="45">
        <f t="shared" si="2"/>
        <v>333.6764397905759</v>
      </c>
      <c r="Q23" s="10"/>
    </row>
    <row r="24" spans="1:17">
      <c r="A24" s="13"/>
      <c r="B24" s="39">
        <v>351.1</v>
      </c>
      <c r="C24" s="21" t="s">
        <v>40</v>
      </c>
      <c r="D24" s="46">
        <v>5843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5843</v>
      </c>
      <c r="P24" s="47">
        <f t="shared" si="2"/>
        <v>6.1183246073298427</v>
      </c>
      <c r="Q24" s="9"/>
    </row>
    <row r="25" spans="1:17">
      <c r="A25" s="13"/>
      <c r="B25" s="39">
        <v>354</v>
      </c>
      <c r="C25" s="21" t="s">
        <v>41</v>
      </c>
      <c r="D25" s="46">
        <v>214200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214200</v>
      </c>
      <c r="P25" s="47">
        <f t="shared" si="2"/>
        <v>224.29319371727749</v>
      </c>
      <c r="Q25" s="9"/>
    </row>
    <row r="26" spans="1:17">
      <c r="A26" s="13"/>
      <c r="B26" s="39">
        <v>355</v>
      </c>
      <c r="C26" s="21" t="s">
        <v>66</v>
      </c>
      <c r="D26" s="46">
        <v>0</v>
      </c>
      <c r="E26" s="46">
        <v>98618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98618</v>
      </c>
      <c r="P26" s="47">
        <f t="shared" si="2"/>
        <v>103.26492146596858</v>
      </c>
      <c r="Q26" s="9"/>
    </row>
    <row r="27" spans="1:17" ht="15.75">
      <c r="A27" s="29" t="s">
        <v>3</v>
      </c>
      <c r="B27" s="30"/>
      <c r="C27" s="31"/>
      <c r="D27" s="32">
        <f t="shared" ref="D27:N27" si="7">SUM(D28:D31)</f>
        <v>593476</v>
      </c>
      <c r="E27" s="32">
        <f t="shared" si="7"/>
        <v>386</v>
      </c>
      <c r="F27" s="32">
        <f t="shared" si="7"/>
        <v>0</v>
      </c>
      <c r="G27" s="32">
        <f t="shared" si="7"/>
        <v>38</v>
      </c>
      <c r="H27" s="32">
        <f t="shared" si="7"/>
        <v>0</v>
      </c>
      <c r="I27" s="32">
        <f t="shared" si="7"/>
        <v>334</v>
      </c>
      <c r="J27" s="32">
        <f t="shared" si="7"/>
        <v>0</v>
      </c>
      <c r="K27" s="32">
        <f t="shared" si="7"/>
        <v>3174837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 t="shared" si="1"/>
        <v>3769071</v>
      </c>
      <c r="P27" s="45">
        <f t="shared" si="2"/>
        <v>3946.6712041884816</v>
      </c>
      <c r="Q27" s="10"/>
    </row>
    <row r="28" spans="1:17">
      <c r="A28" s="12"/>
      <c r="B28" s="25">
        <v>361.1</v>
      </c>
      <c r="C28" s="20" t="s">
        <v>43</v>
      </c>
      <c r="D28" s="46">
        <v>2287</v>
      </c>
      <c r="E28" s="46">
        <v>386</v>
      </c>
      <c r="F28" s="46">
        <v>0</v>
      </c>
      <c r="G28" s="46">
        <v>38</v>
      </c>
      <c r="H28" s="46">
        <v>0</v>
      </c>
      <c r="I28" s="46">
        <v>334</v>
      </c>
      <c r="J28" s="46">
        <v>0</v>
      </c>
      <c r="K28" s="46">
        <v>238246</v>
      </c>
      <c r="L28" s="46">
        <v>0</v>
      </c>
      <c r="M28" s="46">
        <v>0</v>
      </c>
      <c r="N28" s="46">
        <v>0</v>
      </c>
      <c r="O28" s="46">
        <f t="shared" si="1"/>
        <v>241291</v>
      </c>
      <c r="P28" s="47">
        <f t="shared" si="2"/>
        <v>252.66073298429319</v>
      </c>
      <c r="Q28" s="9"/>
    </row>
    <row r="29" spans="1:17">
      <c r="A29" s="12"/>
      <c r="B29" s="25">
        <v>361.3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2068069</v>
      </c>
      <c r="L29" s="46">
        <v>0</v>
      </c>
      <c r="M29" s="46">
        <v>0</v>
      </c>
      <c r="N29" s="46">
        <v>0</v>
      </c>
      <c r="O29" s="46">
        <f t="shared" si="1"/>
        <v>2068069</v>
      </c>
      <c r="P29" s="47">
        <f t="shared" si="2"/>
        <v>2165.5172774869111</v>
      </c>
      <c r="Q29" s="9"/>
    </row>
    <row r="30" spans="1:17">
      <c r="A30" s="12"/>
      <c r="B30" s="25">
        <v>368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868048</v>
      </c>
      <c r="L30" s="46">
        <v>0</v>
      </c>
      <c r="M30" s="46">
        <v>0</v>
      </c>
      <c r="N30" s="46">
        <v>0</v>
      </c>
      <c r="O30" s="46">
        <f t="shared" si="1"/>
        <v>868048</v>
      </c>
      <c r="P30" s="47">
        <f t="shared" si="2"/>
        <v>908.95078534031416</v>
      </c>
      <c r="Q30" s="9"/>
    </row>
    <row r="31" spans="1:17">
      <c r="A31" s="12"/>
      <c r="B31" s="25">
        <v>369.9</v>
      </c>
      <c r="C31" s="20" t="s">
        <v>46</v>
      </c>
      <c r="D31" s="46">
        <v>591189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474</v>
      </c>
      <c r="L31" s="46">
        <v>0</v>
      </c>
      <c r="M31" s="46">
        <v>0</v>
      </c>
      <c r="N31" s="46">
        <v>0</v>
      </c>
      <c r="O31" s="46">
        <f t="shared" si="1"/>
        <v>591663</v>
      </c>
      <c r="P31" s="47">
        <f t="shared" si="2"/>
        <v>619.54240837696329</v>
      </c>
      <c r="Q31" s="9"/>
    </row>
    <row r="32" spans="1:17" ht="15.75">
      <c r="A32" s="29" t="s">
        <v>34</v>
      </c>
      <c r="B32" s="30"/>
      <c r="C32" s="31"/>
      <c r="D32" s="32">
        <f t="shared" ref="D32:N32" si="8">SUM(D33:D33)</f>
        <v>0</v>
      </c>
      <c r="E32" s="32">
        <f t="shared" si="8"/>
        <v>0</v>
      </c>
      <c r="F32" s="32">
        <f t="shared" si="8"/>
        <v>0</v>
      </c>
      <c r="G32" s="32">
        <f t="shared" si="8"/>
        <v>650000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 t="shared" si="1"/>
        <v>650000</v>
      </c>
      <c r="P32" s="45">
        <f t="shared" si="2"/>
        <v>680.62827225130889</v>
      </c>
      <c r="Q32" s="9"/>
    </row>
    <row r="33" spans="1:120" ht="15.75" thickBot="1">
      <c r="A33" s="12"/>
      <c r="B33" s="25">
        <v>381</v>
      </c>
      <c r="C33" s="20" t="s">
        <v>47</v>
      </c>
      <c r="D33" s="46">
        <v>0</v>
      </c>
      <c r="E33" s="46">
        <v>0</v>
      </c>
      <c r="F33" s="46">
        <v>0</v>
      </c>
      <c r="G33" s="46">
        <v>650000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650000</v>
      </c>
      <c r="P33" s="47">
        <f t="shared" si="2"/>
        <v>680.62827225130889</v>
      </c>
      <c r="Q33" s="9"/>
    </row>
    <row r="34" spans="1:120" ht="16.5" thickBot="1">
      <c r="A34" s="14" t="s">
        <v>38</v>
      </c>
      <c r="B34" s="23"/>
      <c r="C34" s="22"/>
      <c r="D34" s="15">
        <f t="shared" ref="D34:N34" si="9">SUM(D5,D11,D15,D20,D23,D27,D32)</f>
        <v>11853663</v>
      </c>
      <c r="E34" s="15">
        <f t="shared" si="9"/>
        <v>99004</v>
      </c>
      <c r="F34" s="15">
        <f t="shared" si="9"/>
        <v>714554</v>
      </c>
      <c r="G34" s="15">
        <f t="shared" si="9"/>
        <v>650038</v>
      </c>
      <c r="H34" s="15">
        <f t="shared" si="9"/>
        <v>0</v>
      </c>
      <c r="I34" s="15">
        <f t="shared" si="9"/>
        <v>506274</v>
      </c>
      <c r="J34" s="15">
        <f t="shared" si="9"/>
        <v>0</v>
      </c>
      <c r="K34" s="15">
        <f t="shared" si="9"/>
        <v>3174837</v>
      </c>
      <c r="L34" s="15">
        <f t="shared" si="9"/>
        <v>0</v>
      </c>
      <c r="M34" s="15">
        <f t="shared" si="9"/>
        <v>0</v>
      </c>
      <c r="N34" s="15">
        <f t="shared" si="9"/>
        <v>0</v>
      </c>
      <c r="O34" s="15">
        <f t="shared" si="1"/>
        <v>16998370</v>
      </c>
      <c r="P34" s="38">
        <f t="shared" si="2"/>
        <v>17799.340314136127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18" t="s">
        <v>127</v>
      </c>
      <c r="N36" s="118"/>
      <c r="O36" s="118"/>
      <c r="P36" s="43">
        <v>955</v>
      </c>
    </row>
    <row r="37" spans="1:120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7"/>
    </row>
    <row r="38" spans="1:120" ht="15.75" customHeight="1" thickBot="1">
      <c r="A38" s="120" t="s">
        <v>70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8537078</v>
      </c>
      <c r="E5" s="27">
        <f t="shared" si="0"/>
        <v>0</v>
      </c>
      <c r="F5" s="27">
        <f t="shared" si="0"/>
        <v>917659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9454737</v>
      </c>
      <c r="O5" s="33">
        <f t="shared" ref="O5:O35" si="2">(N5/O$37)</f>
        <v>10026.232237539767</v>
      </c>
      <c r="P5" s="6"/>
    </row>
    <row r="6" spans="1:133">
      <c r="A6" s="12"/>
      <c r="B6" s="25">
        <v>311</v>
      </c>
      <c r="C6" s="20" t="s">
        <v>2</v>
      </c>
      <c r="D6" s="46">
        <v>8450266</v>
      </c>
      <c r="E6" s="46">
        <v>0</v>
      </c>
      <c r="F6" s="46">
        <v>917659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9367925</v>
      </c>
      <c r="O6" s="47">
        <f t="shared" si="2"/>
        <v>9934.1728525980907</v>
      </c>
      <c r="P6" s="9"/>
    </row>
    <row r="7" spans="1:133">
      <c r="A7" s="12"/>
      <c r="B7" s="25">
        <v>312.42</v>
      </c>
      <c r="C7" s="20" t="s">
        <v>111</v>
      </c>
      <c r="D7" s="46">
        <v>24706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24706</v>
      </c>
      <c r="O7" s="47">
        <f t="shared" si="2"/>
        <v>26.199363732767761</v>
      </c>
      <c r="P7" s="9"/>
    </row>
    <row r="8" spans="1:133">
      <c r="A8" s="12"/>
      <c r="B8" s="25">
        <v>312.60000000000002</v>
      </c>
      <c r="C8" s="20" t="s">
        <v>11</v>
      </c>
      <c r="D8" s="46">
        <v>34961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34961</v>
      </c>
      <c r="O8" s="47">
        <f t="shared" si="2"/>
        <v>37.074231177094383</v>
      </c>
      <c r="P8" s="9"/>
    </row>
    <row r="9" spans="1:133">
      <c r="A9" s="12"/>
      <c r="B9" s="25">
        <v>314.39999999999998</v>
      </c>
      <c r="C9" s="20" t="s">
        <v>15</v>
      </c>
      <c r="D9" s="46">
        <v>9377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9377</v>
      </c>
      <c r="O9" s="47">
        <f t="shared" si="2"/>
        <v>9.943796394485684</v>
      </c>
      <c r="P9" s="9"/>
    </row>
    <row r="10" spans="1:133">
      <c r="A10" s="12"/>
      <c r="B10" s="25">
        <v>315</v>
      </c>
      <c r="C10" s="20" t="s">
        <v>90</v>
      </c>
      <c r="D10" s="46">
        <v>17768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17768</v>
      </c>
      <c r="O10" s="47">
        <f t="shared" si="2"/>
        <v>18.841993637327679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1101597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286788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1388385</v>
      </c>
      <c r="O11" s="45">
        <f t="shared" si="2"/>
        <v>1472.306468716861</v>
      </c>
      <c r="P11" s="10"/>
    </row>
    <row r="12" spans="1:133">
      <c r="A12" s="12"/>
      <c r="B12" s="25">
        <v>322</v>
      </c>
      <c r="C12" s="20" t="s">
        <v>0</v>
      </c>
      <c r="D12" s="46">
        <v>1089992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1089992</v>
      </c>
      <c r="O12" s="47">
        <f t="shared" si="2"/>
        <v>1155.8769883351008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129837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129837</v>
      </c>
      <c r="O13" s="47">
        <f t="shared" si="2"/>
        <v>137.68504772004241</v>
      </c>
      <c r="P13" s="9"/>
    </row>
    <row r="14" spans="1:133">
      <c r="A14" s="12"/>
      <c r="B14" s="25">
        <v>323.39999999999998</v>
      </c>
      <c r="C14" s="20" t="s">
        <v>19</v>
      </c>
      <c r="D14" s="46">
        <v>11605</v>
      </c>
      <c r="E14" s="46">
        <v>0</v>
      </c>
      <c r="F14" s="46">
        <v>0</v>
      </c>
      <c r="G14" s="46">
        <v>0</v>
      </c>
      <c r="H14" s="46">
        <v>0</v>
      </c>
      <c r="I14" s="46">
        <v>156951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168556</v>
      </c>
      <c r="O14" s="47">
        <f t="shared" si="2"/>
        <v>178.74443266171792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SUM(D16:D19)</f>
        <v>344778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344778</v>
      </c>
      <c r="O15" s="45">
        <f t="shared" si="2"/>
        <v>365.61823966065748</v>
      </c>
      <c r="P15" s="10"/>
    </row>
    <row r="16" spans="1:133">
      <c r="A16" s="12"/>
      <c r="B16" s="25">
        <v>331.1</v>
      </c>
      <c r="C16" s="20" t="s">
        <v>108</v>
      </c>
      <c r="D16" s="46">
        <v>228187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228187</v>
      </c>
      <c r="O16" s="47">
        <f t="shared" si="2"/>
        <v>241.9798515376458</v>
      </c>
      <c r="P16" s="9"/>
    </row>
    <row r="17" spans="1:16">
      <c r="A17" s="12"/>
      <c r="B17" s="25">
        <v>335.15</v>
      </c>
      <c r="C17" s="20" t="s">
        <v>112</v>
      </c>
      <c r="D17" s="46">
        <v>46919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46919</v>
      </c>
      <c r="O17" s="47">
        <f t="shared" si="2"/>
        <v>49.75503711558855</v>
      </c>
      <c r="P17" s="9"/>
    </row>
    <row r="18" spans="1:16">
      <c r="A18" s="12"/>
      <c r="B18" s="25">
        <v>335.18</v>
      </c>
      <c r="C18" s="20" t="s">
        <v>92</v>
      </c>
      <c r="D18" s="46">
        <v>64772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64772</v>
      </c>
      <c r="O18" s="47">
        <f t="shared" si="2"/>
        <v>68.687168610816542</v>
      </c>
      <c r="P18" s="9"/>
    </row>
    <row r="19" spans="1:16">
      <c r="A19" s="12"/>
      <c r="B19" s="25">
        <v>337.7</v>
      </c>
      <c r="C19" s="20" t="s">
        <v>105</v>
      </c>
      <c r="D19" s="46">
        <v>4900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4900</v>
      </c>
      <c r="O19" s="47">
        <f t="shared" si="2"/>
        <v>5.1961823966065745</v>
      </c>
      <c r="P19" s="9"/>
    </row>
    <row r="20" spans="1:16" ht="15.75">
      <c r="A20" s="29" t="s">
        <v>32</v>
      </c>
      <c r="B20" s="30"/>
      <c r="C20" s="31"/>
      <c r="D20" s="32">
        <f t="shared" ref="D20:M20" si="5">SUM(D21:D22)</f>
        <v>80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221805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221885</v>
      </c>
      <c r="O20" s="45">
        <f t="shared" si="2"/>
        <v>235.29692470837753</v>
      </c>
      <c r="P20" s="10"/>
    </row>
    <row r="21" spans="1:16">
      <c r="A21" s="12"/>
      <c r="B21" s="25">
        <v>343.3</v>
      </c>
      <c r="C21" s="20" t="s">
        <v>113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221805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221805</v>
      </c>
      <c r="O21" s="47">
        <f t="shared" si="2"/>
        <v>235.21208907741251</v>
      </c>
      <c r="P21" s="9"/>
    </row>
    <row r="22" spans="1:16">
      <c r="A22" s="12"/>
      <c r="B22" s="25">
        <v>343.9</v>
      </c>
      <c r="C22" s="20" t="s">
        <v>36</v>
      </c>
      <c r="D22" s="46">
        <v>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80</v>
      </c>
      <c r="O22" s="47">
        <f t="shared" si="2"/>
        <v>8.4835630965005307E-2</v>
      </c>
      <c r="P22" s="9"/>
    </row>
    <row r="23" spans="1:16" ht="15.75">
      <c r="A23" s="29" t="s">
        <v>33</v>
      </c>
      <c r="B23" s="30"/>
      <c r="C23" s="31"/>
      <c r="D23" s="32">
        <f t="shared" ref="D23:M23" si="6">SUM(D24:D26)</f>
        <v>174262</v>
      </c>
      <c r="E23" s="32">
        <f t="shared" si="6"/>
        <v>167501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341763</v>
      </c>
      <c r="O23" s="45">
        <f t="shared" si="2"/>
        <v>362.42099681866387</v>
      </c>
      <c r="P23" s="10"/>
    </row>
    <row r="24" spans="1:16">
      <c r="A24" s="13"/>
      <c r="B24" s="39">
        <v>351.1</v>
      </c>
      <c r="C24" s="21" t="s">
        <v>40</v>
      </c>
      <c r="D24" s="46">
        <v>20582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20582</v>
      </c>
      <c r="O24" s="47">
        <f t="shared" si="2"/>
        <v>21.826086956521738</v>
      </c>
      <c r="P24" s="9"/>
    </row>
    <row r="25" spans="1:16">
      <c r="A25" s="13"/>
      <c r="B25" s="39">
        <v>354</v>
      </c>
      <c r="C25" s="21" t="s">
        <v>41</v>
      </c>
      <c r="D25" s="46">
        <v>153680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153680</v>
      </c>
      <c r="O25" s="47">
        <f t="shared" si="2"/>
        <v>162.96924708377517</v>
      </c>
      <c r="P25" s="9"/>
    </row>
    <row r="26" spans="1:16">
      <c r="A26" s="13"/>
      <c r="B26" s="39">
        <v>355</v>
      </c>
      <c r="C26" s="21" t="s">
        <v>66</v>
      </c>
      <c r="D26" s="46">
        <v>0</v>
      </c>
      <c r="E26" s="46">
        <v>167501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167501</v>
      </c>
      <c r="O26" s="47">
        <f t="shared" si="2"/>
        <v>177.62566277836692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SUM(D28:D31)</f>
        <v>256256</v>
      </c>
      <c r="E27" s="32">
        <f t="shared" si="7"/>
        <v>2784</v>
      </c>
      <c r="F27" s="32">
        <f t="shared" si="7"/>
        <v>0</v>
      </c>
      <c r="G27" s="32">
        <f t="shared" si="7"/>
        <v>46</v>
      </c>
      <c r="H27" s="32">
        <f t="shared" si="7"/>
        <v>0</v>
      </c>
      <c r="I27" s="32">
        <f t="shared" si="7"/>
        <v>3840</v>
      </c>
      <c r="J27" s="32">
        <f t="shared" si="7"/>
        <v>0</v>
      </c>
      <c r="K27" s="32">
        <f t="shared" si="7"/>
        <v>1469660</v>
      </c>
      <c r="L27" s="32">
        <f t="shared" si="7"/>
        <v>0</v>
      </c>
      <c r="M27" s="32">
        <f t="shared" si="7"/>
        <v>0</v>
      </c>
      <c r="N27" s="32">
        <f t="shared" si="1"/>
        <v>1732586</v>
      </c>
      <c r="O27" s="45">
        <f t="shared" si="2"/>
        <v>1837.3128313891834</v>
      </c>
      <c r="P27" s="10"/>
    </row>
    <row r="28" spans="1:16">
      <c r="A28" s="12"/>
      <c r="B28" s="25">
        <v>361.1</v>
      </c>
      <c r="C28" s="20" t="s">
        <v>43</v>
      </c>
      <c r="D28" s="46">
        <v>18626</v>
      </c>
      <c r="E28" s="46">
        <v>2784</v>
      </c>
      <c r="F28" s="46">
        <v>0</v>
      </c>
      <c r="G28" s="46">
        <v>46</v>
      </c>
      <c r="H28" s="46">
        <v>0</v>
      </c>
      <c r="I28" s="46">
        <v>3840</v>
      </c>
      <c r="J28" s="46">
        <v>0</v>
      </c>
      <c r="K28" s="46">
        <v>222196</v>
      </c>
      <c r="L28" s="46">
        <v>0</v>
      </c>
      <c r="M28" s="46">
        <v>0</v>
      </c>
      <c r="N28" s="46">
        <f t="shared" si="1"/>
        <v>247492</v>
      </c>
      <c r="O28" s="47">
        <f t="shared" si="2"/>
        <v>262.45174973488866</v>
      </c>
      <c r="P28" s="9"/>
    </row>
    <row r="29" spans="1:16">
      <c r="A29" s="12"/>
      <c r="B29" s="25">
        <v>361.3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393498</v>
      </c>
      <c r="L29" s="46">
        <v>0</v>
      </c>
      <c r="M29" s="46">
        <v>0</v>
      </c>
      <c r="N29" s="46">
        <f t="shared" si="1"/>
        <v>393498</v>
      </c>
      <c r="O29" s="47">
        <f t="shared" si="2"/>
        <v>417.28313891834568</v>
      </c>
      <c r="P29" s="9"/>
    </row>
    <row r="30" spans="1:16">
      <c r="A30" s="12"/>
      <c r="B30" s="25">
        <v>368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853966</v>
      </c>
      <c r="L30" s="46">
        <v>0</v>
      </c>
      <c r="M30" s="46">
        <v>0</v>
      </c>
      <c r="N30" s="46">
        <f t="shared" si="1"/>
        <v>853966</v>
      </c>
      <c r="O30" s="47">
        <f t="shared" si="2"/>
        <v>905.58430540827146</v>
      </c>
      <c r="P30" s="9"/>
    </row>
    <row r="31" spans="1:16">
      <c r="A31" s="12"/>
      <c r="B31" s="25">
        <v>369.9</v>
      </c>
      <c r="C31" s="20" t="s">
        <v>46</v>
      </c>
      <c r="D31" s="46">
        <v>237630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237630</v>
      </c>
      <c r="O31" s="47">
        <f t="shared" si="2"/>
        <v>251.99363732767762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SUM(D33:D34)</f>
        <v>60000</v>
      </c>
      <c r="E32" s="32">
        <f t="shared" si="8"/>
        <v>0</v>
      </c>
      <c r="F32" s="32">
        <f t="shared" si="8"/>
        <v>0</v>
      </c>
      <c r="G32" s="32">
        <f t="shared" si="8"/>
        <v>650000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710000</v>
      </c>
      <c r="O32" s="45">
        <f t="shared" si="2"/>
        <v>752.91622481442209</v>
      </c>
      <c r="P32" s="9"/>
    </row>
    <row r="33" spans="1:119">
      <c r="A33" s="12"/>
      <c r="B33" s="25">
        <v>381</v>
      </c>
      <c r="C33" s="20" t="s">
        <v>47</v>
      </c>
      <c r="D33" s="46">
        <v>60000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60000</v>
      </c>
      <c r="O33" s="47">
        <f t="shared" si="2"/>
        <v>63.626723223753977</v>
      </c>
      <c r="P33" s="9"/>
    </row>
    <row r="34" spans="1:119" ht="15.75" thickBot="1">
      <c r="A34" s="12"/>
      <c r="B34" s="25">
        <v>384</v>
      </c>
      <c r="C34" s="20" t="s">
        <v>75</v>
      </c>
      <c r="D34" s="46">
        <v>0</v>
      </c>
      <c r="E34" s="46">
        <v>0</v>
      </c>
      <c r="F34" s="46">
        <v>0</v>
      </c>
      <c r="G34" s="46">
        <v>650000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650000</v>
      </c>
      <c r="O34" s="47">
        <f t="shared" si="2"/>
        <v>689.28950159066812</v>
      </c>
      <c r="P34" s="9"/>
    </row>
    <row r="35" spans="1:119" ht="16.5" thickBot="1">
      <c r="A35" s="14" t="s">
        <v>38</v>
      </c>
      <c r="B35" s="23"/>
      <c r="C35" s="22"/>
      <c r="D35" s="15">
        <f t="shared" ref="D35:M35" si="9">SUM(D5,D11,D15,D20,D23,D27,D32)</f>
        <v>10474051</v>
      </c>
      <c r="E35" s="15">
        <f t="shared" si="9"/>
        <v>170285</v>
      </c>
      <c r="F35" s="15">
        <f t="shared" si="9"/>
        <v>917659</v>
      </c>
      <c r="G35" s="15">
        <f t="shared" si="9"/>
        <v>650046</v>
      </c>
      <c r="H35" s="15">
        <f t="shared" si="9"/>
        <v>0</v>
      </c>
      <c r="I35" s="15">
        <f t="shared" si="9"/>
        <v>512433</v>
      </c>
      <c r="J35" s="15">
        <f t="shared" si="9"/>
        <v>0</v>
      </c>
      <c r="K35" s="15">
        <f t="shared" si="9"/>
        <v>1469660</v>
      </c>
      <c r="L35" s="15">
        <f t="shared" si="9"/>
        <v>0</v>
      </c>
      <c r="M35" s="15">
        <f t="shared" si="9"/>
        <v>0</v>
      </c>
      <c r="N35" s="15">
        <f t="shared" si="1"/>
        <v>14194134</v>
      </c>
      <c r="O35" s="38">
        <f t="shared" si="2"/>
        <v>15052.103923647932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114</v>
      </c>
      <c r="M37" s="118"/>
      <c r="N37" s="118"/>
      <c r="O37" s="43">
        <v>943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70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8112347</v>
      </c>
      <c r="E5" s="27">
        <f t="shared" si="0"/>
        <v>0</v>
      </c>
      <c r="F5" s="27">
        <f t="shared" si="0"/>
        <v>990187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9102534</v>
      </c>
      <c r="O5" s="33">
        <f t="shared" ref="O5:O34" si="2">(N5/O$36)</f>
        <v>9611.9683210137282</v>
      </c>
      <c r="P5" s="6"/>
    </row>
    <row r="6" spans="1:133">
      <c r="A6" s="12"/>
      <c r="B6" s="25">
        <v>311</v>
      </c>
      <c r="C6" s="20" t="s">
        <v>2</v>
      </c>
      <c r="D6" s="46">
        <v>8015102</v>
      </c>
      <c r="E6" s="46">
        <v>0</v>
      </c>
      <c r="F6" s="46">
        <v>990187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9005289</v>
      </c>
      <c r="O6" s="47">
        <f t="shared" si="2"/>
        <v>9509.2808870116151</v>
      </c>
      <c r="P6" s="9"/>
    </row>
    <row r="7" spans="1:133">
      <c r="A7" s="12"/>
      <c r="B7" s="25">
        <v>312.10000000000002</v>
      </c>
      <c r="C7" s="20" t="s">
        <v>10</v>
      </c>
      <c r="D7" s="46">
        <v>27264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27264</v>
      </c>
      <c r="O7" s="47">
        <f t="shared" si="2"/>
        <v>28.789862724392819</v>
      </c>
      <c r="P7" s="9"/>
    </row>
    <row r="8" spans="1:133">
      <c r="A8" s="12"/>
      <c r="B8" s="25">
        <v>312.60000000000002</v>
      </c>
      <c r="C8" s="20" t="s">
        <v>11</v>
      </c>
      <c r="D8" s="46">
        <v>43124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43124</v>
      </c>
      <c r="O8" s="47">
        <f t="shared" si="2"/>
        <v>45.537486800422386</v>
      </c>
      <c r="P8" s="9"/>
    </row>
    <row r="9" spans="1:133">
      <c r="A9" s="12"/>
      <c r="B9" s="25">
        <v>314.39999999999998</v>
      </c>
      <c r="C9" s="20" t="s">
        <v>15</v>
      </c>
      <c r="D9" s="46">
        <v>8523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8523</v>
      </c>
      <c r="O9" s="47">
        <f t="shared" si="2"/>
        <v>9</v>
      </c>
      <c r="P9" s="9"/>
    </row>
    <row r="10" spans="1:133">
      <c r="A10" s="12"/>
      <c r="B10" s="25">
        <v>315</v>
      </c>
      <c r="C10" s="20" t="s">
        <v>90</v>
      </c>
      <c r="D10" s="46">
        <v>18334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18334</v>
      </c>
      <c r="O10" s="47">
        <f t="shared" si="2"/>
        <v>19.360084477296727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1370719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283015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1653734</v>
      </c>
      <c r="O11" s="45">
        <f t="shared" si="2"/>
        <v>1746.2872228088702</v>
      </c>
      <c r="P11" s="10"/>
    </row>
    <row r="12" spans="1:133">
      <c r="A12" s="12"/>
      <c r="B12" s="25">
        <v>322</v>
      </c>
      <c r="C12" s="20" t="s">
        <v>0</v>
      </c>
      <c r="D12" s="46">
        <v>1359616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1359616</v>
      </c>
      <c r="O12" s="47">
        <f t="shared" si="2"/>
        <v>1435.7085533262937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129287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129287</v>
      </c>
      <c r="O13" s="47">
        <f t="shared" si="2"/>
        <v>136.52270327349524</v>
      </c>
      <c r="P13" s="9"/>
    </row>
    <row r="14" spans="1:133">
      <c r="A14" s="12"/>
      <c r="B14" s="25">
        <v>323.39999999999998</v>
      </c>
      <c r="C14" s="20" t="s">
        <v>19</v>
      </c>
      <c r="D14" s="46">
        <v>11103</v>
      </c>
      <c r="E14" s="46">
        <v>0</v>
      </c>
      <c r="F14" s="46">
        <v>0</v>
      </c>
      <c r="G14" s="46">
        <v>0</v>
      </c>
      <c r="H14" s="46">
        <v>0</v>
      </c>
      <c r="I14" s="46">
        <v>153728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164831</v>
      </c>
      <c r="O14" s="47">
        <f t="shared" si="2"/>
        <v>174.0559662090813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SUM(D16:D19)</f>
        <v>322842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322842</v>
      </c>
      <c r="O15" s="45">
        <f t="shared" si="2"/>
        <v>340.91024287222808</v>
      </c>
      <c r="P15" s="10"/>
    </row>
    <row r="16" spans="1:133">
      <c r="A16" s="12"/>
      <c r="B16" s="25">
        <v>331.1</v>
      </c>
      <c r="C16" s="20" t="s">
        <v>108</v>
      </c>
      <c r="D16" s="46">
        <v>159720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159720</v>
      </c>
      <c r="O16" s="47">
        <f t="shared" si="2"/>
        <v>168.65892291446673</v>
      </c>
      <c r="P16" s="9"/>
    </row>
    <row r="17" spans="1:16">
      <c r="A17" s="12"/>
      <c r="B17" s="25">
        <v>335.12</v>
      </c>
      <c r="C17" s="20" t="s">
        <v>91</v>
      </c>
      <c r="D17" s="46">
        <v>63505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63505</v>
      </c>
      <c r="O17" s="47">
        <f t="shared" si="2"/>
        <v>67.059134107708559</v>
      </c>
      <c r="P17" s="9"/>
    </row>
    <row r="18" spans="1:16">
      <c r="A18" s="12"/>
      <c r="B18" s="25">
        <v>335.18</v>
      </c>
      <c r="C18" s="20" t="s">
        <v>92</v>
      </c>
      <c r="D18" s="46">
        <v>73117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73117</v>
      </c>
      <c r="O18" s="47">
        <f t="shared" si="2"/>
        <v>77.209081309398101</v>
      </c>
      <c r="P18" s="9"/>
    </row>
    <row r="19" spans="1:16">
      <c r="A19" s="12"/>
      <c r="B19" s="25">
        <v>337.7</v>
      </c>
      <c r="C19" s="20" t="s">
        <v>105</v>
      </c>
      <c r="D19" s="46">
        <v>26500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26500</v>
      </c>
      <c r="O19" s="47">
        <f t="shared" si="2"/>
        <v>27.983104540654701</v>
      </c>
      <c r="P19" s="9"/>
    </row>
    <row r="20" spans="1:16" ht="15.75">
      <c r="A20" s="29" t="s">
        <v>32</v>
      </c>
      <c r="B20" s="30"/>
      <c r="C20" s="31"/>
      <c r="D20" s="32">
        <f t="shared" ref="D20:M20" si="5">SUM(D21:D22)</f>
        <v>380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218174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218554</v>
      </c>
      <c r="O20" s="45">
        <f t="shared" si="2"/>
        <v>230.78563885955649</v>
      </c>
      <c r="P20" s="10"/>
    </row>
    <row r="21" spans="1:16">
      <c r="A21" s="12"/>
      <c r="B21" s="25">
        <v>343.6</v>
      </c>
      <c r="C21" s="20" t="s">
        <v>95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218174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218174</v>
      </c>
      <c r="O21" s="47">
        <f t="shared" si="2"/>
        <v>230.38437170010559</v>
      </c>
      <c r="P21" s="9"/>
    </row>
    <row r="22" spans="1:16">
      <c r="A22" s="12"/>
      <c r="B22" s="25">
        <v>343.9</v>
      </c>
      <c r="C22" s="20" t="s">
        <v>36</v>
      </c>
      <c r="D22" s="46">
        <v>380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380</v>
      </c>
      <c r="O22" s="47">
        <f t="shared" si="2"/>
        <v>0.40126715945089758</v>
      </c>
      <c r="P22" s="9"/>
    </row>
    <row r="23" spans="1:16" ht="15.75">
      <c r="A23" s="29" t="s">
        <v>33</v>
      </c>
      <c r="B23" s="30"/>
      <c r="C23" s="31"/>
      <c r="D23" s="32">
        <f t="shared" ref="D23:M23" si="6">SUM(D24:D26)</f>
        <v>51028</v>
      </c>
      <c r="E23" s="32">
        <f t="shared" si="6"/>
        <v>230058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1"/>
        <v>281086</v>
      </c>
      <c r="O23" s="45">
        <f t="shared" si="2"/>
        <v>296.81731784582894</v>
      </c>
      <c r="P23" s="10"/>
    </row>
    <row r="24" spans="1:16">
      <c r="A24" s="13"/>
      <c r="B24" s="39">
        <v>351.1</v>
      </c>
      <c r="C24" s="21" t="s">
        <v>40</v>
      </c>
      <c r="D24" s="46">
        <v>17698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17698</v>
      </c>
      <c r="O24" s="47">
        <f t="shared" si="2"/>
        <v>18.688489968321015</v>
      </c>
      <c r="P24" s="9"/>
    </row>
    <row r="25" spans="1:16">
      <c r="A25" s="13"/>
      <c r="B25" s="39">
        <v>354</v>
      </c>
      <c r="C25" s="21" t="s">
        <v>41</v>
      </c>
      <c r="D25" s="46">
        <v>33330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33330</v>
      </c>
      <c r="O25" s="47">
        <f t="shared" si="2"/>
        <v>35.195353748680041</v>
      </c>
      <c r="P25" s="9"/>
    </row>
    <row r="26" spans="1:16">
      <c r="A26" s="13"/>
      <c r="B26" s="39">
        <v>355</v>
      </c>
      <c r="C26" s="21" t="s">
        <v>66</v>
      </c>
      <c r="D26" s="46">
        <v>0</v>
      </c>
      <c r="E26" s="46">
        <v>230058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230058</v>
      </c>
      <c r="O26" s="47">
        <f t="shared" si="2"/>
        <v>242.93347412882787</v>
      </c>
      <c r="P26" s="9"/>
    </row>
    <row r="27" spans="1:16" ht="15.75">
      <c r="A27" s="29" t="s">
        <v>3</v>
      </c>
      <c r="B27" s="30"/>
      <c r="C27" s="31"/>
      <c r="D27" s="32">
        <f t="shared" ref="D27:M27" si="7">SUM(D28:D31)</f>
        <v>328523</v>
      </c>
      <c r="E27" s="32">
        <f t="shared" si="7"/>
        <v>6290</v>
      </c>
      <c r="F27" s="32">
        <f t="shared" si="7"/>
        <v>0</v>
      </c>
      <c r="G27" s="32">
        <f t="shared" si="7"/>
        <v>15</v>
      </c>
      <c r="H27" s="32">
        <f t="shared" si="7"/>
        <v>0</v>
      </c>
      <c r="I27" s="32">
        <f t="shared" si="7"/>
        <v>6269</v>
      </c>
      <c r="J27" s="32">
        <f t="shared" si="7"/>
        <v>0</v>
      </c>
      <c r="K27" s="32">
        <f t="shared" si="7"/>
        <v>1151849</v>
      </c>
      <c r="L27" s="32">
        <f t="shared" si="7"/>
        <v>0</v>
      </c>
      <c r="M27" s="32">
        <f t="shared" si="7"/>
        <v>0</v>
      </c>
      <c r="N27" s="32">
        <f t="shared" si="1"/>
        <v>1492946</v>
      </c>
      <c r="O27" s="45">
        <f t="shared" si="2"/>
        <v>1576.5005279831046</v>
      </c>
      <c r="P27" s="10"/>
    </row>
    <row r="28" spans="1:16">
      <c r="A28" s="12"/>
      <c r="B28" s="25">
        <v>361.1</v>
      </c>
      <c r="C28" s="20" t="s">
        <v>43</v>
      </c>
      <c r="D28" s="46">
        <v>60715</v>
      </c>
      <c r="E28" s="46">
        <v>6290</v>
      </c>
      <c r="F28" s="46">
        <v>0</v>
      </c>
      <c r="G28" s="46">
        <v>15</v>
      </c>
      <c r="H28" s="46">
        <v>0</v>
      </c>
      <c r="I28" s="46">
        <v>6269</v>
      </c>
      <c r="J28" s="46">
        <v>0</v>
      </c>
      <c r="K28" s="46">
        <v>215347</v>
      </c>
      <c r="L28" s="46">
        <v>0</v>
      </c>
      <c r="M28" s="46">
        <v>0</v>
      </c>
      <c r="N28" s="46">
        <f t="shared" si="1"/>
        <v>288636</v>
      </c>
      <c r="O28" s="47">
        <f t="shared" si="2"/>
        <v>304.78986272439283</v>
      </c>
      <c r="P28" s="9"/>
    </row>
    <row r="29" spans="1:16">
      <c r="A29" s="12"/>
      <c r="B29" s="25">
        <v>361.3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142448</v>
      </c>
      <c r="L29" s="46">
        <v>0</v>
      </c>
      <c r="M29" s="46">
        <v>0</v>
      </c>
      <c r="N29" s="46">
        <f t="shared" si="1"/>
        <v>142448</v>
      </c>
      <c r="O29" s="47">
        <f t="shared" si="2"/>
        <v>150.42027455121436</v>
      </c>
      <c r="P29" s="9"/>
    </row>
    <row r="30" spans="1:16">
      <c r="A30" s="12"/>
      <c r="B30" s="25">
        <v>368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794054</v>
      </c>
      <c r="L30" s="46">
        <v>0</v>
      </c>
      <c r="M30" s="46">
        <v>0</v>
      </c>
      <c r="N30" s="46">
        <f t="shared" si="1"/>
        <v>794054</v>
      </c>
      <c r="O30" s="47">
        <f t="shared" si="2"/>
        <v>838.49419218585001</v>
      </c>
      <c r="P30" s="9"/>
    </row>
    <row r="31" spans="1:16">
      <c r="A31" s="12"/>
      <c r="B31" s="25">
        <v>369.9</v>
      </c>
      <c r="C31" s="20" t="s">
        <v>46</v>
      </c>
      <c r="D31" s="46">
        <v>267808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267808</v>
      </c>
      <c r="O31" s="47">
        <f t="shared" si="2"/>
        <v>282.79619852164728</v>
      </c>
      <c r="P31" s="9"/>
    </row>
    <row r="32" spans="1:16" ht="15.75">
      <c r="A32" s="29" t="s">
        <v>34</v>
      </c>
      <c r="B32" s="30"/>
      <c r="C32" s="31"/>
      <c r="D32" s="32">
        <f t="shared" ref="D32:M32" si="8">SUM(D33:D33)</f>
        <v>60000</v>
      </c>
      <c r="E32" s="32">
        <f t="shared" si="8"/>
        <v>0</v>
      </c>
      <c r="F32" s="32">
        <f t="shared" si="8"/>
        <v>0</v>
      </c>
      <c r="G32" s="32">
        <f t="shared" si="8"/>
        <v>3150718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1"/>
        <v>3210718</v>
      </c>
      <c r="O32" s="45">
        <f t="shared" si="2"/>
        <v>3390.4097148891237</v>
      </c>
      <c r="P32" s="9"/>
    </row>
    <row r="33" spans="1:119" ht="15.75" thickBot="1">
      <c r="A33" s="12"/>
      <c r="B33" s="25">
        <v>381</v>
      </c>
      <c r="C33" s="20" t="s">
        <v>47</v>
      </c>
      <c r="D33" s="46">
        <v>60000</v>
      </c>
      <c r="E33" s="46">
        <v>0</v>
      </c>
      <c r="F33" s="46">
        <v>0</v>
      </c>
      <c r="G33" s="46">
        <v>3150718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3210718</v>
      </c>
      <c r="O33" s="47">
        <f t="shared" si="2"/>
        <v>3390.4097148891237</v>
      </c>
      <c r="P33" s="9"/>
    </row>
    <row r="34" spans="1:119" ht="16.5" thickBot="1">
      <c r="A34" s="14" t="s">
        <v>38</v>
      </c>
      <c r="B34" s="23"/>
      <c r="C34" s="22"/>
      <c r="D34" s="15">
        <f t="shared" ref="D34:M34" si="9">SUM(D5,D11,D15,D20,D23,D27,D32)</f>
        <v>10245839</v>
      </c>
      <c r="E34" s="15">
        <f t="shared" si="9"/>
        <v>236348</v>
      </c>
      <c r="F34" s="15">
        <f t="shared" si="9"/>
        <v>990187</v>
      </c>
      <c r="G34" s="15">
        <f t="shared" si="9"/>
        <v>3150733</v>
      </c>
      <c r="H34" s="15">
        <f t="shared" si="9"/>
        <v>0</v>
      </c>
      <c r="I34" s="15">
        <f t="shared" si="9"/>
        <v>507458</v>
      </c>
      <c r="J34" s="15">
        <f t="shared" si="9"/>
        <v>0</v>
      </c>
      <c r="K34" s="15">
        <f t="shared" si="9"/>
        <v>1151849</v>
      </c>
      <c r="L34" s="15">
        <f t="shared" si="9"/>
        <v>0</v>
      </c>
      <c r="M34" s="15">
        <f t="shared" si="9"/>
        <v>0</v>
      </c>
      <c r="N34" s="15">
        <f t="shared" si="1"/>
        <v>16282414</v>
      </c>
      <c r="O34" s="38">
        <f t="shared" si="2"/>
        <v>17193.67898627244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109</v>
      </c>
      <c r="M36" s="118"/>
      <c r="N36" s="118"/>
      <c r="O36" s="43">
        <v>947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70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7491486</v>
      </c>
      <c r="E5" s="27">
        <f t="shared" si="0"/>
        <v>0</v>
      </c>
      <c r="F5" s="27">
        <f t="shared" si="0"/>
        <v>911535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8403021</v>
      </c>
      <c r="O5" s="33">
        <f t="shared" ref="O5:O33" si="2">(N5/O$35)</f>
        <v>8987.1882352941175</v>
      </c>
      <c r="P5" s="6"/>
    </row>
    <row r="6" spans="1:133">
      <c r="A6" s="12"/>
      <c r="B6" s="25">
        <v>311</v>
      </c>
      <c r="C6" s="20" t="s">
        <v>2</v>
      </c>
      <c r="D6" s="46">
        <v>7402229</v>
      </c>
      <c r="E6" s="46">
        <v>0</v>
      </c>
      <c r="F6" s="46">
        <v>911535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8313764</v>
      </c>
      <c r="O6" s="47">
        <f t="shared" si="2"/>
        <v>8891.7262032085564</v>
      </c>
      <c r="P6" s="9"/>
    </row>
    <row r="7" spans="1:133">
      <c r="A7" s="12"/>
      <c r="B7" s="25">
        <v>312.10000000000002</v>
      </c>
      <c r="C7" s="20" t="s">
        <v>10</v>
      </c>
      <c r="D7" s="46">
        <v>26746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26746</v>
      </c>
      <c r="O7" s="47">
        <f t="shared" si="2"/>
        <v>28.605347593582888</v>
      </c>
      <c r="P7" s="9"/>
    </row>
    <row r="8" spans="1:133">
      <c r="A8" s="12"/>
      <c r="B8" s="25">
        <v>312.60000000000002</v>
      </c>
      <c r="C8" s="20" t="s">
        <v>11</v>
      </c>
      <c r="D8" s="46">
        <v>35685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35685</v>
      </c>
      <c r="O8" s="47">
        <f t="shared" si="2"/>
        <v>38.165775401069517</v>
      </c>
      <c r="P8" s="9"/>
    </row>
    <row r="9" spans="1:133">
      <c r="A9" s="12"/>
      <c r="B9" s="25">
        <v>314.39999999999998</v>
      </c>
      <c r="C9" s="20" t="s">
        <v>15</v>
      </c>
      <c r="D9" s="46">
        <v>8285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8285</v>
      </c>
      <c r="O9" s="47">
        <f t="shared" si="2"/>
        <v>8.8609625668449201</v>
      </c>
      <c r="P9" s="9"/>
    </row>
    <row r="10" spans="1:133">
      <c r="A10" s="12"/>
      <c r="B10" s="25">
        <v>315</v>
      </c>
      <c r="C10" s="20" t="s">
        <v>90</v>
      </c>
      <c r="D10" s="46">
        <v>18541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18541</v>
      </c>
      <c r="O10" s="47">
        <f t="shared" si="2"/>
        <v>19.829946524064169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1252414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272892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1525306</v>
      </c>
      <c r="O11" s="45">
        <f t="shared" si="2"/>
        <v>1631.3433155080213</v>
      </c>
      <c r="P11" s="10"/>
    </row>
    <row r="12" spans="1:133">
      <c r="A12" s="12"/>
      <c r="B12" s="25">
        <v>322</v>
      </c>
      <c r="C12" s="20" t="s">
        <v>0</v>
      </c>
      <c r="D12" s="46">
        <v>1241071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1241071</v>
      </c>
      <c r="O12" s="47">
        <f t="shared" si="2"/>
        <v>1327.3486631016042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125761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125761</v>
      </c>
      <c r="O13" s="47">
        <f t="shared" si="2"/>
        <v>134.50374331550802</v>
      </c>
      <c r="P13" s="9"/>
    </row>
    <row r="14" spans="1:133">
      <c r="A14" s="12"/>
      <c r="B14" s="25">
        <v>323.39999999999998</v>
      </c>
      <c r="C14" s="20" t="s">
        <v>19</v>
      </c>
      <c r="D14" s="46">
        <v>11343</v>
      </c>
      <c r="E14" s="46">
        <v>0</v>
      </c>
      <c r="F14" s="46">
        <v>0</v>
      </c>
      <c r="G14" s="46">
        <v>0</v>
      </c>
      <c r="H14" s="46">
        <v>0</v>
      </c>
      <c r="I14" s="46">
        <v>147131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158474</v>
      </c>
      <c r="O14" s="47">
        <f t="shared" si="2"/>
        <v>169.4909090909091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SUM(D16:D18)</f>
        <v>216014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216014</v>
      </c>
      <c r="O15" s="45">
        <f t="shared" si="2"/>
        <v>231.03101604278075</v>
      </c>
      <c r="P15" s="10"/>
    </row>
    <row r="16" spans="1:133">
      <c r="A16" s="12"/>
      <c r="B16" s="25">
        <v>335.12</v>
      </c>
      <c r="C16" s="20" t="s">
        <v>91</v>
      </c>
      <c r="D16" s="46">
        <v>140477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140477</v>
      </c>
      <c r="O16" s="47">
        <f t="shared" si="2"/>
        <v>150.24278074866311</v>
      </c>
      <c r="P16" s="9"/>
    </row>
    <row r="17" spans="1:16">
      <c r="A17" s="12"/>
      <c r="B17" s="25">
        <v>335.18</v>
      </c>
      <c r="C17" s="20" t="s">
        <v>92</v>
      </c>
      <c r="D17" s="46">
        <v>73262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73262</v>
      </c>
      <c r="O17" s="47">
        <f t="shared" si="2"/>
        <v>78.355080213903747</v>
      </c>
      <c r="P17" s="9"/>
    </row>
    <row r="18" spans="1:16">
      <c r="A18" s="12"/>
      <c r="B18" s="25">
        <v>337.7</v>
      </c>
      <c r="C18" s="20" t="s">
        <v>105</v>
      </c>
      <c r="D18" s="46">
        <v>2275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2275</v>
      </c>
      <c r="O18" s="47">
        <f t="shared" si="2"/>
        <v>2.4331550802139037</v>
      </c>
      <c r="P18" s="9"/>
    </row>
    <row r="19" spans="1:16" ht="15.75">
      <c r="A19" s="29" t="s">
        <v>32</v>
      </c>
      <c r="B19" s="30"/>
      <c r="C19" s="31"/>
      <c r="D19" s="32">
        <f t="shared" ref="D19:M19" si="5">SUM(D20:D21)</f>
        <v>9350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329062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338412</v>
      </c>
      <c r="O19" s="45">
        <f t="shared" si="2"/>
        <v>361.9379679144385</v>
      </c>
      <c r="P19" s="10"/>
    </row>
    <row r="20" spans="1:16">
      <c r="A20" s="12"/>
      <c r="B20" s="25">
        <v>343.6</v>
      </c>
      <c r="C20" s="20" t="s">
        <v>95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329062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329062</v>
      </c>
      <c r="O20" s="47">
        <f t="shared" si="2"/>
        <v>351.9379679144385</v>
      </c>
      <c r="P20" s="9"/>
    </row>
    <row r="21" spans="1:16">
      <c r="A21" s="12"/>
      <c r="B21" s="25">
        <v>343.9</v>
      </c>
      <c r="C21" s="20" t="s">
        <v>36</v>
      </c>
      <c r="D21" s="46">
        <v>9350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9350</v>
      </c>
      <c r="O21" s="47">
        <f t="shared" si="2"/>
        <v>10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SUM(D23:D25)</f>
        <v>36590</v>
      </c>
      <c r="E22" s="32">
        <f t="shared" si="6"/>
        <v>82577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119167</v>
      </c>
      <c r="O22" s="45">
        <f t="shared" si="2"/>
        <v>127.45133689839572</v>
      </c>
      <c r="P22" s="10"/>
    </row>
    <row r="23" spans="1:16">
      <c r="A23" s="13"/>
      <c r="B23" s="39">
        <v>351.1</v>
      </c>
      <c r="C23" s="21" t="s">
        <v>40</v>
      </c>
      <c r="D23" s="46">
        <v>11440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11440</v>
      </c>
      <c r="O23" s="47">
        <f t="shared" si="2"/>
        <v>12.235294117647058</v>
      </c>
      <c r="P23" s="9"/>
    </row>
    <row r="24" spans="1:16">
      <c r="A24" s="13"/>
      <c r="B24" s="39">
        <v>354</v>
      </c>
      <c r="C24" s="21" t="s">
        <v>41</v>
      </c>
      <c r="D24" s="46">
        <v>25150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25150</v>
      </c>
      <c r="O24" s="47">
        <f t="shared" si="2"/>
        <v>26.898395721925134</v>
      </c>
      <c r="P24" s="9"/>
    </row>
    <row r="25" spans="1:16">
      <c r="A25" s="13"/>
      <c r="B25" s="39">
        <v>355</v>
      </c>
      <c r="C25" s="21" t="s">
        <v>66</v>
      </c>
      <c r="D25" s="46">
        <v>0</v>
      </c>
      <c r="E25" s="46">
        <v>82577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82577</v>
      </c>
      <c r="O25" s="47">
        <f t="shared" si="2"/>
        <v>88.317647058823525</v>
      </c>
      <c r="P25" s="9"/>
    </row>
    <row r="26" spans="1:16" ht="15.75">
      <c r="A26" s="29" t="s">
        <v>3</v>
      </c>
      <c r="B26" s="30"/>
      <c r="C26" s="31"/>
      <c r="D26" s="32">
        <f t="shared" ref="D26:M26" si="7">SUM(D27:D30)</f>
        <v>377882</v>
      </c>
      <c r="E26" s="32">
        <f t="shared" si="7"/>
        <v>5789</v>
      </c>
      <c r="F26" s="32">
        <f t="shared" si="7"/>
        <v>0</v>
      </c>
      <c r="G26" s="32">
        <f t="shared" si="7"/>
        <v>203</v>
      </c>
      <c r="H26" s="32">
        <f t="shared" si="7"/>
        <v>0</v>
      </c>
      <c r="I26" s="32">
        <f t="shared" si="7"/>
        <v>867</v>
      </c>
      <c r="J26" s="32">
        <f t="shared" si="7"/>
        <v>0</v>
      </c>
      <c r="K26" s="32">
        <f t="shared" si="7"/>
        <v>1597014</v>
      </c>
      <c r="L26" s="32">
        <f t="shared" si="7"/>
        <v>0</v>
      </c>
      <c r="M26" s="32">
        <f t="shared" si="7"/>
        <v>0</v>
      </c>
      <c r="N26" s="32">
        <f t="shared" si="1"/>
        <v>1981755</v>
      </c>
      <c r="O26" s="45">
        <f t="shared" si="2"/>
        <v>2119.524064171123</v>
      </c>
      <c r="P26" s="10"/>
    </row>
    <row r="27" spans="1:16">
      <c r="A27" s="12"/>
      <c r="B27" s="25">
        <v>361.1</v>
      </c>
      <c r="C27" s="20" t="s">
        <v>43</v>
      </c>
      <c r="D27" s="46">
        <v>19284</v>
      </c>
      <c r="E27" s="46">
        <v>5789</v>
      </c>
      <c r="F27" s="46">
        <v>0</v>
      </c>
      <c r="G27" s="46">
        <v>13</v>
      </c>
      <c r="H27" s="46">
        <v>0</v>
      </c>
      <c r="I27" s="46">
        <v>867</v>
      </c>
      <c r="J27" s="46">
        <v>0</v>
      </c>
      <c r="K27" s="46">
        <v>224331</v>
      </c>
      <c r="L27" s="46">
        <v>0</v>
      </c>
      <c r="M27" s="46">
        <v>0</v>
      </c>
      <c r="N27" s="46">
        <f t="shared" si="1"/>
        <v>250284</v>
      </c>
      <c r="O27" s="47">
        <f t="shared" si="2"/>
        <v>267.68342245989305</v>
      </c>
      <c r="P27" s="9"/>
    </row>
    <row r="28" spans="1:16">
      <c r="A28" s="12"/>
      <c r="B28" s="25">
        <v>361.3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631969</v>
      </c>
      <c r="L28" s="46">
        <v>0</v>
      </c>
      <c r="M28" s="46">
        <v>0</v>
      </c>
      <c r="N28" s="46">
        <f t="shared" si="1"/>
        <v>631969</v>
      </c>
      <c r="O28" s="47">
        <f t="shared" si="2"/>
        <v>675.90267379679142</v>
      </c>
      <c r="P28" s="9"/>
    </row>
    <row r="29" spans="1:16">
      <c r="A29" s="12"/>
      <c r="B29" s="25">
        <v>368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740714</v>
      </c>
      <c r="L29" s="46">
        <v>0</v>
      </c>
      <c r="M29" s="46">
        <v>0</v>
      </c>
      <c r="N29" s="46">
        <f t="shared" si="1"/>
        <v>740714</v>
      </c>
      <c r="O29" s="47">
        <f t="shared" si="2"/>
        <v>792.20748663101608</v>
      </c>
      <c r="P29" s="9"/>
    </row>
    <row r="30" spans="1:16">
      <c r="A30" s="12"/>
      <c r="B30" s="25">
        <v>369.9</v>
      </c>
      <c r="C30" s="20" t="s">
        <v>46</v>
      </c>
      <c r="D30" s="46">
        <v>358598</v>
      </c>
      <c r="E30" s="46">
        <v>0</v>
      </c>
      <c r="F30" s="46">
        <v>0</v>
      </c>
      <c r="G30" s="46">
        <v>190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358788</v>
      </c>
      <c r="O30" s="47">
        <f t="shared" si="2"/>
        <v>383.73048128342248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SUM(D32:D32)</f>
        <v>60000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60000</v>
      </c>
      <c r="O31" s="45">
        <f t="shared" si="2"/>
        <v>64.171122994652407</v>
      </c>
      <c r="P31" s="9"/>
    </row>
    <row r="32" spans="1:16" ht="15.75" thickBot="1">
      <c r="A32" s="12"/>
      <c r="B32" s="25">
        <v>381</v>
      </c>
      <c r="C32" s="20" t="s">
        <v>47</v>
      </c>
      <c r="D32" s="46">
        <v>60000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60000</v>
      </c>
      <c r="O32" s="47">
        <f t="shared" si="2"/>
        <v>64.171122994652407</v>
      </c>
      <c r="P32" s="9"/>
    </row>
    <row r="33" spans="1:119" ht="16.5" thickBot="1">
      <c r="A33" s="14" t="s">
        <v>38</v>
      </c>
      <c r="B33" s="23"/>
      <c r="C33" s="22"/>
      <c r="D33" s="15">
        <f t="shared" ref="D33:M33" si="9">SUM(D5,D11,D15,D19,D22,D26,D31)</f>
        <v>9443736</v>
      </c>
      <c r="E33" s="15">
        <f t="shared" si="9"/>
        <v>88366</v>
      </c>
      <c r="F33" s="15">
        <f t="shared" si="9"/>
        <v>911535</v>
      </c>
      <c r="G33" s="15">
        <f t="shared" si="9"/>
        <v>203</v>
      </c>
      <c r="H33" s="15">
        <f t="shared" si="9"/>
        <v>0</v>
      </c>
      <c r="I33" s="15">
        <f t="shared" si="9"/>
        <v>602821</v>
      </c>
      <c r="J33" s="15">
        <f t="shared" si="9"/>
        <v>0</v>
      </c>
      <c r="K33" s="15">
        <f t="shared" si="9"/>
        <v>1597014</v>
      </c>
      <c r="L33" s="15">
        <f t="shared" si="9"/>
        <v>0</v>
      </c>
      <c r="M33" s="15">
        <f t="shared" si="9"/>
        <v>0</v>
      </c>
      <c r="N33" s="15">
        <f t="shared" si="1"/>
        <v>12643675</v>
      </c>
      <c r="O33" s="38">
        <f t="shared" si="2"/>
        <v>13522.64705882353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106</v>
      </c>
      <c r="M35" s="118"/>
      <c r="N35" s="118"/>
      <c r="O35" s="43">
        <v>935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70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6825618</v>
      </c>
      <c r="E5" s="27">
        <f t="shared" si="0"/>
        <v>0</v>
      </c>
      <c r="F5" s="27">
        <f t="shared" si="0"/>
        <v>914448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7740066</v>
      </c>
      <c r="O5" s="33">
        <f t="shared" ref="O5:O34" si="2">(N5/O$36)</f>
        <v>8413.1152173913051</v>
      </c>
      <c r="P5" s="6"/>
    </row>
    <row r="6" spans="1:133">
      <c r="A6" s="12"/>
      <c r="B6" s="25">
        <v>311</v>
      </c>
      <c r="C6" s="20" t="s">
        <v>2</v>
      </c>
      <c r="D6" s="46">
        <v>6736941</v>
      </c>
      <c r="E6" s="46">
        <v>0</v>
      </c>
      <c r="F6" s="46">
        <v>914448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7651389</v>
      </c>
      <c r="O6" s="47">
        <f t="shared" si="2"/>
        <v>8316.7271739130429</v>
      </c>
      <c r="P6" s="9"/>
    </row>
    <row r="7" spans="1:133">
      <c r="A7" s="12"/>
      <c r="B7" s="25">
        <v>312.10000000000002</v>
      </c>
      <c r="C7" s="20" t="s">
        <v>10</v>
      </c>
      <c r="D7" s="46">
        <v>26759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26759</v>
      </c>
      <c r="O7" s="47">
        <f t="shared" si="2"/>
        <v>29.08586956521739</v>
      </c>
      <c r="P7" s="9"/>
    </row>
    <row r="8" spans="1:133">
      <c r="A8" s="12"/>
      <c r="B8" s="25">
        <v>312.60000000000002</v>
      </c>
      <c r="C8" s="20" t="s">
        <v>11</v>
      </c>
      <c r="D8" s="46">
        <v>37221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37221</v>
      </c>
      <c r="O8" s="47">
        <f t="shared" si="2"/>
        <v>40.457608695652176</v>
      </c>
      <c r="P8" s="9"/>
    </row>
    <row r="9" spans="1:133">
      <c r="A9" s="12"/>
      <c r="B9" s="25">
        <v>314.39999999999998</v>
      </c>
      <c r="C9" s="20" t="s">
        <v>15</v>
      </c>
      <c r="D9" s="46">
        <v>8303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8303</v>
      </c>
      <c r="O9" s="47">
        <f t="shared" si="2"/>
        <v>9.0250000000000004</v>
      </c>
      <c r="P9" s="9"/>
    </row>
    <row r="10" spans="1:133">
      <c r="A10" s="12"/>
      <c r="B10" s="25">
        <v>315</v>
      </c>
      <c r="C10" s="20" t="s">
        <v>90</v>
      </c>
      <c r="D10" s="46">
        <v>16394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16394</v>
      </c>
      <c r="O10" s="47">
        <f t="shared" si="2"/>
        <v>17.819565217391304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957419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260784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1218203</v>
      </c>
      <c r="O11" s="45">
        <f t="shared" si="2"/>
        <v>1324.1336956521739</v>
      </c>
      <c r="P11" s="10"/>
    </row>
    <row r="12" spans="1:133">
      <c r="A12" s="12"/>
      <c r="B12" s="25">
        <v>322</v>
      </c>
      <c r="C12" s="20" t="s">
        <v>0</v>
      </c>
      <c r="D12" s="46">
        <v>946907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946907</v>
      </c>
      <c r="O12" s="47">
        <f t="shared" si="2"/>
        <v>1029.2467391304349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120051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120051</v>
      </c>
      <c r="O13" s="47">
        <f t="shared" si="2"/>
        <v>130.49021739130436</v>
      </c>
      <c r="P13" s="9"/>
    </row>
    <row r="14" spans="1:133">
      <c r="A14" s="12"/>
      <c r="B14" s="25">
        <v>323.39999999999998</v>
      </c>
      <c r="C14" s="20" t="s">
        <v>19</v>
      </c>
      <c r="D14" s="46">
        <v>10512</v>
      </c>
      <c r="E14" s="46">
        <v>0</v>
      </c>
      <c r="F14" s="46">
        <v>0</v>
      </c>
      <c r="G14" s="46">
        <v>0</v>
      </c>
      <c r="H14" s="46">
        <v>0</v>
      </c>
      <c r="I14" s="46">
        <v>140733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151245</v>
      </c>
      <c r="O14" s="47">
        <f t="shared" si="2"/>
        <v>164.39673913043478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SUM(D16:D17)</f>
        <v>96899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96899</v>
      </c>
      <c r="O15" s="45">
        <f t="shared" si="2"/>
        <v>105.325</v>
      </c>
      <c r="P15" s="10"/>
    </row>
    <row r="16" spans="1:133">
      <c r="A16" s="12"/>
      <c r="B16" s="25">
        <v>335.12</v>
      </c>
      <c r="C16" s="20" t="s">
        <v>91</v>
      </c>
      <c r="D16" s="46">
        <v>25762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25762</v>
      </c>
      <c r="O16" s="47">
        <f t="shared" si="2"/>
        <v>28.002173913043478</v>
      </c>
      <c r="P16" s="9"/>
    </row>
    <row r="17" spans="1:16">
      <c r="A17" s="12"/>
      <c r="B17" s="25">
        <v>335.18</v>
      </c>
      <c r="C17" s="20" t="s">
        <v>92</v>
      </c>
      <c r="D17" s="46">
        <v>71137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71137</v>
      </c>
      <c r="O17" s="47">
        <f t="shared" si="2"/>
        <v>77.322826086956525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SUM(D19:D21)</f>
        <v>10670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223652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234322</v>
      </c>
      <c r="O18" s="45">
        <f t="shared" si="2"/>
        <v>254.69782608695652</v>
      </c>
      <c r="P18" s="10"/>
    </row>
    <row r="19" spans="1:16">
      <c r="A19" s="12"/>
      <c r="B19" s="25">
        <v>343.6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223652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223652</v>
      </c>
      <c r="O19" s="47">
        <f t="shared" si="2"/>
        <v>243.1</v>
      </c>
      <c r="P19" s="9"/>
    </row>
    <row r="20" spans="1:16">
      <c r="A20" s="12"/>
      <c r="B20" s="25">
        <v>343.9</v>
      </c>
      <c r="C20" s="20" t="s">
        <v>36</v>
      </c>
      <c r="D20" s="46">
        <v>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</v>
      </c>
      <c r="O20" s="47">
        <f t="shared" si="2"/>
        <v>5.434782608695652E-2</v>
      </c>
      <c r="P20" s="9"/>
    </row>
    <row r="21" spans="1:16">
      <c r="A21" s="12"/>
      <c r="B21" s="25">
        <v>347.9</v>
      </c>
      <c r="C21" s="20" t="s">
        <v>37</v>
      </c>
      <c r="D21" s="46">
        <v>10620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10620</v>
      </c>
      <c r="O21" s="47">
        <f t="shared" si="2"/>
        <v>11.543478260869565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SUM(D23:D25)</f>
        <v>192085</v>
      </c>
      <c r="E22" s="32">
        <f t="shared" si="6"/>
        <v>233338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425423</v>
      </c>
      <c r="O22" s="45">
        <f t="shared" si="2"/>
        <v>462.4163043478261</v>
      </c>
      <c r="P22" s="10"/>
    </row>
    <row r="23" spans="1:16">
      <c r="A23" s="13"/>
      <c r="B23" s="39">
        <v>351.1</v>
      </c>
      <c r="C23" s="21" t="s">
        <v>40</v>
      </c>
      <c r="D23" s="46">
        <v>19029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19029</v>
      </c>
      <c r="O23" s="47">
        <f t="shared" si="2"/>
        <v>20.683695652173913</v>
      </c>
      <c r="P23" s="9"/>
    </row>
    <row r="24" spans="1:16">
      <c r="A24" s="13"/>
      <c r="B24" s="39">
        <v>354</v>
      </c>
      <c r="C24" s="21" t="s">
        <v>41</v>
      </c>
      <c r="D24" s="46">
        <v>173056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173056</v>
      </c>
      <c r="O24" s="47">
        <f t="shared" si="2"/>
        <v>188.10434782608695</v>
      </c>
      <c r="P24" s="9"/>
    </row>
    <row r="25" spans="1:16">
      <c r="A25" s="13"/>
      <c r="B25" s="39">
        <v>355</v>
      </c>
      <c r="C25" s="21" t="s">
        <v>66</v>
      </c>
      <c r="D25" s="46">
        <v>0</v>
      </c>
      <c r="E25" s="46">
        <v>233338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233338</v>
      </c>
      <c r="O25" s="47">
        <f t="shared" si="2"/>
        <v>253.62826086956522</v>
      </c>
      <c r="P25" s="9"/>
    </row>
    <row r="26" spans="1:16" ht="15.75">
      <c r="A26" s="29" t="s">
        <v>3</v>
      </c>
      <c r="B26" s="30"/>
      <c r="C26" s="31"/>
      <c r="D26" s="32">
        <f t="shared" ref="D26:M26" si="7">SUM(D27:D30)</f>
        <v>257106</v>
      </c>
      <c r="E26" s="32">
        <f t="shared" si="7"/>
        <v>17261</v>
      </c>
      <c r="F26" s="32">
        <f t="shared" si="7"/>
        <v>0</v>
      </c>
      <c r="G26" s="32">
        <f t="shared" si="7"/>
        <v>-1758</v>
      </c>
      <c r="H26" s="32">
        <f t="shared" si="7"/>
        <v>0</v>
      </c>
      <c r="I26" s="32">
        <f t="shared" si="7"/>
        <v>182</v>
      </c>
      <c r="J26" s="32">
        <f t="shared" si="7"/>
        <v>0</v>
      </c>
      <c r="K26" s="32">
        <f t="shared" si="7"/>
        <v>1626237</v>
      </c>
      <c r="L26" s="32">
        <f t="shared" si="7"/>
        <v>0</v>
      </c>
      <c r="M26" s="32">
        <f t="shared" si="7"/>
        <v>0</v>
      </c>
      <c r="N26" s="32">
        <f t="shared" si="1"/>
        <v>1899028</v>
      </c>
      <c r="O26" s="45">
        <f t="shared" si="2"/>
        <v>2064.1608695652176</v>
      </c>
      <c r="P26" s="10"/>
    </row>
    <row r="27" spans="1:16">
      <c r="A27" s="12"/>
      <c r="B27" s="25">
        <v>361.1</v>
      </c>
      <c r="C27" s="20" t="s">
        <v>43</v>
      </c>
      <c r="D27" s="46">
        <v>5810</v>
      </c>
      <c r="E27" s="46">
        <v>2261</v>
      </c>
      <c r="F27" s="46">
        <v>0</v>
      </c>
      <c r="G27" s="46">
        <v>-1758</v>
      </c>
      <c r="H27" s="46">
        <v>0</v>
      </c>
      <c r="I27" s="46">
        <v>182</v>
      </c>
      <c r="J27" s="46">
        <v>0</v>
      </c>
      <c r="K27" s="46">
        <v>154252</v>
      </c>
      <c r="L27" s="46">
        <v>0</v>
      </c>
      <c r="M27" s="46">
        <v>0</v>
      </c>
      <c r="N27" s="46">
        <f t="shared" si="1"/>
        <v>160747</v>
      </c>
      <c r="O27" s="47">
        <f t="shared" si="2"/>
        <v>174.72499999999999</v>
      </c>
      <c r="P27" s="9"/>
    </row>
    <row r="28" spans="1:16">
      <c r="A28" s="12"/>
      <c r="B28" s="25">
        <v>361.3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837790</v>
      </c>
      <c r="L28" s="46">
        <v>0</v>
      </c>
      <c r="M28" s="46">
        <v>0</v>
      </c>
      <c r="N28" s="46">
        <f t="shared" si="1"/>
        <v>837790</v>
      </c>
      <c r="O28" s="47">
        <f t="shared" si="2"/>
        <v>910.64130434782612</v>
      </c>
      <c r="P28" s="9"/>
    </row>
    <row r="29" spans="1:16">
      <c r="A29" s="12"/>
      <c r="B29" s="25">
        <v>368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634195</v>
      </c>
      <c r="L29" s="46">
        <v>0</v>
      </c>
      <c r="M29" s="46">
        <v>0</v>
      </c>
      <c r="N29" s="46">
        <f t="shared" si="1"/>
        <v>634195</v>
      </c>
      <c r="O29" s="47">
        <f t="shared" si="2"/>
        <v>689.34239130434787</v>
      </c>
      <c r="P29" s="9"/>
    </row>
    <row r="30" spans="1:16">
      <c r="A30" s="12"/>
      <c r="B30" s="25">
        <v>369.9</v>
      </c>
      <c r="C30" s="20" t="s">
        <v>46</v>
      </c>
      <c r="D30" s="46">
        <v>251296</v>
      </c>
      <c r="E30" s="46">
        <v>15000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266296</v>
      </c>
      <c r="O30" s="47">
        <f t="shared" si="2"/>
        <v>289.45217391304345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SUM(D32:D33)</f>
        <v>60000</v>
      </c>
      <c r="E31" s="32">
        <f t="shared" si="8"/>
        <v>0</v>
      </c>
      <c r="F31" s="32">
        <f t="shared" si="8"/>
        <v>12764245</v>
      </c>
      <c r="G31" s="32">
        <f t="shared" si="8"/>
        <v>500000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13324245</v>
      </c>
      <c r="O31" s="45">
        <f t="shared" si="2"/>
        <v>14482.875</v>
      </c>
      <c r="P31" s="9"/>
    </row>
    <row r="32" spans="1:16">
      <c r="A32" s="12"/>
      <c r="B32" s="25">
        <v>381</v>
      </c>
      <c r="C32" s="20" t="s">
        <v>47</v>
      </c>
      <c r="D32" s="46">
        <v>60000</v>
      </c>
      <c r="E32" s="46">
        <v>0</v>
      </c>
      <c r="F32" s="46">
        <v>0</v>
      </c>
      <c r="G32" s="46">
        <v>500000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560000</v>
      </c>
      <c r="O32" s="47">
        <f t="shared" si="2"/>
        <v>608.695652173913</v>
      </c>
      <c r="P32" s="9"/>
    </row>
    <row r="33" spans="1:119" ht="15.75" thickBot="1">
      <c r="A33" s="12"/>
      <c r="B33" s="25">
        <v>384</v>
      </c>
      <c r="C33" s="20" t="s">
        <v>75</v>
      </c>
      <c r="D33" s="46">
        <v>0</v>
      </c>
      <c r="E33" s="46">
        <v>0</v>
      </c>
      <c r="F33" s="46">
        <v>12764245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12764245</v>
      </c>
      <c r="O33" s="47">
        <f t="shared" si="2"/>
        <v>13874.179347826086</v>
      </c>
      <c r="P33" s="9"/>
    </row>
    <row r="34" spans="1:119" ht="16.5" thickBot="1">
      <c r="A34" s="14" t="s">
        <v>38</v>
      </c>
      <c r="B34" s="23"/>
      <c r="C34" s="22"/>
      <c r="D34" s="15">
        <f t="shared" ref="D34:M34" si="9">SUM(D5,D11,D15,D18,D22,D26,D31)</f>
        <v>8399797</v>
      </c>
      <c r="E34" s="15">
        <f t="shared" si="9"/>
        <v>250599</v>
      </c>
      <c r="F34" s="15">
        <f t="shared" si="9"/>
        <v>13678693</v>
      </c>
      <c r="G34" s="15">
        <f t="shared" si="9"/>
        <v>498242</v>
      </c>
      <c r="H34" s="15">
        <f t="shared" si="9"/>
        <v>0</v>
      </c>
      <c r="I34" s="15">
        <f t="shared" si="9"/>
        <v>484618</v>
      </c>
      <c r="J34" s="15">
        <f t="shared" si="9"/>
        <v>0</v>
      </c>
      <c r="K34" s="15">
        <f t="shared" si="9"/>
        <v>1626237</v>
      </c>
      <c r="L34" s="15">
        <f t="shared" si="9"/>
        <v>0</v>
      </c>
      <c r="M34" s="15">
        <f t="shared" si="9"/>
        <v>0</v>
      </c>
      <c r="N34" s="15">
        <f t="shared" si="1"/>
        <v>24938186</v>
      </c>
      <c r="O34" s="38">
        <f t="shared" si="2"/>
        <v>27106.723913043479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103</v>
      </c>
      <c r="M36" s="118"/>
      <c r="N36" s="118"/>
      <c r="O36" s="43">
        <v>920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70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5946137</v>
      </c>
      <c r="E5" s="27">
        <f t="shared" si="0"/>
        <v>0</v>
      </c>
      <c r="F5" s="27">
        <f t="shared" si="0"/>
        <v>905797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6851934</v>
      </c>
      <c r="O5" s="33">
        <f t="shared" ref="O5:O34" si="2">(N5/O$36)</f>
        <v>7351.8605150214589</v>
      </c>
      <c r="P5" s="6"/>
    </row>
    <row r="6" spans="1:133">
      <c r="A6" s="12"/>
      <c r="B6" s="25">
        <v>311</v>
      </c>
      <c r="C6" s="20" t="s">
        <v>2</v>
      </c>
      <c r="D6" s="46">
        <v>5857792</v>
      </c>
      <c r="E6" s="46">
        <v>0</v>
      </c>
      <c r="F6" s="46">
        <v>905797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6763589</v>
      </c>
      <c r="O6" s="47">
        <f t="shared" si="2"/>
        <v>7257.0697424892705</v>
      </c>
      <c r="P6" s="9"/>
    </row>
    <row r="7" spans="1:133">
      <c r="A7" s="12"/>
      <c r="B7" s="25">
        <v>312.10000000000002</v>
      </c>
      <c r="C7" s="20" t="s">
        <v>10</v>
      </c>
      <c r="D7" s="46">
        <v>26114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26114</v>
      </c>
      <c r="O7" s="47">
        <f t="shared" si="2"/>
        <v>28.019313304721031</v>
      </c>
      <c r="P7" s="9"/>
    </row>
    <row r="8" spans="1:133">
      <c r="A8" s="12"/>
      <c r="B8" s="25">
        <v>312.3</v>
      </c>
      <c r="C8" s="20" t="s">
        <v>100</v>
      </c>
      <c r="D8" s="46">
        <v>18014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18014</v>
      </c>
      <c r="O8" s="47">
        <f t="shared" si="2"/>
        <v>19.328326180257509</v>
      </c>
      <c r="P8" s="9"/>
    </row>
    <row r="9" spans="1:133">
      <c r="A9" s="12"/>
      <c r="B9" s="25">
        <v>312.60000000000002</v>
      </c>
      <c r="C9" s="20" t="s">
        <v>11</v>
      </c>
      <c r="D9" s="46">
        <v>36766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36766</v>
      </c>
      <c r="O9" s="47">
        <f t="shared" si="2"/>
        <v>39.448497854077253</v>
      </c>
      <c r="P9" s="9"/>
    </row>
    <row r="10" spans="1:133">
      <c r="A10" s="12"/>
      <c r="B10" s="25">
        <v>314.39999999999998</v>
      </c>
      <c r="C10" s="20" t="s">
        <v>15</v>
      </c>
      <c r="D10" s="46">
        <v>7451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7451</v>
      </c>
      <c r="O10" s="47">
        <f t="shared" si="2"/>
        <v>7.994635193133047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1445002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253104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1698106</v>
      </c>
      <c r="O11" s="45">
        <f t="shared" si="2"/>
        <v>1822.0021459227469</v>
      </c>
      <c r="P11" s="10"/>
    </row>
    <row r="12" spans="1:133">
      <c r="A12" s="12"/>
      <c r="B12" s="25">
        <v>322</v>
      </c>
      <c r="C12" s="20" t="s">
        <v>0</v>
      </c>
      <c r="D12" s="46">
        <v>1435478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1435478</v>
      </c>
      <c r="O12" s="47">
        <f t="shared" si="2"/>
        <v>1540.2124463519312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117232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117232</v>
      </c>
      <c r="O13" s="47">
        <f t="shared" si="2"/>
        <v>125.78540772532189</v>
      </c>
      <c r="P13" s="9"/>
    </row>
    <row r="14" spans="1:133">
      <c r="A14" s="12"/>
      <c r="B14" s="25">
        <v>323.39999999999998</v>
      </c>
      <c r="C14" s="20" t="s">
        <v>19</v>
      </c>
      <c r="D14" s="46">
        <v>9524</v>
      </c>
      <c r="E14" s="46">
        <v>0</v>
      </c>
      <c r="F14" s="46">
        <v>0</v>
      </c>
      <c r="G14" s="46">
        <v>0</v>
      </c>
      <c r="H14" s="46">
        <v>0</v>
      </c>
      <c r="I14" s="46">
        <v>135872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145396</v>
      </c>
      <c r="O14" s="47">
        <f t="shared" si="2"/>
        <v>156.00429184549355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SUM(D16:D17)</f>
        <v>98739</v>
      </c>
      <c r="E15" s="32">
        <f t="shared" si="4"/>
        <v>0</v>
      </c>
      <c r="F15" s="32">
        <f t="shared" si="4"/>
        <v>0</v>
      </c>
      <c r="G15" s="32">
        <f t="shared" si="4"/>
        <v>2613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101352</v>
      </c>
      <c r="O15" s="45">
        <f t="shared" si="2"/>
        <v>108.74678111587983</v>
      </c>
      <c r="P15" s="10"/>
    </row>
    <row r="16" spans="1:133">
      <c r="A16" s="12"/>
      <c r="B16" s="25">
        <v>335.12</v>
      </c>
      <c r="C16" s="20" t="s">
        <v>91</v>
      </c>
      <c r="D16" s="46">
        <v>28749</v>
      </c>
      <c r="E16" s="46">
        <v>0</v>
      </c>
      <c r="F16" s="46">
        <v>0</v>
      </c>
      <c r="G16" s="46">
        <v>2613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31362</v>
      </c>
      <c r="O16" s="47">
        <f t="shared" si="2"/>
        <v>33.650214592274679</v>
      </c>
      <c r="P16" s="9"/>
    </row>
    <row r="17" spans="1:16">
      <c r="A17" s="12"/>
      <c r="B17" s="25">
        <v>335.18</v>
      </c>
      <c r="C17" s="20" t="s">
        <v>92</v>
      </c>
      <c r="D17" s="46">
        <v>69990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69990</v>
      </c>
      <c r="O17" s="47">
        <f t="shared" si="2"/>
        <v>75.096566523605148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SUM(D19:D21)</f>
        <v>5705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282226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287931</v>
      </c>
      <c r="O18" s="45">
        <f t="shared" si="2"/>
        <v>308.93884120171674</v>
      </c>
      <c r="P18" s="10"/>
    </row>
    <row r="19" spans="1:16">
      <c r="A19" s="12"/>
      <c r="B19" s="25">
        <v>343.6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282226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282226</v>
      </c>
      <c r="O19" s="47">
        <f t="shared" si="2"/>
        <v>302.8175965665236</v>
      </c>
      <c r="P19" s="9"/>
    </row>
    <row r="20" spans="1:16">
      <c r="A20" s="12"/>
      <c r="B20" s="25">
        <v>343.9</v>
      </c>
      <c r="C20" s="20" t="s">
        <v>36</v>
      </c>
      <c r="D20" s="46">
        <v>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35</v>
      </c>
      <c r="O20" s="47">
        <f t="shared" si="2"/>
        <v>3.755364806866953E-2</v>
      </c>
      <c r="P20" s="9"/>
    </row>
    <row r="21" spans="1:16">
      <c r="A21" s="12"/>
      <c r="B21" s="25">
        <v>347.9</v>
      </c>
      <c r="C21" s="20" t="s">
        <v>37</v>
      </c>
      <c r="D21" s="46">
        <v>5670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5670</v>
      </c>
      <c r="O21" s="47">
        <f t="shared" si="2"/>
        <v>6.0836909871244638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SUM(D23:D25)</f>
        <v>183751</v>
      </c>
      <c r="E22" s="32">
        <f t="shared" si="6"/>
        <v>241130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424881</v>
      </c>
      <c r="O22" s="45">
        <f t="shared" si="2"/>
        <v>455.88090128755363</v>
      </c>
      <c r="P22" s="10"/>
    </row>
    <row r="23" spans="1:16">
      <c r="A23" s="13"/>
      <c r="B23" s="39">
        <v>351.1</v>
      </c>
      <c r="C23" s="21" t="s">
        <v>40</v>
      </c>
      <c r="D23" s="46">
        <v>17601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17601</v>
      </c>
      <c r="O23" s="47">
        <f t="shared" si="2"/>
        <v>18.88519313304721</v>
      </c>
      <c r="P23" s="9"/>
    </row>
    <row r="24" spans="1:16">
      <c r="A24" s="13"/>
      <c r="B24" s="39">
        <v>354</v>
      </c>
      <c r="C24" s="21" t="s">
        <v>41</v>
      </c>
      <c r="D24" s="46">
        <v>166150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166150</v>
      </c>
      <c r="O24" s="47">
        <f t="shared" si="2"/>
        <v>178.27253218884121</v>
      </c>
      <c r="P24" s="9"/>
    </row>
    <row r="25" spans="1:16">
      <c r="A25" s="13"/>
      <c r="B25" s="39">
        <v>355</v>
      </c>
      <c r="C25" s="21" t="s">
        <v>66</v>
      </c>
      <c r="D25" s="46">
        <v>0</v>
      </c>
      <c r="E25" s="46">
        <v>241130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241130</v>
      </c>
      <c r="O25" s="47">
        <f t="shared" si="2"/>
        <v>258.72317596566523</v>
      </c>
      <c r="P25" s="9"/>
    </row>
    <row r="26" spans="1:16" ht="15.75">
      <c r="A26" s="29" t="s">
        <v>3</v>
      </c>
      <c r="B26" s="30"/>
      <c r="C26" s="31"/>
      <c r="D26" s="32">
        <f t="shared" ref="D26:M26" si="7">SUM(D27:D30)</f>
        <v>253393</v>
      </c>
      <c r="E26" s="32">
        <f t="shared" si="7"/>
        <v>1336</v>
      </c>
      <c r="F26" s="32">
        <f t="shared" si="7"/>
        <v>0</v>
      </c>
      <c r="G26" s="32">
        <f t="shared" si="7"/>
        <v>1</v>
      </c>
      <c r="H26" s="32">
        <f t="shared" si="7"/>
        <v>0</v>
      </c>
      <c r="I26" s="32">
        <f t="shared" si="7"/>
        <v>291</v>
      </c>
      <c r="J26" s="32">
        <f t="shared" si="7"/>
        <v>0</v>
      </c>
      <c r="K26" s="32">
        <f t="shared" si="7"/>
        <v>1066894</v>
      </c>
      <c r="L26" s="32">
        <f t="shared" si="7"/>
        <v>0</v>
      </c>
      <c r="M26" s="32">
        <f t="shared" si="7"/>
        <v>0</v>
      </c>
      <c r="N26" s="32">
        <f t="shared" si="1"/>
        <v>1321915</v>
      </c>
      <c r="O26" s="45">
        <f t="shared" si="2"/>
        <v>1418.3637339055795</v>
      </c>
      <c r="P26" s="10"/>
    </row>
    <row r="27" spans="1:16">
      <c r="A27" s="12"/>
      <c r="B27" s="25">
        <v>361.1</v>
      </c>
      <c r="C27" s="20" t="s">
        <v>43</v>
      </c>
      <c r="D27" s="46">
        <v>916</v>
      </c>
      <c r="E27" s="46">
        <v>1336</v>
      </c>
      <c r="F27" s="46">
        <v>0</v>
      </c>
      <c r="G27" s="46">
        <v>1</v>
      </c>
      <c r="H27" s="46">
        <v>0</v>
      </c>
      <c r="I27" s="46">
        <v>291</v>
      </c>
      <c r="J27" s="46">
        <v>0</v>
      </c>
      <c r="K27" s="46">
        <v>134037</v>
      </c>
      <c r="L27" s="46">
        <v>0</v>
      </c>
      <c r="M27" s="46">
        <v>0</v>
      </c>
      <c r="N27" s="46">
        <f t="shared" si="1"/>
        <v>136581</v>
      </c>
      <c r="O27" s="47">
        <f t="shared" si="2"/>
        <v>146.5461373390558</v>
      </c>
      <c r="P27" s="9"/>
    </row>
    <row r="28" spans="1:16">
      <c r="A28" s="12"/>
      <c r="B28" s="25">
        <v>361.3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364459</v>
      </c>
      <c r="L28" s="46">
        <v>0</v>
      </c>
      <c r="M28" s="46">
        <v>0</v>
      </c>
      <c r="N28" s="46">
        <f t="shared" si="1"/>
        <v>364459</v>
      </c>
      <c r="O28" s="47">
        <f t="shared" si="2"/>
        <v>391.05042918454933</v>
      </c>
      <c r="P28" s="9"/>
    </row>
    <row r="29" spans="1:16">
      <c r="A29" s="12"/>
      <c r="B29" s="25">
        <v>368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568398</v>
      </c>
      <c r="L29" s="46">
        <v>0</v>
      </c>
      <c r="M29" s="46">
        <v>0</v>
      </c>
      <c r="N29" s="46">
        <f t="shared" si="1"/>
        <v>568398</v>
      </c>
      <c r="O29" s="47">
        <f t="shared" si="2"/>
        <v>609.86909871244632</v>
      </c>
      <c r="P29" s="9"/>
    </row>
    <row r="30" spans="1:16">
      <c r="A30" s="12"/>
      <c r="B30" s="25">
        <v>369.9</v>
      </c>
      <c r="C30" s="20" t="s">
        <v>46</v>
      </c>
      <c r="D30" s="46">
        <v>252477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252477</v>
      </c>
      <c r="O30" s="47">
        <f t="shared" si="2"/>
        <v>270.8980686695279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SUM(D32:D33)</f>
        <v>342083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342083</v>
      </c>
      <c r="O31" s="45">
        <f t="shared" si="2"/>
        <v>367.04184549356222</v>
      </c>
      <c r="P31" s="9"/>
    </row>
    <row r="32" spans="1:16">
      <c r="A32" s="12"/>
      <c r="B32" s="25">
        <v>381</v>
      </c>
      <c r="C32" s="20" t="s">
        <v>47</v>
      </c>
      <c r="D32" s="46">
        <v>60043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60043</v>
      </c>
      <c r="O32" s="47">
        <f t="shared" si="2"/>
        <v>64.423819742489272</v>
      </c>
      <c r="P32" s="9"/>
    </row>
    <row r="33" spans="1:119" ht="15.75" thickBot="1">
      <c r="A33" s="12"/>
      <c r="B33" s="25">
        <v>384</v>
      </c>
      <c r="C33" s="20" t="s">
        <v>75</v>
      </c>
      <c r="D33" s="46">
        <v>282040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282040</v>
      </c>
      <c r="O33" s="47">
        <f t="shared" si="2"/>
        <v>302.61802575107293</v>
      </c>
      <c r="P33" s="9"/>
    </row>
    <row r="34" spans="1:119" ht="16.5" thickBot="1">
      <c r="A34" s="14" t="s">
        <v>38</v>
      </c>
      <c r="B34" s="23"/>
      <c r="C34" s="22"/>
      <c r="D34" s="15">
        <f t="shared" ref="D34:M34" si="9">SUM(D5,D11,D15,D18,D22,D26,D31)</f>
        <v>8274810</v>
      </c>
      <c r="E34" s="15">
        <f t="shared" si="9"/>
        <v>242466</v>
      </c>
      <c r="F34" s="15">
        <f t="shared" si="9"/>
        <v>905797</v>
      </c>
      <c r="G34" s="15">
        <f t="shared" si="9"/>
        <v>2614</v>
      </c>
      <c r="H34" s="15">
        <f t="shared" si="9"/>
        <v>0</v>
      </c>
      <c r="I34" s="15">
        <f t="shared" si="9"/>
        <v>535621</v>
      </c>
      <c r="J34" s="15">
        <f t="shared" si="9"/>
        <v>0</v>
      </c>
      <c r="K34" s="15">
        <f t="shared" si="9"/>
        <v>1066894</v>
      </c>
      <c r="L34" s="15">
        <f t="shared" si="9"/>
        <v>0</v>
      </c>
      <c r="M34" s="15">
        <f t="shared" si="9"/>
        <v>0</v>
      </c>
      <c r="N34" s="15">
        <f t="shared" si="1"/>
        <v>11028202</v>
      </c>
      <c r="O34" s="38">
        <f t="shared" si="2"/>
        <v>11832.834763948498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101</v>
      </c>
      <c r="M36" s="118"/>
      <c r="N36" s="118"/>
      <c r="O36" s="43">
        <v>932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70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50</v>
      </c>
      <c r="B3" s="108"/>
      <c r="C3" s="109"/>
      <c r="D3" s="128" t="s">
        <v>28</v>
      </c>
      <c r="E3" s="129"/>
      <c r="F3" s="129"/>
      <c r="G3" s="129"/>
      <c r="H3" s="130"/>
      <c r="I3" s="128" t="s">
        <v>29</v>
      </c>
      <c r="J3" s="130"/>
      <c r="K3" s="128" t="s">
        <v>31</v>
      </c>
      <c r="L3" s="130"/>
      <c r="M3" s="36"/>
      <c r="N3" s="37"/>
      <c r="O3" s="131" t="s">
        <v>55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51</v>
      </c>
      <c r="F4" s="34" t="s">
        <v>52</v>
      </c>
      <c r="G4" s="34" t="s">
        <v>53</v>
      </c>
      <c r="H4" s="34" t="s">
        <v>5</v>
      </c>
      <c r="I4" s="34" t="s">
        <v>6</v>
      </c>
      <c r="J4" s="35" t="s">
        <v>54</v>
      </c>
      <c r="K4" s="35" t="s">
        <v>7</v>
      </c>
      <c r="L4" s="35" t="s">
        <v>8</v>
      </c>
      <c r="M4" s="35" t="s">
        <v>9</v>
      </c>
      <c r="N4" s="35" t="s">
        <v>30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5383460</v>
      </c>
      <c r="E5" s="27">
        <f t="shared" si="0"/>
        <v>0</v>
      </c>
      <c r="F5" s="27">
        <f t="shared" si="0"/>
        <v>916834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6300294</v>
      </c>
      <c r="O5" s="33">
        <f t="shared" ref="O5:O34" si="2">(N5/O$36)</f>
        <v>6789.1099137931033</v>
      </c>
      <c r="P5" s="6"/>
    </row>
    <row r="6" spans="1:133">
      <c r="A6" s="12"/>
      <c r="B6" s="25">
        <v>311</v>
      </c>
      <c r="C6" s="20" t="s">
        <v>2</v>
      </c>
      <c r="D6" s="46">
        <v>5293012</v>
      </c>
      <c r="E6" s="46">
        <v>0</v>
      </c>
      <c r="F6" s="46">
        <v>916834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6209846</v>
      </c>
      <c r="O6" s="47">
        <f t="shared" si="2"/>
        <v>6691.6443965517237</v>
      </c>
      <c r="P6" s="9"/>
    </row>
    <row r="7" spans="1:133">
      <c r="A7" s="12"/>
      <c r="B7" s="25">
        <v>312.10000000000002</v>
      </c>
      <c r="C7" s="20" t="s">
        <v>10</v>
      </c>
      <c r="D7" s="46">
        <v>26182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26182</v>
      </c>
      <c r="O7" s="47">
        <f t="shared" si="2"/>
        <v>28.213362068965516</v>
      </c>
      <c r="P7" s="9"/>
    </row>
    <row r="8" spans="1:133">
      <c r="A8" s="12"/>
      <c r="B8" s="25">
        <v>312.60000000000002</v>
      </c>
      <c r="C8" s="20" t="s">
        <v>11</v>
      </c>
      <c r="D8" s="46">
        <v>35427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35427</v>
      </c>
      <c r="O8" s="47">
        <f t="shared" si="2"/>
        <v>38.175646551724135</v>
      </c>
      <c r="P8" s="9"/>
    </row>
    <row r="9" spans="1:133">
      <c r="A9" s="12"/>
      <c r="B9" s="25">
        <v>314.39999999999998</v>
      </c>
      <c r="C9" s="20" t="s">
        <v>15</v>
      </c>
      <c r="D9" s="46">
        <v>7218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7218</v>
      </c>
      <c r="O9" s="47">
        <f t="shared" si="2"/>
        <v>7.7780172413793105</v>
      </c>
      <c r="P9" s="9"/>
    </row>
    <row r="10" spans="1:133">
      <c r="A10" s="12"/>
      <c r="B10" s="25">
        <v>315</v>
      </c>
      <c r="C10" s="20" t="s">
        <v>90</v>
      </c>
      <c r="D10" s="46">
        <v>21621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21621</v>
      </c>
      <c r="O10" s="47">
        <f t="shared" si="2"/>
        <v>23.298491379310345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SUM(D12:D14)</f>
        <v>1602312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252128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1854440</v>
      </c>
      <c r="O11" s="45">
        <f t="shared" si="2"/>
        <v>1998.3189655172414</v>
      </c>
      <c r="P11" s="10"/>
    </row>
    <row r="12" spans="1:133">
      <c r="A12" s="12"/>
      <c r="B12" s="25">
        <v>322</v>
      </c>
      <c r="C12" s="20" t="s">
        <v>0</v>
      </c>
      <c r="D12" s="46">
        <v>1592887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1592887</v>
      </c>
      <c r="O12" s="47">
        <f t="shared" si="2"/>
        <v>1716.4730603448277</v>
      </c>
      <c r="P12" s="9"/>
    </row>
    <row r="13" spans="1:133">
      <c r="A13" s="12"/>
      <c r="B13" s="25">
        <v>323.10000000000002</v>
      </c>
      <c r="C13" s="20" t="s">
        <v>18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119175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119175</v>
      </c>
      <c r="O13" s="47">
        <f t="shared" si="2"/>
        <v>128.42133620689654</v>
      </c>
      <c r="P13" s="9"/>
    </row>
    <row r="14" spans="1:133">
      <c r="A14" s="12"/>
      <c r="B14" s="25">
        <v>323.39999999999998</v>
      </c>
      <c r="C14" s="20" t="s">
        <v>19</v>
      </c>
      <c r="D14" s="46">
        <v>9425</v>
      </c>
      <c r="E14" s="46">
        <v>0</v>
      </c>
      <c r="F14" s="46">
        <v>0</v>
      </c>
      <c r="G14" s="46">
        <v>0</v>
      </c>
      <c r="H14" s="46">
        <v>0</v>
      </c>
      <c r="I14" s="46">
        <v>132953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142378</v>
      </c>
      <c r="O14" s="47">
        <f t="shared" si="2"/>
        <v>153.42456896551724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SUM(D16:D17)</f>
        <v>90311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90311</v>
      </c>
      <c r="O15" s="45">
        <f t="shared" si="2"/>
        <v>97.317887931034477</v>
      </c>
      <c r="P15" s="10"/>
    </row>
    <row r="16" spans="1:133">
      <c r="A16" s="12"/>
      <c r="B16" s="25">
        <v>335.12</v>
      </c>
      <c r="C16" s="20" t="s">
        <v>91</v>
      </c>
      <c r="D16" s="46">
        <v>22580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22580</v>
      </c>
      <c r="O16" s="47">
        <f t="shared" si="2"/>
        <v>24.331896551724139</v>
      </c>
      <c r="P16" s="9"/>
    </row>
    <row r="17" spans="1:16">
      <c r="A17" s="12"/>
      <c r="B17" s="25">
        <v>335.18</v>
      </c>
      <c r="C17" s="20" t="s">
        <v>92</v>
      </c>
      <c r="D17" s="46">
        <v>67731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67731</v>
      </c>
      <c r="O17" s="47">
        <f t="shared" si="2"/>
        <v>72.985991379310349</v>
      </c>
      <c r="P17" s="9"/>
    </row>
    <row r="18" spans="1:16" ht="15.75">
      <c r="A18" s="29" t="s">
        <v>32</v>
      </c>
      <c r="B18" s="30"/>
      <c r="C18" s="31"/>
      <c r="D18" s="32">
        <f t="shared" ref="D18:M18" si="5">SUM(D19:D21)</f>
        <v>35032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234128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269160</v>
      </c>
      <c r="O18" s="45">
        <f t="shared" si="2"/>
        <v>290.04310344827587</v>
      </c>
      <c r="P18" s="10"/>
    </row>
    <row r="19" spans="1:16">
      <c r="A19" s="12"/>
      <c r="B19" s="25">
        <v>343.6</v>
      </c>
      <c r="C19" s="20" t="s">
        <v>95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234128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234128</v>
      </c>
      <c r="O19" s="47">
        <f t="shared" si="2"/>
        <v>252.29310344827587</v>
      </c>
      <c r="P19" s="9"/>
    </row>
    <row r="20" spans="1:16">
      <c r="A20" s="12"/>
      <c r="B20" s="25">
        <v>343.9</v>
      </c>
      <c r="C20" s="20" t="s">
        <v>36</v>
      </c>
      <c r="D20" s="46">
        <v>17682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17682</v>
      </c>
      <c r="O20" s="47">
        <f t="shared" si="2"/>
        <v>19.053879310344829</v>
      </c>
      <c r="P20" s="9"/>
    </row>
    <row r="21" spans="1:16">
      <c r="A21" s="12"/>
      <c r="B21" s="25">
        <v>347.9</v>
      </c>
      <c r="C21" s="20" t="s">
        <v>37</v>
      </c>
      <c r="D21" s="46">
        <v>17350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17350</v>
      </c>
      <c r="O21" s="47">
        <f t="shared" si="2"/>
        <v>18.696120689655171</v>
      </c>
      <c r="P21" s="9"/>
    </row>
    <row r="22" spans="1:16" ht="15.75">
      <c r="A22" s="29" t="s">
        <v>33</v>
      </c>
      <c r="B22" s="30"/>
      <c r="C22" s="31"/>
      <c r="D22" s="32">
        <f t="shared" ref="D22:M22" si="6">SUM(D23:D25)</f>
        <v>185160</v>
      </c>
      <c r="E22" s="32">
        <f t="shared" si="6"/>
        <v>263875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449035</v>
      </c>
      <c r="O22" s="45">
        <f t="shared" si="2"/>
        <v>483.87392241379308</v>
      </c>
      <c r="P22" s="10"/>
    </row>
    <row r="23" spans="1:16">
      <c r="A23" s="13"/>
      <c r="B23" s="39">
        <v>351.1</v>
      </c>
      <c r="C23" s="21" t="s">
        <v>40</v>
      </c>
      <c r="D23" s="46">
        <v>19985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19985</v>
      </c>
      <c r="O23" s="47">
        <f t="shared" si="2"/>
        <v>21.535560344827587</v>
      </c>
      <c r="P23" s="9"/>
    </row>
    <row r="24" spans="1:16">
      <c r="A24" s="13"/>
      <c r="B24" s="39">
        <v>354</v>
      </c>
      <c r="C24" s="21" t="s">
        <v>41</v>
      </c>
      <c r="D24" s="46">
        <v>165175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165175</v>
      </c>
      <c r="O24" s="47">
        <f t="shared" si="2"/>
        <v>177.99030172413794</v>
      </c>
      <c r="P24" s="9"/>
    </row>
    <row r="25" spans="1:16">
      <c r="A25" s="13"/>
      <c r="B25" s="39">
        <v>355</v>
      </c>
      <c r="C25" s="21" t="s">
        <v>66</v>
      </c>
      <c r="D25" s="46">
        <v>0</v>
      </c>
      <c r="E25" s="46">
        <v>263875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263875</v>
      </c>
      <c r="O25" s="47">
        <f t="shared" si="2"/>
        <v>284.34806034482756</v>
      </c>
      <c r="P25" s="9"/>
    </row>
    <row r="26" spans="1:16" ht="15.75">
      <c r="A26" s="29" t="s">
        <v>3</v>
      </c>
      <c r="B26" s="30"/>
      <c r="C26" s="31"/>
      <c r="D26" s="32">
        <f t="shared" ref="D26:M26" si="7">SUM(D27:D30)</f>
        <v>253570</v>
      </c>
      <c r="E26" s="32">
        <f t="shared" si="7"/>
        <v>44735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69</v>
      </c>
      <c r="J26" s="32">
        <f t="shared" si="7"/>
        <v>0</v>
      </c>
      <c r="K26" s="32">
        <f t="shared" si="7"/>
        <v>544735</v>
      </c>
      <c r="L26" s="32">
        <f t="shared" si="7"/>
        <v>0</v>
      </c>
      <c r="M26" s="32">
        <f t="shared" si="7"/>
        <v>0</v>
      </c>
      <c r="N26" s="32">
        <f t="shared" si="1"/>
        <v>843109</v>
      </c>
      <c r="O26" s="45">
        <f t="shared" si="2"/>
        <v>908.52262931034488</v>
      </c>
      <c r="P26" s="10"/>
    </row>
    <row r="27" spans="1:16">
      <c r="A27" s="12"/>
      <c r="B27" s="25">
        <v>361.1</v>
      </c>
      <c r="C27" s="20" t="s">
        <v>43</v>
      </c>
      <c r="D27" s="46">
        <v>4912</v>
      </c>
      <c r="E27" s="46">
        <v>847</v>
      </c>
      <c r="F27" s="46">
        <v>0</v>
      </c>
      <c r="G27" s="46">
        <v>0</v>
      </c>
      <c r="H27" s="46">
        <v>0</v>
      </c>
      <c r="I27" s="46">
        <v>69</v>
      </c>
      <c r="J27" s="46">
        <v>0</v>
      </c>
      <c r="K27" s="46">
        <v>120152</v>
      </c>
      <c r="L27" s="46">
        <v>0</v>
      </c>
      <c r="M27" s="46">
        <v>0</v>
      </c>
      <c r="N27" s="46">
        <f t="shared" si="1"/>
        <v>125980</v>
      </c>
      <c r="O27" s="47">
        <f t="shared" si="2"/>
        <v>135.75431034482759</v>
      </c>
      <c r="P27" s="9"/>
    </row>
    <row r="28" spans="1:16">
      <c r="A28" s="12"/>
      <c r="B28" s="25">
        <v>361.3</v>
      </c>
      <c r="C28" s="20" t="s">
        <v>44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-105912</v>
      </c>
      <c r="L28" s="46">
        <v>0</v>
      </c>
      <c r="M28" s="46">
        <v>0</v>
      </c>
      <c r="N28" s="46">
        <f t="shared" si="1"/>
        <v>-105912</v>
      </c>
      <c r="O28" s="47">
        <f t="shared" si="2"/>
        <v>-114.12931034482759</v>
      </c>
      <c r="P28" s="9"/>
    </row>
    <row r="29" spans="1:16">
      <c r="A29" s="12"/>
      <c r="B29" s="25">
        <v>368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530495</v>
      </c>
      <c r="L29" s="46">
        <v>0</v>
      </c>
      <c r="M29" s="46">
        <v>0</v>
      </c>
      <c r="N29" s="46">
        <f t="shared" si="1"/>
        <v>530495</v>
      </c>
      <c r="O29" s="47">
        <f t="shared" si="2"/>
        <v>571.65409482758616</v>
      </c>
      <c r="P29" s="9"/>
    </row>
    <row r="30" spans="1:16">
      <c r="A30" s="12"/>
      <c r="B30" s="25">
        <v>369.9</v>
      </c>
      <c r="C30" s="20" t="s">
        <v>46</v>
      </c>
      <c r="D30" s="46">
        <v>248658</v>
      </c>
      <c r="E30" s="46">
        <v>43888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292546</v>
      </c>
      <c r="O30" s="47">
        <f t="shared" si="2"/>
        <v>315.24353448275861</v>
      </c>
      <c r="P30" s="9"/>
    </row>
    <row r="31" spans="1:16" ht="15.75">
      <c r="A31" s="29" t="s">
        <v>34</v>
      </c>
      <c r="B31" s="30"/>
      <c r="C31" s="31"/>
      <c r="D31" s="32">
        <f t="shared" ref="D31:M31" si="8">SUM(D32:D33)</f>
        <v>60000</v>
      </c>
      <c r="E31" s="32">
        <f t="shared" si="8"/>
        <v>235730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1"/>
        <v>295730</v>
      </c>
      <c r="O31" s="45">
        <f t="shared" si="2"/>
        <v>318.67456896551727</v>
      </c>
      <c r="P31" s="9"/>
    </row>
    <row r="32" spans="1:16">
      <c r="A32" s="12"/>
      <c r="B32" s="25">
        <v>381</v>
      </c>
      <c r="C32" s="20" t="s">
        <v>47</v>
      </c>
      <c r="D32" s="46">
        <v>60000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60000</v>
      </c>
      <c r="O32" s="47">
        <f t="shared" si="2"/>
        <v>64.65517241379311</v>
      </c>
      <c r="P32" s="9"/>
    </row>
    <row r="33" spans="1:119" ht="15.75" thickBot="1">
      <c r="A33" s="12"/>
      <c r="B33" s="25">
        <v>384</v>
      </c>
      <c r="C33" s="20" t="s">
        <v>75</v>
      </c>
      <c r="D33" s="46">
        <v>0</v>
      </c>
      <c r="E33" s="46">
        <v>235730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235730</v>
      </c>
      <c r="O33" s="47">
        <f t="shared" si="2"/>
        <v>254.01939655172413</v>
      </c>
      <c r="P33" s="9"/>
    </row>
    <row r="34" spans="1:119" ht="16.5" thickBot="1">
      <c r="A34" s="14" t="s">
        <v>38</v>
      </c>
      <c r="B34" s="23"/>
      <c r="C34" s="22"/>
      <c r="D34" s="15">
        <f t="shared" ref="D34:M34" si="9">SUM(D5,D11,D15,D18,D22,D26,D31)</f>
        <v>7609845</v>
      </c>
      <c r="E34" s="15">
        <f t="shared" si="9"/>
        <v>544340</v>
      </c>
      <c r="F34" s="15">
        <f t="shared" si="9"/>
        <v>916834</v>
      </c>
      <c r="G34" s="15">
        <f t="shared" si="9"/>
        <v>0</v>
      </c>
      <c r="H34" s="15">
        <f t="shared" si="9"/>
        <v>0</v>
      </c>
      <c r="I34" s="15">
        <f t="shared" si="9"/>
        <v>486325</v>
      </c>
      <c r="J34" s="15">
        <f t="shared" si="9"/>
        <v>0</v>
      </c>
      <c r="K34" s="15">
        <f t="shared" si="9"/>
        <v>544735</v>
      </c>
      <c r="L34" s="15">
        <f t="shared" si="9"/>
        <v>0</v>
      </c>
      <c r="M34" s="15">
        <f t="shared" si="9"/>
        <v>0</v>
      </c>
      <c r="N34" s="15">
        <f t="shared" si="1"/>
        <v>10102079</v>
      </c>
      <c r="O34" s="38">
        <f t="shared" si="2"/>
        <v>10885.86099137931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98</v>
      </c>
      <c r="M36" s="118"/>
      <c r="N36" s="118"/>
      <c r="O36" s="43">
        <v>928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70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2025-03-17T19:43:29Z</cp:lastPrinted>
  <dcterms:created xsi:type="dcterms:W3CDTF">2000-08-31T21:26:31Z</dcterms:created>
  <dcterms:modified xsi:type="dcterms:W3CDTF">2025-03-17T19:43:33Z</dcterms:modified>
</cp:coreProperties>
</file>