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7" documentId="11_1C5B64AA770B47D84CB5983E4461F8B42ADC707E" xr6:coauthVersionLast="47" xr6:coauthVersionMax="47" xr10:uidLastSave="{721E2600-1818-4093-AC2D-A9E11ABBA94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'2007'!$A$1:$O$29</definedName>
    <definedName name="_xlnm.Print_Area" localSheetId="15">'2008'!$A$1:$O$30</definedName>
    <definedName name="_xlnm.Print_Area" localSheetId="14">'2009'!$A$1:$O$30</definedName>
    <definedName name="_xlnm.Print_Area" localSheetId="13">'2010'!$A$1:$O$28</definedName>
    <definedName name="_xlnm.Print_Area" localSheetId="12">'2011'!$A$1:$O$27</definedName>
    <definedName name="_xlnm.Print_Area" localSheetId="11">'2012'!$A$1:$O$27</definedName>
    <definedName name="_xlnm.Print_Area" localSheetId="10">'2013'!$A$1:$O$30</definedName>
    <definedName name="_xlnm.Print_Area" localSheetId="9">'2014'!$A$1:$O$30</definedName>
    <definedName name="_xlnm.Print_Area" localSheetId="8">'2015'!$A$1:$O$30</definedName>
    <definedName name="_xlnm.Print_Area" localSheetId="7">'2016'!$A$1:$O$30</definedName>
    <definedName name="_xlnm.Print_Area" localSheetId="6">'2017'!$A$1:$O$31</definedName>
    <definedName name="_xlnm.Print_Area" localSheetId="5">'2018'!$A$1:$O$30</definedName>
    <definedName name="_xlnm.Print_Area" localSheetId="4">'2019'!$A$1:$O$31</definedName>
    <definedName name="_xlnm.Print_Area" localSheetId="3">'2020'!$A$1:$O$30</definedName>
    <definedName name="_xlnm.Print_Area" localSheetId="2">'2021'!$A$1:$P$31</definedName>
    <definedName name="_xlnm.Print_Area" localSheetId="1">'2022'!$A$1:$P$30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1" i="49"/>
  <c r="P21" i="49" s="1"/>
  <c r="O19" i="49"/>
  <c r="P19" i="49" s="1"/>
  <c r="O16" i="49"/>
  <c r="P16" i="49" s="1"/>
  <c r="O13" i="49"/>
  <c r="P13" i="49" s="1"/>
  <c r="O5" i="49"/>
  <c r="P5" i="49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E26" i="48" s="1"/>
  <c r="D5" i="48"/>
  <c r="D26" i="48" s="1"/>
  <c r="O26" i="49" l="1"/>
  <c r="P26" i="49" s="1"/>
  <c r="K26" i="48"/>
  <c r="I26" i="48"/>
  <c r="J26" i="48"/>
  <c r="G26" i="48"/>
  <c r="N26" i="48"/>
  <c r="F26" i="48"/>
  <c r="H26" i="48"/>
  <c r="L26" i="48"/>
  <c r="M26" i="48"/>
  <c r="O24" i="48"/>
  <c r="P24" i="48" s="1"/>
  <c r="O21" i="48"/>
  <c r="P21" i="48" s="1"/>
  <c r="O19" i="48"/>
  <c r="P19" i="48" s="1"/>
  <c r="O16" i="48"/>
  <c r="P16" i="48" s="1"/>
  <c r="O13" i="48"/>
  <c r="P13" i="48" s="1"/>
  <c r="O5" i="48"/>
  <c r="P5" i="48" s="1"/>
  <c r="D5" i="47"/>
  <c r="D27" i="47" s="1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6" i="47" s="1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 s="1"/>
  <c r="O8" i="47"/>
  <c r="P8" i="47"/>
  <c r="O7" i="47"/>
  <c r="P7" i="47"/>
  <c r="O6" i="47"/>
  <c r="P6" i="47" s="1"/>
  <c r="N5" i="47"/>
  <c r="N27" i="47" s="1"/>
  <c r="M5" i="47"/>
  <c r="M27" i="47" s="1"/>
  <c r="L5" i="47"/>
  <c r="L27" i="47" s="1"/>
  <c r="K5" i="47"/>
  <c r="K27" i="47" s="1"/>
  <c r="J5" i="47"/>
  <c r="J27" i="47" s="1"/>
  <c r="I5" i="47"/>
  <c r="H5" i="47"/>
  <c r="G5" i="47"/>
  <c r="F5" i="47"/>
  <c r="E5" i="47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/>
  <c r="N9" i="46"/>
  <c r="O9" i="46"/>
  <c r="N8" i="46"/>
  <c r="O8" i="46" s="1"/>
  <c r="N7" i="46"/>
  <c r="O7" i="46"/>
  <c r="N6" i="46"/>
  <c r="O6" i="46" s="1"/>
  <c r="M5" i="46"/>
  <c r="M26" i="46" s="1"/>
  <c r="L5" i="46"/>
  <c r="L26" i="46" s="1"/>
  <c r="K5" i="46"/>
  <c r="J5" i="46"/>
  <c r="I5" i="46"/>
  <c r="H5" i="46"/>
  <c r="G5" i="46"/>
  <c r="F5" i="46"/>
  <c r="E5" i="46"/>
  <c r="D5" i="46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M16" i="45"/>
  <c r="L16" i="45"/>
  <c r="K16" i="45"/>
  <c r="J16" i="45"/>
  <c r="J27" i="45" s="1"/>
  <c r="I16" i="45"/>
  <c r="H16" i="45"/>
  <c r="G16" i="45"/>
  <c r="F16" i="45"/>
  <c r="E16" i="45"/>
  <c r="D16" i="45"/>
  <c r="N16" i="45" s="1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M16" i="44"/>
  <c r="L16" i="44"/>
  <c r="K16" i="44"/>
  <c r="J16" i="44"/>
  <c r="I16" i="44"/>
  <c r="H16" i="44"/>
  <c r="G16" i="44"/>
  <c r="G26" i="44" s="1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6" i="43"/>
  <c r="O26" i="43" s="1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M16" i="43"/>
  <c r="L16" i="43"/>
  <c r="L27" i="43" s="1"/>
  <c r="K16" i="43"/>
  <c r="J16" i="43"/>
  <c r="I16" i="43"/>
  <c r="H16" i="43"/>
  <c r="G16" i="43"/>
  <c r="F16" i="43"/>
  <c r="F27" i="43" s="1"/>
  <c r="E16" i="43"/>
  <c r="D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25" i="42"/>
  <c r="O25" i="42" s="1"/>
  <c r="N24" i="42"/>
  <c r="O24" i="42"/>
  <c r="M23" i="42"/>
  <c r="L23" i="42"/>
  <c r="N23" i="42" s="1"/>
  <c r="O23" i="42" s="1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M16" i="42"/>
  <c r="L16" i="42"/>
  <c r="K16" i="42"/>
  <c r="J16" i="42"/>
  <c r="I16" i="42"/>
  <c r="I26" i="42" s="1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 s="1"/>
  <c r="N17" i="41"/>
  <c r="O17" i="41"/>
  <c r="M16" i="41"/>
  <c r="L16" i="41"/>
  <c r="K16" i="41"/>
  <c r="J16" i="41"/>
  <c r="I16" i="41"/>
  <c r="H16" i="41"/>
  <c r="H26" i="41" s="1"/>
  <c r="G16" i="41"/>
  <c r="F16" i="41"/>
  <c r="E16" i="41"/>
  <c r="D16" i="4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D26" i="41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 s="1"/>
  <c r="M12" i="40"/>
  <c r="L12" i="40"/>
  <c r="K12" i="40"/>
  <c r="J12" i="40"/>
  <c r="I12" i="40"/>
  <c r="I25" i="40" s="1"/>
  <c r="H12" i="40"/>
  <c r="G12" i="40"/>
  <c r="F12" i="40"/>
  <c r="F25" i="40" s="1"/>
  <c r="E12" i="40"/>
  <c r="D12" i="40"/>
  <c r="D25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E25" i="40" s="1"/>
  <c r="D5" i="40"/>
  <c r="N25" i="39"/>
  <c r="O25" i="39" s="1"/>
  <c r="N24" i="39"/>
  <c r="O24" i="39" s="1"/>
  <c r="M23" i="39"/>
  <c r="M26" i="39" s="1"/>
  <c r="L23" i="39"/>
  <c r="K23" i="39"/>
  <c r="J23" i="39"/>
  <c r="I23" i="39"/>
  <c r="H23" i="39"/>
  <c r="G23" i="39"/>
  <c r="F23" i="39"/>
  <c r="E23" i="39"/>
  <c r="D23" i="39"/>
  <c r="N22" i="39"/>
  <c r="O22" i="39"/>
  <c r="M21" i="39"/>
  <c r="L21" i="39"/>
  <c r="K21" i="39"/>
  <c r="J21" i="39"/>
  <c r="I21" i="39"/>
  <c r="H21" i="39"/>
  <c r="G21" i="39"/>
  <c r="F21" i="39"/>
  <c r="E21" i="39"/>
  <c r="N21" i="39" s="1"/>
  <c r="O21" i="39" s="1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M16" i="39"/>
  <c r="L16" i="39"/>
  <c r="L26" i="39" s="1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" i="39" s="1"/>
  <c r="O5" i="39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I26" i="38" s="1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M16" i="38"/>
  <c r="L16" i="38"/>
  <c r="K16" i="38"/>
  <c r="K26" i="38" s="1"/>
  <c r="J16" i="38"/>
  <c r="I16" i="38"/>
  <c r="H16" i="38"/>
  <c r="G16" i="38"/>
  <c r="F16" i="38"/>
  <c r="E16" i="38"/>
  <c r="D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N13" i="38" s="1"/>
  <c r="O13" i="38" s="1"/>
  <c r="D13" i="38"/>
  <c r="N12" i="38"/>
  <c r="O12" i="38" s="1"/>
  <c r="N11" i="38"/>
  <c r="O11" i="38" s="1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H26" i="38" s="1"/>
  <c r="G5" i="38"/>
  <c r="G26" i="38" s="1"/>
  <c r="F5" i="38"/>
  <c r="E5" i="38"/>
  <c r="D5" i="38"/>
  <c r="N25" i="37"/>
  <c r="O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E26" i="37" s="1"/>
  <c r="D19" i="37"/>
  <c r="N19" i="37" s="1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M13" i="37"/>
  <c r="M26" i="37" s="1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26" i="37" s="1"/>
  <c r="K5" i="37"/>
  <c r="K26" i="37"/>
  <c r="J5" i="37"/>
  <c r="J26" i="37" s="1"/>
  <c r="I5" i="37"/>
  <c r="H5" i="37"/>
  <c r="H26" i="37" s="1"/>
  <c r="G5" i="37"/>
  <c r="G26" i="37" s="1"/>
  <c r="F5" i="37"/>
  <c r="E5" i="37"/>
  <c r="D5" i="37"/>
  <c r="N5" i="37" s="1"/>
  <c r="O5" i="37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/>
  <c r="M16" i="36"/>
  <c r="L16" i="36"/>
  <c r="K16" i="36"/>
  <c r="J16" i="36"/>
  <c r="I16" i="36"/>
  <c r="H16" i="36"/>
  <c r="G16" i="36"/>
  <c r="N16" i="36" s="1"/>
  <c r="O16" i="36" s="1"/>
  <c r="F16" i="36"/>
  <c r="E16" i="36"/>
  <c r="D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2" i="35"/>
  <c r="O22" i="35" s="1"/>
  <c r="M21" i="35"/>
  <c r="L21" i="35"/>
  <c r="K21" i="35"/>
  <c r="K23" i="35" s="1"/>
  <c r="J21" i="35"/>
  <c r="N21" i="35" s="1"/>
  <c r="O21" i="35" s="1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M13" i="35"/>
  <c r="L13" i="35"/>
  <c r="K13" i="35"/>
  <c r="J13" i="35"/>
  <c r="I13" i="35"/>
  <c r="H13" i="35"/>
  <c r="N13" i="35" s="1"/>
  <c r="O13" i="35" s="1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23" i="35" s="1"/>
  <c r="F5" i="35"/>
  <c r="E5" i="35"/>
  <c r="D5" i="35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/>
  <c r="M12" i="34"/>
  <c r="M24" i="34" s="1"/>
  <c r="L12" i="34"/>
  <c r="K12" i="34"/>
  <c r="J12" i="34"/>
  <c r="I12" i="34"/>
  <c r="H12" i="34"/>
  <c r="G12" i="34"/>
  <c r="N12" i="34" s="1"/>
  <c r="O12" i="34" s="1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J24" i="34" s="1"/>
  <c r="I5" i="34"/>
  <c r="H5" i="34"/>
  <c r="H24" i="34" s="1"/>
  <c r="G5" i="34"/>
  <c r="G24" i="34" s="1"/>
  <c r="F5" i="34"/>
  <c r="F24" i="34" s="1"/>
  <c r="E5" i="34"/>
  <c r="N5" i="34" s="1"/>
  <c r="O5" i="34" s="1"/>
  <c r="D5" i="34"/>
  <c r="E23" i="33"/>
  <c r="F23" i="33"/>
  <c r="G23" i="33"/>
  <c r="H23" i="33"/>
  <c r="I23" i="33"/>
  <c r="J23" i="33"/>
  <c r="K23" i="33"/>
  <c r="L23" i="33"/>
  <c r="M23" i="33"/>
  <c r="D23" i="33"/>
  <c r="N23" i="33" s="1"/>
  <c r="O23" i="33" s="1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6" i="33"/>
  <c r="F16" i="33"/>
  <c r="G16" i="33"/>
  <c r="H16" i="33"/>
  <c r="H26" i="33" s="1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F5" i="33"/>
  <c r="F26" i="33" s="1"/>
  <c r="G5" i="33"/>
  <c r="H5" i="33"/>
  <c r="I5" i="33"/>
  <c r="I26" i="33" s="1"/>
  <c r="J5" i="33"/>
  <c r="K5" i="33"/>
  <c r="L5" i="33"/>
  <c r="M5" i="33"/>
  <c r="N5" i="33" s="1"/>
  <c r="O5" i="33" s="1"/>
  <c r="D21" i="33"/>
  <c r="N21" i="33" s="1"/>
  <c r="O21" i="33" s="1"/>
  <c r="D19" i="33"/>
  <c r="D16" i="33"/>
  <c r="D12" i="33"/>
  <c r="D5" i="33"/>
  <c r="N25" i="33"/>
  <c r="O25" i="33" s="1"/>
  <c r="N24" i="33"/>
  <c r="O24" i="33"/>
  <c r="N22" i="33"/>
  <c r="O22" i="33" s="1"/>
  <c r="N20" i="33"/>
  <c r="O20" i="33"/>
  <c r="N14" i="33"/>
  <c r="O14" i="33"/>
  <c r="N15" i="33"/>
  <c r="O15" i="33" s="1"/>
  <c r="N7" i="33"/>
  <c r="O7" i="33"/>
  <c r="N8" i="33"/>
  <c r="O8" i="33"/>
  <c r="N9" i="33"/>
  <c r="O9" i="33" s="1"/>
  <c r="N10" i="33"/>
  <c r="O10" i="33" s="1"/>
  <c r="N11" i="33"/>
  <c r="O11" i="33" s="1"/>
  <c r="N6" i="33"/>
  <c r="O6" i="33" s="1"/>
  <c r="N17" i="33"/>
  <c r="O17" i="33"/>
  <c r="N18" i="33"/>
  <c r="O18" i="33" s="1"/>
  <c r="N13" i="33"/>
  <c r="O13" i="33"/>
  <c r="E26" i="33"/>
  <c r="E23" i="36"/>
  <c r="N19" i="42"/>
  <c r="O19" i="42"/>
  <c r="N13" i="43"/>
  <c r="O13" i="43" s="1"/>
  <c r="N5" i="43"/>
  <c r="O5" i="43" s="1"/>
  <c r="G23" i="36" l="1"/>
  <c r="K26" i="33"/>
  <c r="J23" i="35"/>
  <c r="D26" i="42"/>
  <c r="N19" i="45"/>
  <c r="O19" i="45" s="1"/>
  <c r="D23" i="36"/>
  <c r="D27" i="43"/>
  <c r="M23" i="35"/>
  <c r="K26" i="39"/>
  <c r="H25" i="40"/>
  <c r="L26" i="41"/>
  <c r="G27" i="43"/>
  <c r="E26" i="44"/>
  <c r="N26" i="44" s="1"/>
  <c r="O26" i="44" s="1"/>
  <c r="D27" i="45"/>
  <c r="N27" i="45" s="1"/>
  <c r="O27" i="45" s="1"/>
  <c r="N13" i="45"/>
  <c r="O13" i="45" s="1"/>
  <c r="H23" i="36"/>
  <c r="M26" i="41"/>
  <c r="J26" i="42"/>
  <c r="H27" i="43"/>
  <c r="F26" i="44"/>
  <c r="E27" i="45"/>
  <c r="H26" i="46"/>
  <c r="F26" i="41"/>
  <c r="L24" i="34"/>
  <c r="L23" i="35"/>
  <c r="M26" i="38"/>
  <c r="N5" i="40"/>
  <c r="O5" i="40" s="1"/>
  <c r="N13" i="41"/>
  <c r="O13" i="41" s="1"/>
  <c r="D26" i="44"/>
  <c r="N19" i="39"/>
  <c r="O19" i="39" s="1"/>
  <c r="N23" i="39"/>
  <c r="O23" i="39" s="1"/>
  <c r="N21" i="46"/>
  <c r="O21" i="46" s="1"/>
  <c r="N16" i="35"/>
  <c r="O16" i="35" s="1"/>
  <c r="K23" i="36"/>
  <c r="N19" i="36"/>
  <c r="O19" i="36" s="1"/>
  <c r="N16" i="38"/>
  <c r="O16" i="38" s="1"/>
  <c r="L25" i="40"/>
  <c r="N23" i="41"/>
  <c r="O23" i="41" s="1"/>
  <c r="M26" i="42"/>
  <c r="K27" i="43"/>
  <c r="I26" i="44"/>
  <c r="N19" i="44"/>
  <c r="O19" i="44" s="1"/>
  <c r="H27" i="45"/>
  <c r="O24" i="47"/>
  <c r="P24" i="47" s="1"/>
  <c r="N16" i="33"/>
  <c r="O16" i="33" s="1"/>
  <c r="N13" i="37"/>
  <c r="O13" i="37" s="1"/>
  <c r="N21" i="38"/>
  <c r="O21" i="38" s="1"/>
  <c r="J26" i="38"/>
  <c r="N24" i="45"/>
  <c r="O24" i="45" s="1"/>
  <c r="D24" i="34"/>
  <c r="I26" i="41"/>
  <c r="N16" i="43"/>
  <c r="O16" i="43" s="1"/>
  <c r="K25" i="40"/>
  <c r="G27" i="45"/>
  <c r="N19" i="38"/>
  <c r="O19" i="38" s="1"/>
  <c r="N23" i="38"/>
  <c r="O23" i="38" s="1"/>
  <c r="G26" i="39"/>
  <c r="I27" i="45"/>
  <c r="I27" i="47"/>
  <c r="N19" i="46"/>
  <c r="O19" i="46" s="1"/>
  <c r="N21" i="41"/>
  <c r="O21" i="41" s="1"/>
  <c r="I23" i="35"/>
  <c r="H26" i="39"/>
  <c r="K26" i="41"/>
  <c r="I27" i="43"/>
  <c r="J23" i="36"/>
  <c r="L26" i="42"/>
  <c r="H26" i="44"/>
  <c r="N13" i="44"/>
  <c r="O13" i="44" s="1"/>
  <c r="G26" i="33"/>
  <c r="M23" i="36"/>
  <c r="F26" i="37"/>
  <c r="N26" i="37" s="1"/>
  <c r="O26" i="37" s="1"/>
  <c r="N16" i="42"/>
  <c r="O16" i="42" s="1"/>
  <c r="M27" i="43"/>
  <c r="K26" i="44"/>
  <c r="N23" i="44"/>
  <c r="O23" i="44" s="1"/>
  <c r="N21" i="45"/>
  <c r="O21" i="45" s="1"/>
  <c r="F26" i="46"/>
  <c r="E27" i="47"/>
  <c r="E26" i="39"/>
  <c r="N21" i="37"/>
  <c r="O21" i="37" s="1"/>
  <c r="K26" i="42"/>
  <c r="F27" i="45"/>
  <c r="D26" i="37"/>
  <c r="D26" i="33"/>
  <c r="D26" i="38"/>
  <c r="M25" i="40"/>
  <c r="L26" i="44"/>
  <c r="K27" i="45"/>
  <c r="G26" i="46"/>
  <c r="H23" i="35"/>
  <c r="I24" i="34"/>
  <c r="F26" i="39"/>
  <c r="N5" i="38"/>
  <c r="O5" i="38" s="1"/>
  <c r="L26" i="38"/>
  <c r="N20" i="40"/>
  <c r="O20" i="40" s="1"/>
  <c r="O19" i="47"/>
  <c r="P19" i="47" s="1"/>
  <c r="N15" i="34"/>
  <c r="O15" i="34" s="1"/>
  <c r="N5" i="35"/>
  <c r="O5" i="35" s="1"/>
  <c r="E26" i="38"/>
  <c r="N26" i="38" s="1"/>
  <c r="O26" i="38" s="1"/>
  <c r="E26" i="41"/>
  <c r="N19" i="43"/>
  <c r="O19" i="43" s="1"/>
  <c r="M26" i="44"/>
  <c r="L27" i="45"/>
  <c r="O5" i="47"/>
  <c r="P5" i="47" s="1"/>
  <c r="F27" i="47"/>
  <c r="O21" i="47"/>
  <c r="P21" i="47" s="1"/>
  <c r="N16" i="44"/>
  <c r="O16" i="44" s="1"/>
  <c r="G26" i="41"/>
  <c r="N12" i="40"/>
  <c r="O12" i="40" s="1"/>
  <c r="N13" i="42"/>
  <c r="O13" i="42" s="1"/>
  <c r="J26" i="39"/>
  <c r="H26" i="42"/>
  <c r="N13" i="36"/>
  <c r="O13" i="36" s="1"/>
  <c r="J25" i="40"/>
  <c r="N12" i="33"/>
  <c r="O12" i="33" s="1"/>
  <c r="N16" i="37"/>
  <c r="O16" i="37" s="1"/>
  <c r="E23" i="35"/>
  <c r="L23" i="36"/>
  <c r="F26" i="38"/>
  <c r="N22" i="40"/>
  <c r="O22" i="40" s="1"/>
  <c r="M27" i="45"/>
  <c r="I26" i="46"/>
  <c r="H27" i="47"/>
  <c r="K26" i="46"/>
  <c r="E26" i="42"/>
  <c r="N21" i="36"/>
  <c r="O21" i="36" s="1"/>
  <c r="I26" i="39"/>
  <c r="F26" i="42"/>
  <c r="N5" i="41"/>
  <c r="O5" i="41" s="1"/>
  <c r="G26" i="42"/>
  <c r="E27" i="43"/>
  <c r="N27" i="43" s="1"/>
  <c r="O27" i="43" s="1"/>
  <c r="E26" i="46"/>
  <c r="N21" i="43"/>
  <c r="O21" i="43" s="1"/>
  <c r="J27" i="43"/>
  <c r="E24" i="34"/>
  <c r="N19" i="33"/>
  <c r="O19" i="33" s="1"/>
  <c r="F23" i="35"/>
  <c r="F23" i="36"/>
  <c r="I26" i="37"/>
  <c r="N16" i="39"/>
  <c r="O16" i="39" s="1"/>
  <c r="N23" i="43"/>
  <c r="O23" i="43" s="1"/>
  <c r="J26" i="44"/>
  <c r="J26" i="46"/>
  <c r="N13" i="46"/>
  <c r="O13" i="46" s="1"/>
  <c r="O26" i="48"/>
  <c r="P26" i="48" s="1"/>
  <c r="D26" i="46"/>
  <c r="O13" i="47"/>
  <c r="P13" i="47" s="1"/>
  <c r="N5" i="46"/>
  <c r="O5" i="46" s="1"/>
  <c r="N16" i="41"/>
  <c r="O16" i="41" s="1"/>
  <c r="G25" i="40"/>
  <c r="N5" i="45"/>
  <c r="O5" i="45" s="1"/>
  <c r="I23" i="36"/>
  <c r="N5" i="36"/>
  <c r="O5" i="36" s="1"/>
  <c r="N16" i="46"/>
  <c r="O16" i="46" s="1"/>
  <c r="N5" i="44"/>
  <c r="O5" i="44" s="1"/>
  <c r="N18" i="40"/>
  <c r="O18" i="40" s="1"/>
  <c r="M26" i="33"/>
  <c r="J26" i="33"/>
  <c r="N22" i="34"/>
  <c r="O22" i="34" s="1"/>
  <c r="J26" i="41"/>
  <c r="D23" i="35"/>
  <c r="L26" i="33"/>
  <c r="D26" i="39"/>
  <c r="N5" i="42"/>
  <c r="O5" i="42" s="1"/>
  <c r="K24" i="34"/>
  <c r="G27" i="47"/>
  <c r="N24" i="34" l="1"/>
  <c r="O24" i="34" s="1"/>
  <c r="N25" i="40"/>
  <c r="O25" i="40" s="1"/>
  <c r="N26" i="39"/>
  <c r="O26" i="39" s="1"/>
  <c r="N26" i="41"/>
  <c r="O26" i="41" s="1"/>
  <c r="N26" i="46"/>
  <c r="O26" i="46" s="1"/>
  <c r="N23" i="35"/>
  <c r="O23" i="35" s="1"/>
  <c r="N26" i="33"/>
  <c r="O26" i="33" s="1"/>
  <c r="N26" i="42"/>
  <c r="O26" i="42" s="1"/>
  <c r="O27" i="47"/>
  <c r="P27" i="47" s="1"/>
  <c r="N23" i="36"/>
  <c r="O23" i="36" s="1"/>
</calcChain>
</file>

<file path=xl/sharedStrings.xml><?xml version="1.0" encoding="utf-8"?>
<sst xmlns="http://schemas.openxmlformats.org/spreadsheetml/2006/main" count="711" uniqueCount="89">
  <si>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</si>
  <si>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</si>
  <si>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</si>
  <si>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</si>
  <si>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</si>
  <si>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</si>
  <si>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</si>
  <si>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</si>
  <si>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</si>
  <si>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</si>
  <si>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</si>
  <si>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</si>
  <si>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</si>
  <si>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</si>
  <si>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</si>
  <si>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</si>
  <si>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</si>
  <si>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</si>
  <si>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</si>
  <si>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</si>
  <si>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</si>
  <si>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</si>
  <si>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</si>
  <si>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</si>
  <si>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</si>
  <si>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</si>
  <si>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</si>
  <si>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Protective Inspections</t>
  </si>
  <si>
    <t>Other Public Safety</t>
  </si>
  <si>
    <t>Physical Environment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</si>
  <si>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</si>
  <si>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</si>
  <si>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</si>
  <si>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</si>
  <si>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</si>
  <si>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</si>
  <si>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</si>
  <si>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</si>
  <si>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</si>
  <si>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</si>
  <si>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Golden Beach Expenditures Reported by Account Code and Fund Type</t>
  </si>
  <si>
    <t>Local Fiscal Year Ended September 30, 2010</t>
  </si>
  <si>
    <t>Debt Service Payments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</si>
  <si>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</si>
  <si>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</si>
  <si>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</si>
  <si>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</si>
  <si>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</si>
  <si>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</si>
  <si>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</si>
  <si>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</si>
  <si>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</si>
  <si>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Payment to Refunded Bond Escrow Agent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</si>
  <si>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</si>
  <si>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</si>
  <si>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</si>
  <si>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</si>
  <si>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</si>
  <si>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</si>
  <si>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</si>
  <si>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</si>
  <si>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</si>
  <si>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</si>
  <si>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</si>
  <si>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</si>
  <si>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</si>
  <si>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</si>
  <si>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</si>
  <si>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</si>
  <si>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</si>
  <si>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</si>
  <si>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</si>
  <si>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</si>
  <si>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</si>
  <si>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Special Events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</si>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</sst>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860B-BA41-4024-99DA-A48E7ED0AD75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80</v>
      </c>
      <c r="N4" s="95" t="s">
        <v>5</v>
      </c>
      <c r="O4" s="95" t="s">
        <v>81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2799289</v>
      </c>
      <c r="E5" s="100">
        <f>SUM(E6:E12)</f>
        <v>0</v>
      </c>
      <c r="F5" s="100">
        <f>SUM(F6:F12)</f>
        <v>1060220</v>
      </c>
      <c r="G5" s="100">
        <f>SUM(G6:G12)</f>
        <v>5025757</v>
      </c>
      <c r="H5" s="100">
        <f>SUM(H6:H12)</f>
        <v>0</v>
      </c>
      <c r="I5" s="100">
        <f>SUM(I6:I12)</f>
        <v>0</v>
      </c>
      <c r="J5" s="100">
        <f>SUM(J6:J12)</f>
        <v>0</v>
      </c>
      <c r="K5" s="100">
        <f>SUM(K6:K12)</f>
        <v>803783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9689049</v>
      </c>
      <c r="P5" s="102">
        <f>(O5/P$28)</f>
        <v>10030.071428571429</v>
      </c>
      <c r="Q5" s="103"/>
    </row>
    <row r="6" spans="1:134">
      <c r="A6" s="105"/>
      <c r="B6" s="106">
        <v>511</v>
      </c>
      <c r="C6" s="107" t="s">
        <v>19</v>
      </c>
      <c r="D6" s="108">
        <v>146959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146959</v>
      </c>
      <c r="P6" s="109">
        <f>(O6/P$28)</f>
        <v>152.13146997929607</v>
      </c>
      <c r="Q6" s="110"/>
    </row>
    <row r="7" spans="1:134">
      <c r="A7" s="105"/>
      <c r="B7" s="106">
        <v>512</v>
      </c>
      <c r="C7" s="107" t="s">
        <v>20</v>
      </c>
      <c r="D7" s="108">
        <v>803000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803000</v>
      </c>
      <c r="P7" s="109">
        <f>(O7/P$28)</f>
        <v>831.26293995859214</v>
      </c>
      <c r="Q7" s="110"/>
    </row>
    <row r="8" spans="1:134">
      <c r="A8" s="105"/>
      <c r="B8" s="106">
        <v>513</v>
      </c>
      <c r="C8" s="107" t="s">
        <v>21</v>
      </c>
      <c r="D8" s="108">
        <v>428926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428926</v>
      </c>
      <c r="P8" s="109">
        <f>(O8/P$28)</f>
        <v>444.02277432712214</v>
      </c>
      <c r="Q8" s="110"/>
    </row>
    <row r="9" spans="1:134">
      <c r="A9" s="105"/>
      <c r="B9" s="106">
        <v>514</v>
      </c>
      <c r="C9" s="107" t="s">
        <v>22</v>
      </c>
      <c r="D9" s="108">
        <v>113580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113580</v>
      </c>
      <c r="P9" s="109">
        <f>(O9/P$28)</f>
        <v>117.57763975155279</v>
      </c>
      <c r="Q9" s="110"/>
    </row>
    <row r="10" spans="1:134">
      <c r="A10" s="105"/>
      <c r="B10" s="106">
        <v>517</v>
      </c>
      <c r="C10" s="107" t="s">
        <v>42</v>
      </c>
      <c r="D10" s="108">
        <v>0</v>
      </c>
      <c r="E10" s="108">
        <v>0</v>
      </c>
      <c r="F10" s="108">
        <v>1060220</v>
      </c>
      <c r="G10" s="108">
        <v>508676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1568896</v>
      </c>
      <c r="P10" s="109">
        <f>(O10/P$28)</f>
        <v>1624.1159420289855</v>
      </c>
      <c r="Q10" s="110"/>
    </row>
    <row r="11" spans="1:134">
      <c r="A11" s="105"/>
      <c r="B11" s="106">
        <v>518</v>
      </c>
      <c r="C11" s="107" t="s">
        <v>23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803783</v>
      </c>
      <c r="L11" s="108">
        <v>0</v>
      </c>
      <c r="M11" s="108">
        <v>0</v>
      </c>
      <c r="N11" s="108">
        <v>0</v>
      </c>
      <c r="O11" s="108">
        <f t="shared" si="0"/>
        <v>803783</v>
      </c>
      <c r="P11" s="109">
        <f>(O11/P$28)</f>
        <v>832.07349896480332</v>
      </c>
      <c r="Q11" s="110"/>
    </row>
    <row r="12" spans="1:134">
      <c r="A12" s="105"/>
      <c r="B12" s="106">
        <v>519</v>
      </c>
      <c r="C12" s="107" t="s">
        <v>24</v>
      </c>
      <c r="D12" s="108">
        <v>1306824</v>
      </c>
      <c r="E12" s="108">
        <v>0</v>
      </c>
      <c r="F12" s="108">
        <v>0</v>
      </c>
      <c r="G12" s="108">
        <v>4517081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5823905</v>
      </c>
      <c r="P12" s="109">
        <f>(O12/P$28)</f>
        <v>6028.8871635610767</v>
      </c>
      <c r="Q12" s="110"/>
    </row>
    <row r="13" spans="1:134" ht="15.75">
      <c r="A13" s="111" t="s">
        <v>25</v>
      </c>
      <c r="B13" s="112"/>
      <c r="C13" s="113"/>
      <c r="D13" s="114">
        <f>SUM(D14:D15)</f>
        <v>5303627</v>
      </c>
      <c r="E13" s="114">
        <f>SUM(E14:E15)</f>
        <v>113487</v>
      </c>
      <c r="F13" s="114">
        <f>SUM(F14:F15)</f>
        <v>0</v>
      </c>
      <c r="G13" s="114">
        <f>SUM(G14:G15)</f>
        <v>0</v>
      </c>
      <c r="H13" s="114">
        <f>SUM(H14:H15)</f>
        <v>0</v>
      </c>
      <c r="I13" s="114">
        <f>SUM(I14:I15)</f>
        <v>0</v>
      </c>
      <c r="J13" s="114">
        <f>SUM(J14:J15)</f>
        <v>0</v>
      </c>
      <c r="K13" s="114">
        <f>SUM(K14:K15)</f>
        <v>0</v>
      </c>
      <c r="L13" s="114">
        <f>SUM(L14:L15)</f>
        <v>0</v>
      </c>
      <c r="M13" s="114">
        <f>SUM(M14:M15)</f>
        <v>0</v>
      </c>
      <c r="N13" s="114">
        <f>SUM(N14:N15)</f>
        <v>0</v>
      </c>
      <c r="O13" s="115">
        <f>SUM(D13:N13)</f>
        <v>5417114</v>
      </c>
      <c r="P13" s="116">
        <f>(O13/P$28)</f>
        <v>5607.7784679089027</v>
      </c>
      <c r="Q13" s="117"/>
    </row>
    <row r="14" spans="1:134">
      <c r="A14" s="105"/>
      <c r="B14" s="106">
        <v>521</v>
      </c>
      <c r="C14" s="107" t="s">
        <v>26</v>
      </c>
      <c r="D14" s="108">
        <v>4453470</v>
      </c>
      <c r="E14" s="108">
        <v>113487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4566957</v>
      </c>
      <c r="P14" s="109">
        <f>(O14/P$28)</f>
        <v>4727.6987577639748</v>
      </c>
      <c r="Q14" s="110"/>
    </row>
    <row r="15" spans="1:134">
      <c r="A15" s="105"/>
      <c r="B15" s="106">
        <v>524</v>
      </c>
      <c r="C15" s="107" t="s">
        <v>27</v>
      </c>
      <c r="D15" s="108">
        <v>850157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" si="1">SUM(D15:N15)</f>
        <v>850157</v>
      </c>
      <c r="P15" s="109">
        <f>(O15/P$28)</f>
        <v>880.0797101449275</v>
      </c>
      <c r="Q15" s="110"/>
    </row>
    <row r="16" spans="1:134" ht="15.75">
      <c r="A16" s="111" t="s">
        <v>29</v>
      </c>
      <c r="B16" s="112"/>
      <c r="C16" s="113"/>
      <c r="D16" s="114">
        <f>SUM(D17:D18)</f>
        <v>1379127</v>
      </c>
      <c r="E16" s="114">
        <f>SUM(E17:E18)</f>
        <v>0</v>
      </c>
      <c r="F16" s="114">
        <f>SUM(F17:F18)</f>
        <v>0</v>
      </c>
      <c r="G16" s="114">
        <f>SUM(G17:G18)</f>
        <v>0</v>
      </c>
      <c r="H16" s="114">
        <f>SUM(H17:H18)</f>
        <v>0</v>
      </c>
      <c r="I16" s="114">
        <f>SUM(I17:I18)</f>
        <v>624711</v>
      </c>
      <c r="J16" s="114">
        <f>SUM(J17:J18)</f>
        <v>0</v>
      </c>
      <c r="K16" s="114">
        <f>SUM(K17:K18)</f>
        <v>0</v>
      </c>
      <c r="L16" s="114">
        <f>SUM(L17:L18)</f>
        <v>0</v>
      </c>
      <c r="M16" s="114">
        <f>SUM(M17:M18)</f>
        <v>0</v>
      </c>
      <c r="N16" s="114">
        <f>SUM(N17:N18)</f>
        <v>0</v>
      </c>
      <c r="O16" s="115">
        <f>SUM(D16:N16)</f>
        <v>2003838</v>
      </c>
      <c r="P16" s="116">
        <f>(O16/P$28)</f>
        <v>2074.3664596273293</v>
      </c>
      <c r="Q16" s="117"/>
    </row>
    <row r="17" spans="1:120">
      <c r="A17" s="105"/>
      <c r="B17" s="106">
        <v>538</v>
      </c>
      <c r="C17" s="107" t="s">
        <v>30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624711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3" si="2">SUM(D17:N17)</f>
        <v>624711</v>
      </c>
      <c r="P17" s="109">
        <f>(O17/P$28)</f>
        <v>646.69875776397521</v>
      </c>
      <c r="Q17" s="110"/>
    </row>
    <row r="18" spans="1:120">
      <c r="A18" s="105"/>
      <c r="B18" s="106">
        <v>539</v>
      </c>
      <c r="C18" s="107" t="s">
        <v>31</v>
      </c>
      <c r="D18" s="108">
        <v>1379127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1379127</v>
      </c>
      <c r="P18" s="109">
        <f>(O18/P$28)</f>
        <v>1427.6677018633541</v>
      </c>
      <c r="Q18" s="110"/>
    </row>
    <row r="19" spans="1:120" ht="15.75">
      <c r="A19" s="111" t="s">
        <v>32</v>
      </c>
      <c r="B19" s="112"/>
      <c r="C19" s="113"/>
      <c r="D19" s="114">
        <f>SUM(D20:D20)</f>
        <v>1246216</v>
      </c>
      <c r="E19" s="114">
        <f>SUM(E20:E20)</f>
        <v>0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 t="shared" si="2"/>
        <v>1246216</v>
      </c>
      <c r="P19" s="116">
        <f>(O19/P$28)</f>
        <v>1290.0786749482402</v>
      </c>
      <c r="Q19" s="117"/>
    </row>
    <row r="20" spans="1:120">
      <c r="A20" s="105"/>
      <c r="B20" s="106">
        <v>541</v>
      </c>
      <c r="C20" s="107" t="s">
        <v>33</v>
      </c>
      <c r="D20" s="108">
        <v>1246216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1246216</v>
      </c>
      <c r="P20" s="109">
        <f>(O20/P$28)</f>
        <v>1290.0786749482402</v>
      </c>
      <c r="Q20" s="110"/>
    </row>
    <row r="21" spans="1:120" ht="15.75">
      <c r="A21" s="111" t="s">
        <v>34</v>
      </c>
      <c r="B21" s="112"/>
      <c r="C21" s="113"/>
      <c r="D21" s="114">
        <f>SUM(D22:D23)</f>
        <v>1334102</v>
      </c>
      <c r="E21" s="114">
        <f>SUM(E22:E23)</f>
        <v>0</v>
      </c>
      <c r="F21" s="114">
        <f>SUM(F22:F23)</f>
        <v>0</v>
      </c>
      <c r="G21" s="114">
        <f>SUM(G22:G23)</f>
        <v>0</v>
      </c>
      <c r="H21" s="114">
        <f>SUM(H22:H23)</f>
        <v>0</v>
      </c>
      <c r="I21" s="114">
        <f>SUM(I22:I23)</f>
        <v>0</v>
      </c>
      <c r="J21" s="114">
        <f>SUM(J22:J23)</f>
        <v>0</v>
      </c>
      <c r="K21" s="114">
        <f>SUM(K22:K23)</f>
        <v>0</v>
      </c>
      <c r="L21" s="114">
        <f>SUM(L22:L23)</f>
        <v>0</v>
      </c>
      <c r="M21" s="114">
        <f>SUM(M22:M23)</f>
        <v>0</v>
      </c>
      <c r="N21" s="114">
        <f>SUM(N22:N23)</f>
        <v>0</v>
      </c>
      <c r="O21" s="114">
        <f>SUM(D21:N21)</f>
        <v>1334102</v>
      </c>
      <c r="P21" s="116">
        <f>(O21/P$28)</f>
        <v>1381.0579710144928</v>
      </c>
      <c r="Q21" s="110"/>
    </row>
    <row r="22" spans="1:120">
      <c r="A22" s="105"/>
      <c r="B22" s="106">
        <v>572</v>
      </c>
      <c r="C22" s="107" t="s">
        <v>35</v>
      </c>
      <c r="D22" s="108">
        <v>813475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813475</v>
      </c>
      <c r="P22" s="109">
        <f>(O22/P$28)</f>
        <v>842.10662525879923</v>
      </c>
      <c r="Q22" s="110"/>
    </row>
    <row r="23" spans="1:120">
      <c r="A23" s="105"/>
      <c r="B23" s="106">
        <v>574</v>
      </c>
      <c r="C23" s="107" t="s">
        <v>74</v>
      </c>
      <c r="D23" s="108">
        <v>520627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520627</v>
      </c>
      <c r="P23" s="109">
        <f>(O23/P$28)</f>
        <v>538.95134575569364</v>
      </c>
      <c r="Q23" s="110"/>
    </row>
    <row r="24" spans="1:120" ht="15.75">
      <c r="A24" s="111" t="s">
        <v>38</v>
      </c>
      <c r="B24" s="112"/>
      <c r="C24" s="113"/>
      <c r="D24" s="114">
        <f>SUM(D25:D25)</f>
        <v>2865183</v>
      </c>
      <c r="E24" s="114">
        <f>SUM(E25:E25)</f>
        <v>360000</v>
      </c>
      <c r="F24" s="114">
        <f>SUM(F25:F25)</f>
        <v>0</v>
      </c>
      <c r="G24" s="114">
        <f>SUM(G25:G25)</f>
        <v>0</v>
      </c>
      <c r="H24" s="114">
        <f>SUM(H25:H25)</f>
        <v>0</v>
      </c>
      <c r="I24" s="114">
        <f>SUM(I25:I25)</f>
        <v>0</v>
      </c>
      <c r="J24" s="114">
        <f>SUM(J25:J25)</f>
        <v>0</v>
      </c>
      <c r="K24" s="114">
        <f>SUM(K25:K25)</f>
        <v>0</v>
      </c>
      <c r="L24" s="114">
        <f>SUM(L25:L25)</f>
        <v>0</v>
      </c>
      <c r="M24" s="114">
        <f>SUM(M25:M25)</f>
        <v>0</v>
      </c>
      <c r="N24" s="114">
        <f>SUM(N25:N25)</f>
        <v>0</v>
      </c>
      <c r="O24" s="114">
        <f>SUM(D24:N24)</f>
        <v>3225183</v>
      </c>
      <c r="P24" s="116">
        <f>(O24/P$28)</f>
        <v>3338.6987577639752</v>
      </c>
      <c r="Q24" s="110"/>
    </row>
    <row r="25" spans="1:120" ht="15.75" thickBot="1">
      <c r="A25" s="105"/>
      <c r="B25" s="106">
        <v>581</v>
      </c>
      <c r="C25" s="107" t="s">
        <v>82</v>
      </c>
      <c r="D25" s="108">
        <v>2865183</v>
      </c>
      <c r="E25" s="108">
        <v>360000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>SUM(D25:N25)</f>
        <v>3225183</v>
      </c>
      <c r="P25" s="109">
        <f>(O25/P$28)</f>
        <v>3338.6987577639752</v>
      </c>
      <c r="Q25" s="110"/>
    </row>
    <row r="26" spans="1:120" ht="16.5" thickBot="1">
      <c r="A26" s="118" t="s">
        <v>10</v>
      </c>
      <c r="B26" s="119"/>
      <c r="C26" s="120"/>
      <c r="D26" s="121">
        <f>SUM(D5,D13,D16,D19,D21,D24)</f>
        <v>14927544</v>
      </c>
      <c r="E26" s="121">
        <f t="shared" ref="E26:N26" si="3">SUM(E5,E13,E16,E19,E21,E24)</f>
        <v>473487</v>
      </c>
      <c r="F26" s="121">
        <f t="shared" si="3"/>
        <v>1060220</v>
      </c>
      <c r="G26" s="121">
        <f t="shared" si="3"/>
        <v>5025757</v>
      </c>
      <c r="H26" s="121">
        <f t="shared" si="3"/>
        <v>0</v>
      </c>
      <c r="I26" s="121">
        <f t="shared" si="3"/>
        <v>624711</v>
      </c>
      <c r="J26" s="121">
        <f t="shared" si="3"/>
        <v>0</v>
      </c>
      <c r="K26" s="121">
        <f t="shared" si="3"/>
        <v>803783</v>
      </c>
      <c r="L26" s="121">
        <f t="shared" si="3"/>
        <v>0</v>
      </c>
      <c r="M26" s="121">
        <f t="shared" si="3"/>
        <v>0</v>
      </c>
      <c r="N26" s="121">
        <f t="shared" si="3"/>
        <v>0</v>
      </c>
      <c r="O26" s="121">
        <f>SUM(D26:N26)</f>
        <v>22915502</v>
      </c>
      <c r="P26" s="122">
        <f>(O26/P$28)</f>
        <v>23722.051759834369</v>
      </c>
      <c r="Q26" s="103"/>
      <c r="R26" s="12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</row>
    <row r="27" spans="1:120">
      <c r="A27" s="124"/>
      <c r="B27" s="1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20">
      <c r="A28" s="128"/>
      <c r="B28" s="129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3" t="s">
        <v>88</v>
      </c>
      <c r="N28" s="133"/>
      <c r="O28" s="133"/>
      <c r="P28" s="131">
        <v>966</v>
      </c>
    </row>
    <row r="29" spans="1:120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37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1474484</v>
      </c>
      <c r="E5" s="56">
        <f t="shared" si="0"/>
        <v>33960</v>
      </c>
      <c r="F5" s="56">
        <f t="shared" si="0"/>
        <v>1472475</v>
      </c>
      <c r="G5" s="56">
        <f t="shared" si="0"/>
        <v>316298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433309</v>
      </c>
      <c r="L5" s="56">
        <f t="shared" si="0"/>
        <v>0</v>
      </c>
      <c r="M5" s="56">
        <f t="shared" si="0"/>
        <v>0</v>
      </c>
      <c r="N5" s="57">
        <f>SUM(D5:M5)</f>
        <v>3730526</v>
      </c>
      <c r="O5" s="58">
        <f t="shared" ref="O5:O26" si="1">(N5/O$28)</f>
        <v>4068.1853871319522</v>
      </c>
      <c r="P5" s="59"/>
    </row>
    <row r="6" spans="1:133">
      <c r="A6" s="61"/>
      <c r="B6" s="62">
        <v>511</v>
      </c>
      <c r="C6" s="63" t="s">
        <v>19</v>
      </c>
      <c r="D6" s="64">
        <v>600280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600280</v>
      </c>
      <c r="O6" s="65">
        <f t="shared" si="1"/>
        <v>654.6128680479826</v>
      </c>
      <c r="P6" s="66"/>
    </row>
    <row r="7" spans="1:133">
      <c r="A7" s="61"/>
      <c r="B7" s="62">
        <v>512</v>
      </c>
      <c r="C7" s="63" t="s">
        <v>20</v>
      </c>
      <c r="D7" s="64">
        <v>582463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582463</v>
      </c>
      <c r="O7" s="65">
        <f t="shared" si="1"/>
        <v>635.18320610687022</v>
      </c>
      <c r="P7" s="66"/>
    </row>
    <row r="8" spans="1:133">
      <c r="A8" s="61"/>
      <c r="B8" s="62">
        <v>513</v>
      </c>
      <c r="C8" s="63" t="s">
        <v>21</v>
      </c>
      <c r="D8" s="64">
        <v>248380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248380</v>
      </c>
      <c r="O8" s="65">
        <f t="shared" si="1"/>
        <v>270.86150490730643</v>
      </c>
      <c r="P8" s="66"/>
    </row>
    <row r="9" spans="1:133">
      <c r="A9" s="61"/>
      <c r="B9" s="62">
        <v>514</v>
      </c>
      <c r="C9" s="63" t="s">
        <v>22</v>
      </c>
      <c r="D9" s="64">
        <v>43361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43361</v>
      </c>
      <c r="O9" s="65">
        <f t="shared" si="1"/>
        <v>47.285714285714285</v>
      </c>
      <c r="P9" s="66"/>
    </row>
    <row r="10" spans="1:133">
      <c r="A10" s="61"/>
      <c r="B10" s="62">
        <v>517</v>
      </c>
      <c r="C10" s="63" t="s">
        <v>42</v>
      </c>
      <c r="D10" s="64">
        <v>0</v>
      </c>
      <c r="E10" s="64">
        <v>0</v>
      </c>
      <c r="F10" s="64">
        <v>1472475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1472475</v>
      </c>
      <c r="O10" s="65">
        <f t="shared" si="1"/>
        <v>1605.7524536532171</v>
      </c>
      <c r="P10" s="66"/>
    </row>
    <row r="11" spans="1:133">
      <c r="A11" s="61"/>
      <c r="B11" s="62">
        <v>518</v>
      </c>
      <c r="C11" s="63" t="s">
        <v>23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433309</v>
      </c>
      <c r="L11" s="64">
        <v>0</v>
      </c>
      <c r="M11" s="64">
        <v>0</v>
      </c>
      <c r="N11" s="64">
        <f t="shared" si="2"/>
        <v>433309</v>
      </c>
      <c r="O11" s="65">
        <f t="shared" si="1"/>
        <v>472.52889858233368</v>
      </c>
      <c r="P11" s="66"/>
    </row>
    <row r="12" spans="1:133">
      <c r="A12" s="61"/>
      <c r="B12" s="62">
        <v>519</v>
      </c>
      <c r="C12" s="63" t="s">
        <v>55</v>
      </c>
      <c r="D12" s="64">
        <v>0</v>
      </c>
      <c r="E12" s="64">
        <v>33960</v>
      </c>
      <c r="F12" s="64">
        <v>0</v>
      </c>
      <c r="G12" s="64">
        <v>316298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350258</v>
      </c>
      <c r="O12" s="65">
        <f t="shared" si="1"/>
        <v>381.96074154852784</v>
      </c>
      <c r="P12" s="66"/>
    </row>
    <row r="13" spans="1:133" ht="15.75">
      <c r="A13" s="67" t="s">
        <v>25</v>
      </c>
      <c r="B13" s="68"/>
      <c r="C13" s="69"/>
      <c r="D13" s="70">
        <f t="shared" ref="D13:M13" si="3">SUM(D14:D15)</f>
        <v>2925259</v>
      </c>
      <c r="E13" s="70">
        <f t="shared" si="3"/>
        <v>152608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6" si="4">SUM(D13:M13)</f>
        <v>3077867</v>
      </c>
      <c r="O13" s="72">
        <f t="shared" si="1"/>
        <v>3356.4525627044709</v>
      </c>
      <c r="P13" s="73"/>
    </row>
    <row r="14" spans="1:133">
      <c r="A14" s="61"/>
      <c r="B14" s="62">
        <v>521</v>
      </c>
      <c r="C14" s="63" t="s">
        <v>26</v>
      </c>
      <c r="D14" s="64">
        <v>2497538</v>
      </c>
      <c r="E14" s="64">
        <v>152608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2650146</v>
      </c>
      <c r="O14" s="65">
        <f t="shared" si="1"/>
        <v>2890.0174482006541</v>
      </c>
      <c r="P14" s="66"/>
    </row>
    <row r="15" spans="1:133">
      <c r="A15" s="61"/>
      <c r="B15" s="62">
        <v>524</v>
      </c>
      <c r="C15" s="63" t="s">
        <v>27</v>
      </c>
      <c r="D15" s="64">
        <v>427721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427721</v>
      </c>
      <c r="O15" s="65">
        <f t="shared" si="1"/>
        <v>466.43511450381681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SUM(D17:D18)</f>
        <v>1032912</v>
      </c>
      <c r="E16" s="70">
        <f t="shared" si="5"/>
        <v>1183678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596063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2812653</v>
      </c>
      <c r="O16" s="72">
        <f t="shared" si="1"/>
        <v>3067.2333696837513</v>
      </c>
      <c r="P16" s="73"/>
    </row>
    <row r="17" spans="1:119">
      <c r="A17" s="61"/>
      <c r="B17" s="62">
        <v>538</v>
      </c>
      <c r="C17" s="63" t="s">
        <v>56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596063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596063</v>
      </c>
      <c r="O17" s="65">
        <f t="shared" si="1"/>
        <v>650.01417666303166</v>
      </c>
      <c r="P17" s="66"/>
    </row>
    <row r="18" spans="1:119">
      <c r="A18" s="61"/>
      <c r="B18" s="62">
        <v>539</v>
      </c>
      <c r="C18" s="63" t="s">
        <v>31</v>
      </c>
      <c r="D18" s="64">
        <v>1032912</v>
      </c>
      <c r="E18" s="64">
        <v>1183678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2216590</v>
      </c>
      <c r="O18" s="65">
        <f t="shared" si="1"/>
        <v>2417.2191930207196</v>
      </c>
      <c r="P18" s="66"/>
    </row>
    <row r="19" spans="1:119" ht="15.75">
      <c r="A19" s="67" t="s">
        <v>32</v>
      </c>
      <c r="B19" s="68"/>
      <c r="C19" s="69"/>
      <c r="D19" s="70">
        <f t="shared" ref="D19:M19" si="6">SUM(D20:D20)</f>
        <v>312302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4"/>
        <v>312302</v>
      </c>
      <c r="O19" s="72">
        <f t="shared" si="1"/>
        <v>340.56924754634679</v>
      </c>
      <c r="P19" s="73"/>
    </row>
    <row r="20" spans="1:119">
      <c r="A20" s="61"/>
      <c r="B20" s="62">
        <v>541</v>
      </c>
      <c r="C20" s="63" t="s">
        <v>57</v>
      </c>
      <c r="D20" s="64">
        <v>312302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312302</v>
      </c>
      <c r="O20" s="65">
        <f t="shared" si="1"/>
        <v>340.56924754634679</v>
      </c>
      <c r="P20" s="66"/>
    </row>
    <row r="21" spans="1:119" ht="15.75">
      <c r="A21" s="67" t="s">
        <v>34</v>
      </c>
      <c r="B21" s="68"/>
      <c r="C21" s="69"/>
      <c r="D21" s="70">
        <f t="shared" ref="D21:M21" si="7">SUM(D22:D22)</f>
        <v>511027</v>
      </c>
      <c r="E21" s="70">
        <f t="shared" si="7"/>
        <v>0</v>
      </c>
      <c r="F21" s="70">
        <f t="shared" si="7"/>
        <v>0</v>
      </c>
      <c r="G21" s="70">
        <f t="shared" si="7"/>
        <v>0</v>
      </c>
      <c r="H21" s="70">
        <f t="shared" si="7"/>
        <v>0</v>
      </c>
      <c r="I21" s="70">
        <f t="shared" si="7"/>
        <v>0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4"/>
        <v>511027</v>
      </c>
      <c r="O21" s="72">
        <f t="shared" si="1"/>
        <v>557.28135223555068</v>
      </c>
      <c r="P21" s="66"/>
    </row>
    <row r="22" spans="1:119">
      <c r="A22" s="61"/>
      <c r="B22" s="62">
        <v>572</v>
      </c>
      <c r="C22" s="63" t="s">
        <v>58</v>
      </c>
      <c r="D22" s="64">
        <v>511027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511027</v>
      </c>
      <c r="O22" s="65">
        <f t="shared" si="1"/>
        <v>557.28135223555068</v>
      </c>
      <c r="P22" s="66"/>
    </row>
    <row r="23" spans="1:119" ht="15.75">
      <c r="A23" s="67" t="s">
        <v>59</v>
      </c>
      <c r="B23" s="68"/>
      <c r="C23" s="69"/>
      <c r="D23" s="70">
        <f t="shared" ref="D23:M23" si="8">SUM(D24:D25)</f>
        <v>1271599</v>
      </c>
      <c r="E23" s="70">
        <f t="shared" si="8"/>
        <v>60000</v>
      </c>
      <c r="F23" s="70">
        <f t="shared" si="8"/>
        <v>0</v>
      </c>
      <c r="G23" s="70">
        <f t="shared" si="8"/>
        <v>0</v>
      </c>
      <c r="H23" s="70">
        <f t="shared" si="8"/>
        <v>0</v>
      </c>
      <c r="I23" s="70">
        <f t="shared" si="8"/>
        <v>37216</v>
      </c>
      <c r="J23" s="70">
        <f t="shared" si="8"/>
        <v>0</v>
      </c>
      <c r="K23" s="70">
        <f t="shared" si="8"/>
        <v>0</v>
      </c>
      <c r="L23" s="70">
        <f t="shared" si="8"/>
        <v>0</v>
      </c>
      <c r="M23" s="70">
        <f t="shared" si="8"/>
        <v>0</v>
      </c>
      <c r="N23" s="70">
        <f t="shared" si="4"/>
        <v>1368815</v>
      </c>
      <c r="O23" s="72">
        <f t="shared" si="1"/>
        <v>1492.7099236641222</v>
      </c>
      <c r="P23" s="66"/>
    </row>
    <row r="24" spans="1:119">
      <c r="A24" s="61"/>
      <c r="B24" s="62">
        <v>581</v>
      </c>
      <c r="C24" s="63" t="s">
        <v>60</v>
      </c>
      <c r="D24" s="64">
        <v>1271599</v>
      </c>
      <c r="E24" s="64">
        <v>60000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1331599</v>
      </c>
      <c r="O24" s="65">
        <f t="shared" si="1"/>
        <v>1452.1254089422027</v>
      </c>
      <c r="P24" s="66"/>
    </row>
    <row r="25" spans="1:119" ht="15.75" thickBot="1">
      <c r="A25" s="61"/>
      <c r="B25" s="62">
        <v>591</v>
      </c>
      <c r="C25" s="63" t="s">
        <v>61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37216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37216</v>
      </c>
      <c r="O25" s="65">
        <f t="shared" si="1"/>
        <v>40.584514721919305</v>
      </c>
      <c r="P25" s="66"/>
    </row>
    <row r="26" spans="1:119" ht="16.5" thickBot="1">
      <c r="A26" s="74" t="s">
        <v>10</v>
      </c>
      <c r="B26" s="75"/>
      <c r="C26" s="76"/>
      <c r="D26" s="77">
        <f>SUM(D5,D13,D16,D19,D21,D23)</f>
        <v>7527583</v>
      </c>
      <c r="E26" s="77">
        <f t="shared" ref="E26:M26" si="9">SUM(E5,E13,E16,E19,E21,E23)</f>
        <v>1430246</v>
      </c>
      <c r="F26" s="77">
        <f t="shared" si="9"/>
        <v>1472475</v>
      </c>
      <c r="G26" s="77">
        <f t="shared" si="9"/>
        <v>316298</v>
      </c>
      <c r="H26" s="77">
        <f t="shared" si="9"/>
        <v>0</v>
      </c>
      <c r="I26" s="77">
        <f t="shared" si="9"/>
        <v>633279</v>
      </c>
      <c r="J26" s="77">
        <f t="shared" si="9"/>
        <v>0</v>
      </c>
      <c r="K26" s="77">
        <f t="shared" si="9"/>
        <v>433309</v>
      </c>
      <c r="L26" s="77">
        <f t="shared" si="9"/>
        <v>0</v>
      </c>
      <c r="M26" s="77">
        <f t="shared" si="9"/>
        <v>0</v>
      </c>
      <c r="N26" s="77">
        <f t="shared" si="4"/>
        <v>11813190</v>
      </c>
      <c r="O26" s="78">
        <f t="shared" si="1"/>
        <v>12882.431842966194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71" t="s">
        <v>62</v>
      </c>
      <c r="M28" s="171"/>
      <c r="N28" s="171"/>
      <c r="O28" s="88">
        <v>917</v>
      </c>
    </row>
    <row r="29" spans="1:119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4"/>
    </row>
    <row r="30" spans="1:119" ht="15.75" customHeight="1" thickBot="1">
      <c r="A30" s="175" t="s">
        <v>44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1337228</v>
      </c>
      <c r="E5" s="24">
        <f t="shared" si="0"/>
        <v>586720</v>
      </c>
      <c r="F5" s="24">
        <f t="shared" si="0"/>
        <v>1017257</v>
      </c>
      <c r="G5" s="24">
        <f t="shared" si="0"/>
        <v>565962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294050</v>
      </c>
      <c r="L5" s="24">
        <f t="shared" si="0"/>
        <v>0</v>
      </c>
      <c r="M5" s="24">
        <f t="shared" si="0"/>
        <v>0</v>
      </c>
      <c r="N5" s="25">
        <f>SUM(D5:M5)</f>
        <v>3801217</v>
      </c>
      <c r="O5" s="30">
        <f t="shared" ref="O5:O26" si="1">(N5/O$28)</f>
        <v>4195.6037527593817</v>
      </c>
      <c r="P5" s="6"/>
    </row>
    <row r="6" spans="1:133">
      <c r="A6" s="12"/>
      <c r="B6" s="42">
        <v>511</v>
      </c>
      <c r="C6" s="19" t="s">
        <v>19</v>
      </c>
      <c r="D6" s="43">
        <v>490886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490886</v>
      </c>
      <c r="O6" s="44">
        <f t="shared" si="1"/>
        <v>541.8167770419426</v>
      </c>
      <c r="P6" s="9"/>
    </row>
    <row r="7" spans="1:133">
      <c r="A7" s="12"/>
      <c r="B7" s="42">
        <v>512</v>
      </c>
      <c r="C7" s="19" t="s">
        <v>20</v>
      </c>
      <c r="D7" s="43">
        <v>527094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527094</v>
      </c>
      <c r="O7" s="44">
        <f t="shared" si="1"/>
        <v>581.78145695364242</v>
      </c>
      <c r="P7" s="9"/>
    </row>
    <row r="8" spans="1:133">
      <c r="A8" s="12"/>
      <c r="B8" s="42">
        <v>513</v>
      </c>
      <c r="C8" s="19" t="s">
        <v>21</v>
      </c>
      <c r="D8" s="43">
        <v>238394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238394</v>
      </c>
      <c r="O8" s="44">
        <f t="shared" si="1"/>
        <v>263.12803532008832</v>
      </c>
      <c r="P8" s="9"/>
    </row>
    <row r="9" spans="1:133">
      <c r="A9" s="12"/>
      <c r="B9" s="42">
        <v>514</v>
      </c>
      <c r="C9" s="19" t="s">
        <v>22</v>
      </c>
      <c r="D9" s="43">
        <v>80854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80854</v>
      </c>
      <c r="O9" s="44">
        <f t="shared" si="1"/>
        <v>89.24282560706402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1017257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1017257</v>
      </c>
      <c r="O10" s="44">
        <f t="shared" si="1"/>
        <v>1122.8002207505519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294050</v>
      </c>
      <c r="L11" s="43">
        <v>0</v>
      </c>
      <c r="M11" s="43">
        <v>0</v>
      </c>
      <c r="N11" s="43">
        <f t="shared" si="2"/>
        <v>294050</v>
      </c>
      <c r="O11" s="44">
        <f t="shared" si="1"/>
        <v>324.55849889624722</v>
      </c>
      <c r="P11" s="9"/>
    </row>
    <row r="12" spans="1:133">
      <c r="A12" s="12"/>
      <c r="B12" s="42">
        <v>519</v>
      </c>
      <c r="C12" s="19" t="s">
        <v>24</v>
      </c>
      <c r="D12" s="43">
        <v>0</v>
      </c>
      <c r="E12" s="43">
        <v>586720</v>
      </c>
      <c r="F12" s="43">
        <v>0</v>
      </c>
      <c r="G12" s="43">
        <v>565962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1152682</v>
      </c>
      <c r="O12" s="44">
        <f t="shared" si="1"/>
        <v>1272.2759381898454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2656517</v>
      </c>
      <c r="E13" s="29">
        <f t="shared" si="3"/>
        <v>246917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2903434</v>
      </c>
      <c r="O13" s="41">
        <f t="shared" si="1"/>
        <v>3204.673289183223</v>
      </c>
      <c r="P13" s="10"/>
    </row>
    <row r="14" spans="1:133">
      <c r="A14" s="12"/>
      <c r="B14" s="42">
        <v>521</v>
      </c>
      <c r="C14" s="19" t="s">
        <v>26</v>
      </c>
      <c r="D14" s="43">
        <v>2267951</v>
      </c>
      <c r="E14" s="43">
        <v>246917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2514868</v>
      </c>
      <c r="O14" s="44">
        <f t="shared" si="1"/>
        <v>2775.7924944812362</v>
      </c>
      <c r="P14" s="9"/>
    </row>
    <row r="15" spans="1:133">
      <c r="A15" s="12"/>
      <c r="B15" s="42">
        <v>524</v>
      </c>
      <c r="C15" s="19" t="s">
        <v>27</v>
      </c>
      <c r="D15" s="43">
        <v>388566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388566</v>
      </c>
      <c r="O15" s="44">
        <f t="shared" si="1"/>
        <v>428.88079470198676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973726</v>
      </c>
      <c r="E16" s="29">
        <f t="shared" si="5"/>
        <v>4853453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479615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6306794</v>
      </c>
      <c r="O16" s="41">
        <f t="shared" si="1"/>
        <v>6961.1412803532012</v>
      </c>
      <c r="P16" s="10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479615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479615</v>
      </c>
      <c r="O17" s="44">
        <f t="shared" si="1"/>
        <v>529.37637969094919</v>
      </c>
      <c r="P17" s="9"/>
    </row>
    <row r="18" spans="1:119">
      <c r="A18" s="12"/>
      <c r="B18" s="42">
        <v>539</v>
      </c>
      <c r="C18" s="19" t="s">
        <v>31</v>
      </c>
      <c r="D18" s="43">
        <v>973726</v>
      </c>
      <c r="E18" s="43">
        <v>4853453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5827179</v>
      </c>
      <c r="O18" s="44">
        <f t="shared" si="1"/>
        <v>6431.7649006622514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219562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219562</v>
      </c>
      <c r="O19" s="41">
        <f t="shared" si="1"/>
        <v>242.34216335540839</v>
      </c>
      <c r="P19" s="10"/>
    </row>
    <row r="20" spans="1:119">
      <c r="A20" s="12"/>
      <c r="B20" s="42">
        <v>541</v>
      </c>
      <c r="C20" s="19" t="s">
        <v>33</v>
      </c>
      <c r="D20" s="43">
        <v>219562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219562</v>
      </c>
      <c r="O20" s="44">
        <f t="shared" si="1"/>
        <v>242.34216335540839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464054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464054</v>
      </c>
      <c r="O21" s="41">
        <f t="shared" si="1"/>
        <v>512.20088300220755</v>
      </c>
      <c r="P21" s="9"/>
    </row>
    <row r="22" spans="1:119">
      <c r="A22" s="12"/>
      <c r="B22" s="42">
        <v>572</v>
      </c>
      <c r="C22" s="19" t="s">
        <v>35</v>
      </c>
      <c r="D22" s="43">
        <v>464054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464054</v>
      </c>
      <c r="O22" s="44">
        <f t="shared" si="1"/>
        <v>512.20088300220755</v>
      </c>
      <c r="P22" s="9"/>
    </row>
    <row r="23" spans="1:119" ht="15.75">
      <c r="A23" s="26" t="s">
        <v>38</v>
      </c>
      <c r="B23" s="27"/>
      <c r="C23" s="28"/>
      <c r="D23" s="29">
        <f t="shared" ref="D23:M23" si="8">SUM(D24:D25)</f>
        <v>4234719</v>
      </c>
      <c r="E23" s="29">
        <f t="shared" si="8"/>
        <v>60965</v>
      </c>
      <c r="F23" s="29">
        <f t="shared" si="8"/>
        <v>660000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4955684</v>
      </c>
      <c r="O23" s="41">
        <f t="shared" si="1"/>
        <v>5469.8498896247238</v>
      </c>
      <c r="P23" s="9"/>
    </row>
    <row r="24" spans="1:119">
      <c r="A24" s="12"/>
      <c r="B24" s="42">
        <v>581</v>
      </c>
      <c r="C24" s="19" t="s">
        <v>36</v>
      </c>
      <c r="D24" s="43">
        <v>4234719</v>
      </c>
      <c r="E24" s="43">
        <v>60965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4295684</v>
      </c>
      <c r="O24" s="44">
        <f t="shared" si="1"/>
        <v>4741.3730684326711</v>
      </c>
      <c r="P24" s="9"/>
    </row>
    <row r="25" spans="1:119" ht="15.75" thickBot="1">
      <c r="A25" s="12"/>
      <c r="B25" s="42">
        <v>585</v>
      </c>
      <c r="C25" s="19" t="s">
        <v>52</v>
      </c>
      <c r="D25" s="43">
        <v>0</v>
      </c>
      <c r="E25" s="43">
        <v>0</v>
      </c>
      <c r="F25" s="43">
        <v>660000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660000</v>
      </c>
      <c r="O25" s="44">
        <f t="shared" si="1"/>
        <v>728.47682119205297</v>
      </c>
      <c r="P25" s="9"/>
    </row>
    <row r="26" spans="1:119" ht="16.5" thickBot="1">
      <c r="A26" s="13" t="s">
        <v>10</v>
      </c>
      <c r="B26" s="21"/>
      <c r="C26" s="20"/>
      <c r="D26" s="14">
        <f>SUM(D5,D13,D16,D19,D21,D23)</f>
        <v>9885806</v>
      </c>
      <c r="E26" s="14">
        <f t="shared" ref="E26:M26" si="9">SUM(E5,E13,E16,E19,E21,E23)</f>
        <v>5748055</v>
      </c>
      <c r="F26" s="14">
        <f t="shared" si="9"/>
        <v>1677257</v>
      </c>
      <c r="G26" s="14">
        <f t="shared" si="9"/>
        <v>565962</v>
      </c>
      <c r="H26" s="14">
        <f t="shared" si="9"/>
        <v>0</v>
      </c>
      <c r="I26" s="14">
        <f t="shared" si="9"/>
        <v>479615</v>
      </c>
      <c r="J26" s="14">
        <f t="shared" si="9"/>
        <v>0</v>
      </c>
      <c r="K26" s="14">
        <f t="shared" si="9"/>
        <v>294050</v>
      </c>
      <c r="L26" s="14">
        <f t="shared" si="9"/>
        <v>0</v>
      </c>
      <c r="M26" s="14">
        <f t="shared" si="9"/>
        <v>0</v>
      </c>
      <c r="N26" s="14">
        <f t="shared" si="4"/>
        <v>18650745</v>
      </c>
      <c r="O26" s="35">
        <f t="shared" si="1"/>
        <v>20585.811258278147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53</v>
      </c>
      <c r="M28" s="157"/>
      <c r="N28" s="157"/>
      <c r="O28" s="39">
        <v>906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1542809</v>
      </c>
      <c r="E5" s="24">
        <f t="shared" si="0"/>
        <v>387945</v>
      </c>
      <c r="F5" s="24">
        <f t="shared" si="0"/>
        <v>1089531</v>
      </c>
      <c r="G5" s="24">
        <f t="shared" si="0"/>
        <v>1917254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296974</v>
      </c>
      <c r="L5" s="24">
        <f t="shared" si="0"/>
        <v>0</v>
      </c>
      <c r="M5" s="24">
        <f t="shared" si="0"/>
        <v>0</v>
      </c>
      <c r="N5" s="25">
        <f>SUM(D5:M5)</f>
        <v>5234513</v>
      </c>
      <c r="O5" s="30">
        <f t="shared" ref="O5:O23" si="1">(N5/O$25)</f>
        <v>5665.0573593073595</v>
      </c>
      <c r="P5" s="6"/>
    </row>
    <row r="6" spans="1:133">
      <c r="A6" s="12"/>
      <c r="B6" s="42">
        <v>511</v>
      </c>
      <c r="C6" s="19" t="s">
        <v>19</v>
      </c>
      <c r="D6" s="43">
        <v>658865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658865</v>
      </c>
      <c r="O6" s="44">
        <f t="shared" si="1"/>
        <v>713.05735930735932</v>
      </c>
      <c r="P6" s="9"/>
    </row>
    <row r="7" spans="1:133">
      <c r="A7" s="12"/>
      <c r="B7" s="42">
        <v>512</v>
      </c>
      <c r="C7" s="19" t="s">
        <v>20</v>
      </c>
      <c r="D7" s="43">
        <v>462181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462181</v>
      </c>
      <c r="O7" s="44">
        <f t="shared" si="1"/>
        <v>500.19588744588742</v>
      </c>
      <c r="P7" s="9"/>
    </row>
    <row r="8" spans="1:133">
      <c r="A8" s="12"/>
      <c r="B8" s="42">
        <v>513</v>
      </c>
      <c r="C8" s="19" t="s">
        <v>21</v>
      </c>
      <c r="D8" s="43">
        <v>247625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247625</v>
      </c>
      <c r="O8" s="44">
        <f t="shared" si="1"/>
        <v>267.99242424242425</v>
      </c>
      <c r="P8" s="9"/>
    </row>
    <row r="9" spans="1:133">
      <c r="A9" s="12"/>
      <c r="B9" s="42">
        <v>514</v>
      </c>
      <c r="C9" s="19" t="s">
        <v>22</v>
      </c>
      <c r="D9" s="43">
        <v>153872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153872</v>
      </c>
      <c r="O9" s="44">
        <f t="shared" si="1"/>
        <v>166.52813852813853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1089531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1089531</v>
      </c>
      <c r="O10" s="44">
        <f t="shared" si="1"/>
        <v>1179.1461038961038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296974</v>
      </c>
      <c r="L11" s="43">
        <v>0</v>
      </c>
      <c r="M11" s="43">
        <v>0</v>
      </c>
      <c r="N11" s="43">
        <f t="shared" si="2"/>
        <v>296974</v>
      </c>
      <c r="O11" s="44">
        <f t="shared" si="1"/>
        <v>321.40043290043292</v>
      </c>
      <c r="P11" s="9"/>
    </row>
    <row r="12" spans="1:133">
      <c r="A12" s="12"/>
      <c r="B12" s="42">
        <v>519</v>
      </c>
      <c r="C12" s="19" t="s">
        <v>24</v>
      </c>
      <c r="D12" s="43">
        <v>20266</v>
      </c>
      <c r="E12" s="43">
        <v>387945</v>
      </c>
      <c r="F12" s="43">
        <v>0</v>
      </c>
      <c r="G12" s="43">
        <v>1917254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2325465</v>
      </c>
      <c r="O12" s="44">
        <f t="shared" si="1"/>
        <v>2516.7370129870128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2834759</v>
      </c>
      <c r="E13" s="29">
        <f t="shared" si="3"/>
        <v>120930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3" si="4">SUM(D13:M13)</f>
        <v>2955689</v>
      </c>
      <c r="O13" s="41">
        <f t="shared" si="1"/>
        <v>3198.7976190476193</v>
      </c>
      <c r="P13" s="10"/>
    </row>
    <row r="14" spans="1:133">
      <c r="A14" s="12"/>
      <c r="B14" s="42">
        <v>521</v>
      </c>
      <c r="C14" s="19" t="s">
        <v>26</v>
      </c>
      <c r="D14" s="43">
        <v>2494918</v>
      </c>
      <c r="E14" s="43">
        <v>120930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2615848</v>
      </c>
      <c r="O14" s="44">
        <f t="shared" si="1"/>
        <v>2831.0043290043291</v>
      </c>
      <c r="P14" s="9"/>
    </row>
    <row r="15" spans="1:133">
      <c r="A15" s="12"/>
      <c r="B15" s="42">
        <v>524</v>
      </c>
      <c r="C15" s="19" t="s">
        <v>27</v>
      </c>
      <c r="D15" s="43">
        <v>339841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339841</v>
      </c>
      <c r="O15" s="44">
        <f t="shared" si="1"/>
        <v>367.79329004329003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1061533</v>
      </c>
      <c r="E16" s="29">
        <f t="shared" si="5"/>
        <v>2242122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611573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3915228</v>
      </c>
      <c r="O16" s="41">
        <f t="shared" si="1"/>
        <v>4237.2597402597403</v>
      </c>
      <c r="P16" s="10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611573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611573</v>
      </c>
      <c r="O17" s="44">
        <f t="shared" si="1"/>
        <v>661.87554112554108</v>
      </c>
      <c r="P17" s="9"/>
    </row>
    <row r="18" spans="1:119">
      <c r="A18" s="12"/>
      <c r="B18" s="42">
        <v>539</v>
      </c>
      <c r="C18" s="19" t="s">
        <v>31</v>
      </c>
      <c r="D18" s="43">
        <v>1061533</v>
      </c>
      <c r="E18" s="43">
        <v>2242122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3303655</v>
      </c>
      <c r="O18" s="44">
        <f t="shared" si="1"/>
        <v>3575.3841991341992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78552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78552</v>
      </c>
      <c r="O19" s="41">
        <f t="shared" si="1"/>
        <v>85.012987012987011</v>
      </c>
      <c r="P19" s="10"/>
    </row>
    <row r="20" spans="1:119">
      <c r="A20" s="12"/>
      <c r="B20" s="42">
        <v>541</v>
      </c>
      <c r="C20" s="19" t="s">
        <v>33</v>
      </c>
      <c r="D20" s="43">
        <v>78552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78552</v>
      </c>
      <c r="O20" s="44">
        <f t="shared" si="1"/>
        <v>85.012987012987011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624422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624422</v>
      </c>
      <c r="O21" s="41">
        <f t="shared" si="1"/>
        <v>675.78138528138527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624422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624422</v>
      </c>
      <c r="O22" s="44">
        <f t="shared" si="1"/>
        <v>675.78138528138527</v>
      </c>
      <c r="P22" s="9"/>
    </row>
    <row r="23" spans="1:119" ht="16.5" thickBot="1">
      <c r="A23" s="13" t="s">
        <v>10</v>
      </c>
      <c r="B23" s="21"/>
      <c r="C23" s="20"/>
      <c r="D23" s="14">
        <f>SUM(D5,D13,D16,D19,D21)</f>
        <v>6142075</v>
      </c>
      <c r="E23" s="14">
        <f t="shared" ref="E23:M23" si="8">SUM(E5,E13,E16,E19,E21)</f>
        <v>2750997</v>
      </c>
      <c r="F23" s="14">
        <f t="shared" si="8"/>
        <v>1089531</v>
      </c>
      <c r="G23" s="14">
        <f t="shared" si="8"/>
        <v>1917254</v>
      </c>
      <c r="H23" s="14">
        <f t="shared" si="8"/>
        <v>0</v>
      </c>
      <c r="I23" s="14">
        <f t="shared" si="8"/>
        <v>611573</v>
      </c>
      <c r="J23" s="14">
        <f t="shared" si="8"/>
        <v>0</v>
      </c>
      <c r="K23" s="14">
        <f t="shared" si="8"/>
        <v>296974</v>
      </c>
      <c r="L23" s="14">
        <f t="shared" si="8"/>
        <v>0</v>
      </c>
      <c r="M23" s="14">
        <f t="shared" si="8"/>
        <v>0</v>
      </c>
      <c r="N23" s="14">
        <f t="shared" si="4"/>
        <v>12808404</v>
      </c>
      <c r="O23" s="35">
        <f t="shared" si="1"/>
        <v>13861.90909090909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48</v>
      </c>
      <c r="M25" s="157"/>
      <c r="N25" s="157"/>
      <c r="O25" s="39">
        <v>924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1476467</v>
      </c>
      <c r="E5" s="24">
        <f t="shared" si="0"/>
        <v>255580</v>
      </c>
      <c r="F5" s="24">
        <f t="shared" si="0"/>
        <v>979815</v>
      </c>
      <c r="G5" s="24">
        <f t="shared" si="0"/>
        <v>3774236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334120</v>
      </c>
      <c r="L5" s="24">
        <f t="shared" si="0"/>
        <v>0</v>
      </c>
      <c r="M5" s="24">
        <f t="shared" si="0"/>
        <v>0</v>
      </c>
      <c r="N5" s="25">
        <f>SUM(D5:M5)</f>
        <v>6820218</v>
      </c>
      <c r="O5" s="30">
        <f t="shared" ref="O5:O23" si="1">(N5/O$25)</f>
        <v>7397.1995661605206</v>
      </c>
      <c r="P5" s="6"/>
    </row>
    <row r="6" spans="1:133">
      <c r="A6" s="12"/>
      <c r="B6" s="42">
        <v>511</v>
      </c>
      <c r="C6" s="19" t="s">
        <v>19</v>
      </c>
      <c r="D6" s="43">
        <v>464627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464627</v>
      </c>
      <c r="O6" s="44">
        <f t="shared" si="1"/>
        <v>503.93383947939265</v>
      </c>
      <c r="P6" s="9"/>
    </row>
    <row r="7" spans="1:133">
      <c r="A7" s="12"/>
      <c r="B7" s="42">
        <v>512</v>
      </c>
      <c r="C7" s="19" t="s">
        <v>20</v>
      </c>
      <c r="D7" s="43">
        <v>523087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523087</v>
      </c>
      <c r="O7" s="44">
        <f t="shared" si="1"/>
        <v>567.33947939262475</v>
      </c>
      <c r="P7" s="9"/>
    </row>
    <row r="8" spans="1:133">
      <c r="A8" s="12"/>
      <c r="B8" s="42">
        <v>513</v>
      </c>
      <c r="C8" s="19" t="s">
        <v>21</v>
      </c>
      <c r="D8" s="43">
        <v>250788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250788</v>
      </c>
      <c r="O8" s="44">
        <f t="shared" si="1"/>
        <v>272.00433839479393</v>
      </c>
      <c r="P8" s="9"/>
    </row>
    <row r="9" spans="1:133">
      <c r="A9" s="12"/>
      <c r="B9" s="42">
        <v>514</v>
      </c>
      <c r="C9" s="19" t="s">
        <v>22</v>
      </c>
      <c r="D9" s="43">
        <v>237965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237965</v>
      </c>
      <c r="O9" s="44">
        <f t="shared" si="1"/>
        <v>258.09652928416483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90984</v>
      </c>
      <c r="F10" s="43">
        <v>979815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1070799</v>
      </c>
      <c r="O10" s="44">
        <f t="shared" si="1"/>
        <v>1161.3872017353578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334120</v>
      </c>
      <c r="L11" s="43">
        <v>0</v>
      </c>
      <c r="M11" s="43">
        <v>0</v>
      </c>
      <c r="N11" s="43">
        <f t="shared" si="2"/>
        <v>334120</v>
      </c>
      <c r="O11" s="44">
        <f t="shared" si="1"/>
        <v>362.38611713665944</v>
      </c>
      <c r="P11" s="9"/>
    </row>
    <row r="12" spans="1:133">
      <c r="A12" s="12"/>
      <c r="B12" s="42">
        <v>519</v>
      </c>
      <c r="C12" s="19" t="s">
        <v>24</v>
      </c>
      <c r="D12" s="43">
        <v>0</v>
      </c>
      <c r="E12" s="43">
        <v>164596</v>
      </c>
      <c r="F12" s="43">
        <v>0</v>
      </c>
      <c r="G12" s="43">
        <v>3774236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3938832</v>
      </c>
      <c r="O12" s="44">
        <f t="shared" si="1"/>
        <v>4272.0520607375274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2662958</v>
      </c>
      <c r="E13" s="29">
        <f t="shared" si="3"/>
        <v>10137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3" si="4">SUM(D13:M13)</f>
        <v>2673095</v>
      </c>
      <c r="O13" s="41">
        <f t="shared" si="1"/>
        <v>2899.2353579175706</v>
      </c>
      <c r="P13" s="10"/>
    </row>
    <row r="14" spans="1:133">
      <c r="A14" s="12"/>
      <c r="B14" s="42">
        <v>521</v>
      </c>
      <c r="C14" s="19" t="s">
        <v>26</v>
      </c>
      <c r="D14" s="43">
        <v>2333611</v>
      </c>
      <c r="E14" s="43">
        <v>10137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2343748</v>
      </c>
      <c r="O14" s="44">
        <f t="shared" si="1"/>
        <v>2542.0260303687637</v>
      </c>
      <c r="P14" s="9"/>
    </row>
    <row r="15" spans="1:133">
      <c r="A15" s="12"/>
      <c r="B15" s="42">
        <v>524</v>
      </c>
      <c r="C15" s="19" t="s">
        <v>27</v>
      </c>
      <c r="D15" s="43">
        <v>329347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329347</v>
      </c>
      <c r="O15" s="44">
        <f t="shared" si="1"/>
        <v>357.20932754880693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1037696</v>
      </c>
      <c r="E16" s="29">
        <f t="shared" si="5"/>
        <v>486802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480209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2004707</v>
      </c>
      <c r="O16" s="41">
        <f t="shared" si="1"/>
        <v>2174.3026030368765</v>
      </c>
      <c r="P16" s="10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480209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480209</v>
      </c>
      <c r="O17" s="44">
        <f t="shared" si="1"/>
        <v>520.83405639913235</v>
      </c>
      <c r="P17" s="9"/>
    </row>
    <row r="18" spans="1:119">
      <c r="A18" s="12"/>
      <c r="B18" s="42">
        <v>539</v>
      </c>
      <c r="C18" s="19" t="s">
        <v>31</v>
      </c>
      <c r="D18" s="43">
        <v>1037696</v>
      </c>
      <c r="E18" s="43">
        <v>486802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1524498</v>
      </c>
      <c r="O18" s="44">
        <f t="shared" si="1"/>
        <v>1653.4685466377441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87044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87044</v>
      </c>
      <c r="O19" s="41">
        <f t="shared" si="1"/>
        <v>94.407809110629074</v>
      </c>
      <c r="P19" s="10"/>
    </row>
    <row r="20" spans="1:119">
      <c r="A20" s="12"/>
      <c r="B20" s="42">
        <v>541</v>
      </c>
      <c r="C20" s="19" t="s">
        <v>33</v>
      </c>
      <c r="D20" s="43">
        <v>87044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87044</v>
      </c>
      <c r="O20" s="44">
        <f t="shared" si="1"/>
        <v>94.407809110629074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371119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371119</v>
      </c>
      <c r="O21" s="41">
        <f t="shared" si="1"/>
        <v>402.51518438177874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371119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371119</v>
      </c>
      <c r="O22" s="44">
        <f t="shared" si="1"/>
        <v>402.51518438177874</v>
      </c>
      <c r="P22" s="9"/>
    </row>
    <row r="23" spans="1:119" ht="16.5" thickBot="1">
      <c r="A23" s="13" t="s">
        <v>10</v>
      </c>
      <c r="B23" s="21"/>
      <c r="C23" s="20"/>
      <c r="D23" s="14">
        <f>SUM(D5,D13,D16,D19,D21)</f>
        <v>5635284</v>
      </c>
      <c r="E23" s="14">
        <f t="shared" ref="E23:M23" si="8">SUM(E5,E13,E16,E19,E21)</f>
        <v>752519</v>
      </c>
      <c r="F23" s="14">
        <f t="shared" si="8"/>
        <v>979815</v>
      </c>
      <c r="G23" s="14">
        <f t="shared" si="8"/>
        <v>3774236</v>
      </c>
      <c r="H23" s="14">
        <f t="shared" si="8"/>
        <v>0</v>
      </c>
      <c r="I23" s="14">
        <f t="shared" si="8"/>
        <v>480209</v>
      </c>
      <c r="J23" s="14">
        <f t="shared" si="8"/>
        <v>0</v>
      </c>
      <c r="K23" s="14">
        <f t="shared" si="8"/>
        <v>334120</v>
      </c>
      <c r="L23" s="14">
        <f t="shared" si="8"/>
        <v>0</v>
      </c>
      <c r="M23" s="14">
        <f t="shared" si="8"/>
        <v>0</v>
      </c>
      <c r="N23" s="14">
        <f t="shared" si="4"/>
        <v>11956183</v>
      </c>
      <c r="O23" s="35">
        <f t="shared" si="1"/>
        <v>12967.660520607375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46</v>
      </c>
      <c r="M25" s="157"/>
      <c r="N25" s="157"/>
      <c r="O25" s="39">
        <v>922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1448322</v>
      </c>
      <c r="E5" s="24">
        <f t="shared" si="0"/>
        <v>25146</v>
      </c>
      <c r="F5" s="24">
        <f t="shared" si="0"/>
        <v>1591103</v>
      </c>
      <c r="G5" s="24">
        <f t="shared" si="0"/>
        <v>6625025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288503</v>
      </c>
      <c r="L5" s="24">
        <f t="shared" si="0"/>
        <v>0</v>
      </c>
      <c r="M5" s="24">
        <f t="shared" si="0"/>
        <v>0</v>
      </c>
      <c r="N5" s="25">
        <f t="shared" ref="N5:N24" si="1">SUM(D5:M5)</f>
        <v>9978099</v>
      </c>
      <c r="O5" s="30">
        <f t="shared" ref="O5:O24" si="2">(N5/O$26)</f>
        <v>10857.561479869424</v>
      </c>
      <c r="P5" s="6"/>
    </row>
    <row r="6" spans="1:133">
      <c r="A6" s="12"/>
      <c r="B6" s="42">
        <v>511</v>
      </c>
      <c r="C6" s="19" t="s">
        <v>19</v>
      </c>
      <c r="D6" s="43">
        <v>57469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57469</v>
      </c>
      <c r="O6" s="44">
        <f t="shared" si="2"/>
        <v>62.534276387377581</v>
      </c>
      <c r="P6" s="9"/>
    </row>
    <row r="7" spans="1:133">
      <c r="A7" s="12"/>
      <c r="B7" s="42">
        <v>512</v>
      </c>
      <c r="C7" s="19" t="s">
        <v>20</v>
      </c>
      <c r="D7" s="43">
        <v>516231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516231</v>
      </c>
      <c r="O7" s="44">
        <f t="shared" si="2"/>
        <v>561.73122959738851</v>
      </c>
      <c r="P7" s="9"/>
    </row>
    <row r="8" spans="1:133">
      <c r="A8" s="12"/>
      <c r="B8" s="42">
        <v>513</v>
      </c>
      <c r="C8" s="19" t="s">
        <v>21</v>
      </c>
      <c r="D8" s="43">
        <v>238253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238253</v>
      </c>
      <c r="O8" s="44">
        <f t="shared" si="2"/>
        <v>259.25244831338409</v>
      </c>
      <c r="P8" s="9"/>
    </row>
    <row r="9" spans="1:133">
      <c r="A9" s="12"/>
      <c r="B9" s="42">
        <v>514</v>
      </c>
      <c r="C9" s="19" t="s">
        <v>22</v>
      </c>
      <c r="D9" s="43">
        <v>235842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235842</v>
      </c>
      <c r="O9" s="44">
        <f t="shared" si="2"/>
        <v>256.62894450489665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288503</v>
      </c>
      <c r="L10" s="43">
        <v>0</v>
      </c>
      <c r="M10" s="43">
        <v>0</v>
      </c>
      <c r="N10" s="43">
        <f t="shared" si="1"/>
        <v>288503</v>
      </c>
      <c r="O10" s="44">
        <f t="shared" si="2"/>
        <v>313.93144722524482</v>
      </c>
      <c r="P10" s="9"/>
    </row>
    <row r="11" spans="1:133">
      <c r="A11" s="12"/>
      <c r="B11" s="42">
        <v>519</v>
      </c>
      <c r="C11" s="19" t="s">
        <v>24</v>
      </c>
      <c r="D11" s="43">
        <v>400527</v>
      </c>
      <c r="E11" s="43">
        <v>25146</v>
      </c>
      <c r="F11" s="43">
        <v>1591103</v>
      </c>
      <c r="G11" s="43">
        <v>6625025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8641801</v>
      </c>
      <c r="O11" s="44">
        <f t="shared" si="2"/>
        <v>9403.4831338411313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2803183</v>
      </c>
      <c r="E12" s="29">
        <f t="shared" si="3"/>
        <v>195960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2999143</v>
      </c>
      <c r="O12" s="41">
        <f t="shared" si="2"/>
        <v>3263.4853101196954</v>
      </c>
      <c r="P12" s="10"/>
    </row>
    <row r="13" spans="1:133">
      <c r="A13" s="12"/>
      <c r="B13" s="42">
        <v>521</v>
      </c>
      <c r="C13" s="19" t="s">
        <v>26</v>
      </c>
      <c r="D13" s="43">
        <v>2476300</v>
      </c>
      <c r="E13" s="43">
        <v>195960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2672260</v>
      </c>
      <c r="O13" s="44">
        <f t="shared" si="2"/>
        <v>2907.7910772578889</v>
      </c>
      <c r="P13" s="9"/>
    </row>
    <row r="14" spans="1:133">
      <c r="A14" s="12"/>
      <c r="B14" s="42">
        <v>524</v>
      </c>
      <c r="C14" s="19" t="s">
        <v>27</v>
      </c>
      <c r="D14" s="43">
        <v>326883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326883</v>
      </c>
      <c r="O14" s="44">
        <f t="shared" si="2"/>
        <v>355.69423286180631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SUM(D16:D17)</f>
        <v>975918</v>
      </c>
      <c r="E15" s="29">
        <f t="shared" si="4"/>
        <v>778292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389270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2143480</v>
      </c>
      <c r="O15" s="41">
        <f t="shared" si="2"/>
        <v>2332.4047878128399</v>
      </c>
      <c r="P15" s="10"/>
    </row>
    <row r="16" spans="1:133">
      <c r="A16" s="12"/>
      <c r="B16" s="42">
        <v>538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389270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389270</v>
      </c>
      <c r="O16" s="44">
        <f t="shared" si="2"/>
        <v>423.57997823721439</v>
      </c>
      <c r="P16" s="9"/>
    </row>
    <row r="17" spans="1:119">
      <c r="A17" s="12"/>
      <c r="B17" s="42">
        <v>539</v>
      </c>
      <c r="C17" s="19" t="s">
        <v>31</v>
      </c>
      <c r="D17" s="43">
        <v>975918</v>
      </c>
      <c r="E17" s="43">
        <v>778292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1754210</v>
      </c>
      <c r="O17" s="44">
        <f t="shared" si="2"/>
        <v>1908.8248095756257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40187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40187</v>
      </c>
      <c r="O18" s="41">
        <f t="shared" si="2"/>
        <v>43.729053318824811</v>
      </c>
      <c r="P18" s="10"/>
    </row>
    <row r="19" spans="1:119">
      <c r="A19" s="12"/>
      <c r="B19" s="42">
        <v>541</v>
      </c>
      <c r="C19" s="19" t="s">
        <v>33</v>
      </c>
      <c r="D19" s="43">
        <v>40187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40187</v>
      </c>
      <c r="O19" s="44">
        <f t="shared" si="2"/>
        <v>43.729053318824811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226839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226839</v>
      </c>
      <c r="O20" s="41">
        <f t="shared" si="2"/>
        <v>246.83242655059848</v>
      </c>
      <c r="P20" s="9"/>
    </row>
    <row r="21" spans="1:119">
      <c r="A21" s="12"/>
      <c r="B21" s="42">
        <v>572</v>
      </c>
      <c r="C21" s="19" t="s">
        <v>35</v>
      </c>
      <c r="D21" s="43">
        <v>226839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226839</v>
      </c>
      <c r="O21" s="44">
        <f t="shared" si="2"/>
        <v>246.83242655059848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SUM(D23:D23)</f>
        <v>62801</v>
      </c>
      <c r="E22" s="29">
        <f t="shared" si="7"/>
        <v>91091</v>
      </c>
      <c r="F22" s="29">
        <f t="shared" si="7"/>
        <v>0</v>
      </c>
      <c r="G22" s="29">
        <f t="shared" si="7"/>
        <v>529918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683810</v>
      </c>
      <c r="O22" s="41">
        <f t="shared" si="2"/>
        <v>744.0805223068553</v>
      </c>
      <c r="P22" s="9"/>
    </row>
    <row r="23" spans="1:119" ht="15.75" thickBot="1">
      <c r="A23" s="12"/>
      <c r="B23" s="42">
        <v>581</v>
      </c>
      <c r="C23" s="19" t="s">
        <v>36</v>
      </c>
      <c r="D23" s="43">
        <v>62801</v>
      </c>
      <c r="E23" s="43">
        <v>91091</v>
      </c>
      <c r="F23" s="43">
        <v>0</v>
      </c>
      <c r="G23" s="43">
        <v>529918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683810</v>
      </c>
      <c r="O23" s="44">
        <f t="shared" si="2"/>
        <v>744.0805223068553</v>
      </c>
      <c r="P23" s="9"/>
    </row>
    <row r="24" spans="1:119" ht="16.5" thickBot="1">
      <c r="A24" s="13" t="s">
        <v>10</v>
      </c>
      <c r="B24" s="21"/>
      <c r="C24" s="20"/>
      <c r="D24" s="14">
        <f>SUM(D5,D12,D15,D18,D20,D22)</f>
        <v>5557250</v>
      </c>
      <c r="E24" s="14">
        <f t="shared" ref="E24:M24" si="8">SUM(E5,E12,E15,E18,E20,E22)</f>
        <v>1090489</v>
      </c>
      <c r="F24" s="14">
        <f t="shared" si="8"/>
        <v>1591103</v>
      </c>
      <c r="G24" s="14">
        <f t="shared" si="8"/>
        <v>7154943</v>
      </c>
      <c r="H24" s="14">
        <f t="shared" si="8"/>
        <v>0</v>
      </c>
      <c r="I24" s="14">
        <f t="shared" si="8"/>
        <v>389270</v>
      </c>
      <c r="J24" s="14">
        <f t="shared" si="8"/>
        <v>0</v>
      </c>
      <c r="K24" s="14">
        <f t="shared" si="8"/>
        <v>288503</v>
      </c>
      <c r="L24" s="14">
        <f t="shared" si="8"/>
        <v>0</v>
      </c>
      <c r="M24" s="14">
        <f t="shared" si="8"/>
        <v>0</v>
      </c>
      <c r="N24" s="14">
        <f t="shared" si="1"/>
        <v>16071558</v>
      </c>
      <c r="O24" s="35">
        <f t="shared" si="2"/>
        <v>17488.093579978238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43</v>
      </c>
      <c r="M26" s="157"/>
      <c r="N26" s="157"/>
      <c r="O26" s="39">
        <v>919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44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1476266</v>
      </c>
      <c r="E5" s="24">
        <f t="shared" ref="E5:M5" si="0">SUM(E6:E11)</f>
        <v>0</v>
      </c>
      <c r="F5" s="24">
        <f t="shared" si="0"/>
        <v>2326993</v>
      </c>
      <c r="G5" s="24">
        <f t="shared" si="0"/>
        <v>4282936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286586</v>
      </c>
      <c r="L5" s="24">
        <f t="shared" si="0"/>
        <v>0</v>
      </c>
      <c r="M5" s="24">
        <f t="shared" si="0"/>
        <v>0</v>
      </c>
      <c r="N5" s="25">
        <f t="shared" ref="N5:N26" si="1">SUM(D5:M5)</f>
        <v>8372781</v>
      </c>
      <c r="O5" s="30">
        <f t="shared" ref="O5:O26" si="2">(N5/O$28)</f>
        <v>8860.0857142857149</v>
      </c>
      <c r="P5" s="6"/>
    </row>
    <row r="6" spans="1:133">
      <c r="A6" s="12"/>
      <c r="B6" s="42">
        <v>511</v>
      </c>
      <c r="C6" s="19" t="s">
        <v>19</v>
      </c>
      <c r="D6" s="43">
        <v>59643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59643</v>
      </c>
      <c r="O6" s="44">
        <f t="shared" si="2"/>
        <v>63.114285714285714</v>
      </c>
      <c r="P6" s="9"/>
    </row>
    <row r="7" spans="1:133">
      <c r="A7" s="12"/>
      <c r="B7" s="42">
        <v>512</v>
      </c>
      <c r="C7" s="19" t="s">
        <v>20</v>
      </c>
      <c r="D7" s="43">
        <v>535397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535397</v>
      </c>
      <c r="O7" s="44">
        <f t="shared" si="2"/>
        <v>566.55767195767191</v>
      </c>
      <c r="P7" s="9"/>
    </row>
    <row r="8" spans="1:133">
      <c r="A8" s="12"/>
      <c r="B8" s="42">
        <v>513</v>
      </c>
      <c r="C8" s="19" t="s">
        <v>21</v>
      </c>
      <c r="D8" s="43">
        <v>221436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221436</v>
      </c>
      <c r="O8" s="44">
        <f t="shared" si="2"/>
        <v>234.32380952380953</v>
      </c>
      <c r="P8" s="9"/>
    </row>
    <row r="9" spans="1:133">
      <c r="A9" s="12"/>
      <c r="B9" s="42">
        <v>514</v>
      </c>
      <c r="C9" s="19" t="s">
        <v>22</v>
      </c>
      <c r="D9" s="43">
        <v>171111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171111</v>
      </c>
      <c r="O9" s="44">
        <f t="shared" si="2"/>
        <v>181.06984126984128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286586</v>
      </c>
      <c r="L10" s="43">
        <v>0</v>
      </c>
      <c r="M10" s="43">
        <v>0</v>
      </c>
      <c r="N10" s="43">
        <f t="shared" si="1"/>
        <v>286586</v>
      </c>
      <c r="O10" s="44">
        <f t="shared" si="2"/>
        <v>303.26560846560847</v>
      </c>
      <c r="P10" s="9"/>
    </row>
    <row r="11" spans="1:133">
      <c r="A11" s="12"/>
      <c r="B11" s="42">
        <v>519</v>
      </c>
      <c r="C11" s="19" t="s">
        <v>24</v>
      </c>
      <c r="D11" s="43">
        <v>488679</v>
      </c>
      <c r="E11" s="43">
        <v>0</v>
      </c>
      <c r="F11" s="43">
        <v>2326993</v>
      </c>
      <c r="G11" s="43">
        <v>4282936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7098608</v>
      </c>
      <c r="O11" s="44">
        <f t="shared" si="2"/>
        <v>7511.7544973544973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3039541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56897</v>
      </c>
      <c r="M12" s="29">
        <f t="shared" si="3"/>
        <v>0</v>
      </c>
      <c r="N12" s="40">
        <f t="shared" si="1"/>
        <v>3096438</v>
      </c>
      <c r="O12" s="41">
        <f t="shared" si="2"/>
        <v>3276.6539682539683</v>
      </c>
      <c r="P12" s="10"/>
    </row>
    <row r="13" spans="1:133">
      <c r="A13" s="12"/>
      <c r="B13" s="42">
        <v>521</v>
      </c>
      <c r="C13" s="19" t="s">
        <v>26</v>
      </c>
      <c r="D13" s="43">
        <v>2395707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56897</v>
      </c>
      <c r="M13" s="43">
        <v>0</v>
      </c>
      <c r="N13" s="43">
        <f t="shared" si="1"/>
        <v>2452604</v>
      </c>
      <c r="O13" s="44">
        <f t="shared" si="2"/>
        <v>2595.3481481481481</v>
      </c>
      <c r="P13" s="9"/>
    </row>
    <row r="14" spans="1:133">
      <c r="A14" s="12"/>
      <c r="B14" s="42">
        <v>524</v>
      </c>
      <c r="C14" s="19" t="s">
        <v>27</v>
      </c>
      <c r="D14" s="43">
        <v>335101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335101</v>
      </c>
      <c r="O14" s="44">
        <f t="shared" si="2"/>
        <v>354.60423280423282</v>
      </c>
      <c r="P14" s="9"/>
    </row>
    <row r="15" spans="1:133">
      <c r="A15" s="12"/>
      <c r="B15" s="42">
        <v>529</v>
      </c>
      <c r="C15" s="19" t="s">
        <v>28</v>
      </c>
      <c r="D15" s="43">
        <v>308733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308733</v>
      </c>
      <c r="O15" s="44">
        <f t="shared" si="2"/>
        <v>326.70158730158732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689371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825739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1515110</v>
      </c>
      <c r="O16" s="41">
        <f t="shared" si="2"/>
        <v>1603.2910052910054</v>
      </c>
      <c r="P16" s="10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825739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825739</v>
      </c>
      <c r="O17" s="44">
        <f t="shared" si="2"/>
        <v>873.79788359788358</v>
      </c>
      <c r="P17" s="9"/>
    </row>
    <row r="18" spans="1:119">
      <c r="A18" s="12"/>
      <c r="B18" s="42">
        <v>539</v>
      </c>
      <c r="C18" s="19" t="s">
        <v>31</v>
      </c>
      <c r="D18" s="43">
        <v>689371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689371</v>
      </c>
      <c r="O18" s="44">
        <f t="shared" si="2"/>
        <v>729.49312169312168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38276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38276</v>
      </c>
      <c r="O19" s="41">
        <f t="shared" si="2"/>
        <v>40.503703703703707</v>
      </c>
      <c r="P19" s="10"/>
    </row>
    <row r="20" spans="1:119">
      <c r="A20" s="12"/>
      <c r="B20" s="42">
        <v>541</v>
      </c>
      <c r="C20" s="19" t="s">
        <v>33</v>
      </c>
      <c r="D20" s="43">
        <v>38276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38276</v>
      </c>
      <c r="O20" s="44">
        <f t="shared" si="2"/>
        <v>40.503703703703707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270105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270105</v>
      </c>
      <c r="O21" s="41">
        <f t="shared" si="2"/>
        <v>285.82539682539681</v>
      </c>
      <c r="P21" s="9"/>
    </row>
    <row r="22" spans="1:119">
      <c r="A22" s="12"/>
      <c r="B22" s="42">
        <v>572</v>
      </c>
      <c r="C22" s="19" t="s">
        <v>35</v>
      </c>
      <c r="D22" s="43">
        <v>270105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270105</v>
      </c>
      <c r="O22" s="44">
        <f t="shared" si="2"/>
        <v>285.82539682539681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2061257</v>
      </c>
      <c r="E23" s="29">
        <f t="shared" si="7"/>
        <v>91161</v>
      </c>
      <c r="F23" s="29">
        <f t="shared" si="7"/>
        <v>0</v>
      </c>
      <c r="G23" s="29">
        <f t="shared" si="7"/>
        <v>197669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81705</v>
      </c>
      <c r="M23" s="29">
        <f t="shared" si="7"/>
        <v>0</v>
      </c>
      <c r="N23" s="29">
        <f t="shared" si="1"/>
        <v>2431792</v>
      </c>
      <c r="O23" s="41">
        <f t="shared" si="2"/>
        <v>2573.3248677248675</v>
      </c>
      <c r="P23" s="9"/>
    </row>
    <row r="24" spans="1:119">
      <c r="A24" s="12"/>
      <c r="B24" s="42">
        <v>581</v>
      </c>
      <c r="C24" s="19" t="s">
        <v>36</v>
      </c>
      <c r="D24" s="43">
        <v>2061257</v>
      </c>
      <c r="E24" s="43">
        <v>91150</v>
      </c>
      <c r="F24" s="43">
        <v>0</v>
      </c>
      <c r="G24" s="43">
        <v>197669</v>
      </c>
      <c r="H24" s="43">
        <v>0</v>
      </c>
      <c r="I24" s="43">
        <v>0</v>
      </c>
      <c r="J24" s="43">
        <v>0</v>
      </c>
      <c r="K24" s="43">
        <v>0</v>
      </c>
      <c r="L24" s="43">
        <v>81705</v>
      </c>
      <c r="M24" s="43">
        <v>0</v>
      </c>
      <c r="N24" s="43">
        <f t="shared" si="1"/>
        <v>2431781</v>
      </c>
      <c r="O24" s="44">
        <f t="shared" si="2"/>
        <v>2573.3132275132275</v>
      </c>
      <c r="P24" s="9"/>
    </row>
    <row r="25" spans="1:119" ht="15.75" thickBot="1">
      <c r="A25" s="12"/>
      <c r="B25" s="42">
        <v>590</v>
      </c>
      <c r="C25" s="19" t="s">
        <v>37</v>
      </c>
      <c r="D25" s="43">
        <v>0</v>
      </c>
      <c r="E25" s="43">
        <v>11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</v>
      </c>
      <c r="O25" s="44">
        <f t="shared" si="2"/>
        <v>1.164021164021164E-2</v>
      </c>
      <c r="P25" s="9"/>
    </row>
    <row r="26" spans="1:119" ht="16.5" thickBot="1">
      <c r="A26" s="13" t="s">
        <v>10</v>
      </c>
      <c r="B26" s="21"/>
      <c r="C26" s="20"/>
      <c r="D26" s="14">
        <f>SUM(D5,D12,D16,D19,D21,D23)</f>
        <v>7574816</v>
      </c>
      <c r="E26" s="14">
        <f t="shared" ref="E26:M26" si="8">SUM(E5,E12,E16,E19,E21,E23)</f>
        <v>91161</v>
      </c>
      <c r="F26" s="14">
        <f t="shared" si="8"/>
        <v>2326993</v>
      </c>
      <c r="G26" s="14">
        <f t="shared" si="8"/>
        <v>4480605</v>
      </c>
      <c r="H26" s="14">
        <f t="shared" si="8"/>
        <v>0</v>
      </c>
      <c r="I26" s="14">
        <f t="shared" si="8"/>
        <v>825739</v>
      </c>
      <c r="J26" s="14">
        <f t="shared" si="8"/>
        <v>0</v>
      </c>
      <c r="K26" s="14">
        <f t="shared" si="8"/>
        <v>286586</v>
      </c>
      <c r="L26" s="14">
        <f t="shared" si="8"/>
        <v>138602</v>
      </c>
      <c r="M26" s="14">
        <f t="shared" si="8"/>
        <v>0</v>
      </c>
      <c r="N26" s="14">
        <f t="shared" si="1"/>
        <v>15724502</v>
      </c>
      <c r="O26" s="35">
        <f t="shared" si="2"/>
        <v>16639.684656084657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39</v>
      </c>
      <c r="M28" s="157"/>
      <c r="N28" s="157"/>
      <c r="O28" s="39">
        <v>945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1394278</v>
      </c>
      <c r="E5" s="24">
        <f t="shared" si="0"/>
        <v>0</v>
      </c>
      <c r="F5" s="24">
        <f t="shared" si="0"/>
        <v>215485</v>
      </c>
      <c r="G5" s="24">
        <f t="shared" si="0"/>
        <v>1399605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332772</v>
      </c>
      <c r="L5" s="24">
        <f t="shared" si="0"/>
        <v>0</v>
      </c>
      <c r="M5" s="24">
        <f t="shared" si="0"/>
        <v>0</v>
      </c>
      <c r="N5" s="25">
        <f>SUM(D5:M5)</f>
        <v>3342140</v>
      </c>
      <c r="O5" s="30">
        <f t="shared" ref="O5:O26" si="1">(N5/O$28)</f>
        <v>3529.1869060190074</v>
      </c>
      <c r="P5" s="6"/>
    </row>
    <row r="6" spans="1:133">
      <c r="A6" s="12"/>
      <c r="B6" s="42">
        <v>511</v>
      </c>
      <c r="C6" s="19" t="s">
        <v>19</v>
      </c>
      <c r="D6" s="43">
        <v>34615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34615</v>
      </c>
      <c r="O6" s="44">
        <f t="shared" si="1"/>
        <v>36.552270327349525</v>
      </c>
      <c r="P6" s="9"/>
    </row>
    <row r="7" spans="1:133">
      <c r="A7" s="12"/>
      <c r="B7" s="42">
        <v>512</v>
      </c>
      <c r="C7" s="19" t="s">
        <v>20</v>
      </c>
      <c r="D7" s="43">
        <v>480543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480543</v>
      </c>
      <c r="O7" s="44">
        <f t="shared" si="1"/>
        <v>507.43717001055967</v>
      </c>
      <c r="P7" s="9"/>
    </row>
    <row r="8" spans="1:133">
      <c r="A8" s="12"/>
      <c r="B8" s="42">
        <v>513</v>
      </c>
      <c r="C8" s="19" t="s">
        <v>21</v>
      </c>
      <c r="D8" s="43">
        <v>210412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210412</v>
      </c>
      <c r="O8" s="44">
        <f t="shared" si="1"/>
        <v>222.18796198521648</v>
      </c>
      <c r="P8" s="9"/>
    </row>
    <row r="9" spans="1:133">
      <c r="A9" s="12"/>
      <c r="B9" s="42">
        <v>514</v>
      </c>
      <c r="C9" s="19" t="s">
        <v>22</v>
      </c>
      <c r="D9" s="43">
        <v>138969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138969</v>
      </c>
      <c r="O9" s="44">
        <f t="shared" si="1"/>
        <v>146.74656810982049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62332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62332</v>
      </c>
      <c r="O10" s="44">
        <f t="shared" si="1"/>
        <v>65.820485744456178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332772</v>
      </c>
      <c r="L11" s="43">
        <v>0</v>
      </c>
      <c r="M11" s="43">
        <v>0</v>
      </c>
      <c r="N11" s="43">
        <f t="shared" si="2"/>
        <v>332772</v>
      </c>
      <c r="O11" s="44">
        <f t="shared" si="1"/>
        <v>351.39598732840551</v>
      </c>
      <c r="P11" s="9"/>
    </row>
    <row r="12" spans="1:133">
      <c r="A12" s="12"/>
      <c r="B12" s="42">
        <v>519</v>
      </c>
      <c r="C12" s="19" t="s">
        <v>24</v>
      </c>
      <c r="D12" s="43">
        <v>529739</v>
      </c>
      <c r="E12" s="43">
        <v>0</v>
      </c>
      <c r="F12" s="43">
        <v>153153</v>
      </c>
      <c r="G12" s="43">
        <v>1399605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2082497</v>
      </c>
      <c r="O12" s="44">
        <f t="shared" si="1"/>
        <v>2199.0464625131995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2624342</v>
      </c>
      <c r="E13" s="29">
        <f t="shared" si="3"/>
        <v>136718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2761060</v>
      </c>
      <c r="O13" s="41">
        <f t="shared" si="1"/>
        <v>2915.5860612460401</v>
      </c>
      <c r="P13" s="10"/>
    </row>
    <row r="14" spans="1:133">
      <c r="A14" s="12"/>
      <c r="B14" s="42">
        <v>521</v>
      </c>
      <c r="C14" s="19" t="s">
        <v>26</v>
      </c>
      <c r="D14" s="43">
        <v>2320118</v>
      </c>
      <c r="E14" s="43">
        <v>136718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2456836</v>
      </c>
      <c r="O14" s="44">
        <f t="shared" si="1"/>
        <v>2594.3357972544877</v>
      </c>
      <c r="P14" s="9"/>
    </row>
    <row r="15" spans="1:133">
      <c r="A15" s="12"/>
      <c r="B15" s="42">
        <v>524</v>
      </c>
      <c r="C15" s="19" t="s">
        <v>27</v>
      </c>
      <c r="D15" s="43">
        <v>304224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304224</v>
      </c>
      <c r="O15" s="44">
        <f t="shared" si="1"/>
        <v>321.25026399155229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1024881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487120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1512001</v>
      </c>
      <c r="O16" s="41">
        <f t="shared" si="1"/>
        <v>1596.621964097149</v>
      </c>
      <c r="P16" s="10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487120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487120</v>
      </c>
      <c r="O17" s="44">
        <f t="shared" si="1"/>
        <v>514.3822597676874</v>
      </c>
      <c r="P17" s="9"/>
    </row>
    <row r="18" spans="1:119">
      <c r="A18" s="12"/>
      <c r="B18" s="42">
        <v>539</v>
      </c>
      <c r="C18" s="19" t="s">
        <v>31</v>
      </c>
      <c r="D18" s="43">
        <v>1024881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1024881</v>
      </c>
      <c r="O18" s="44">
        <f t="shared" si="1"/>
        <v>1082.2397043294613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36907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36907</v>
      </c>
      <c r="O19" s="41">
        <f t="shared" si="1"/>
        <v>38.972544878563887</v>
      </c>
      <c r="P19" s="10"/>
    </row>
    <row r="20" spans="1:119">
      <c r="A20" s="12"/>
      <c r="B20" s="42">
        <v>541</v>
      </c>
      <c r="C20" s="19" t="s">
        <v>33</v>
      </c>
      <c r="D20" s="43">
        <v>36907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36907</v>
      </c>
      <c r="O20" s="44">
        <f t="shared" si="1"/>
        <v>38.972544878563887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164281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164281</v>
      </c>
      <c r="O21" s="41">
        <f t="shared" si="1"/>
        <v>173.4751847940866</v>
      </c>
      <c r="P21" s="9"/>
    </row>
    <row r="22" spans="1:119">
      <c r="A22" s="12"/>
      <c r="B22" s="42">
        <v>572</v>
      </c>
      <c r="C22" s="19" t="s">
        <v>35</v>
      </c>
      <c r="D22" s="43">
        <v>164281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164281</v>
      </c>
      <c r="O22" s="44">
        <f t="shared" si="1"/>
        <v>173.4751847940866</v>
      </c>
      <c r="P22" s="9"/>
    </row>
    <row r="23" spans="1:119" ht="15.75">
      <c r="A23" s="26" t="s">
        <v>38</v>
      </c>
      <c r="B23" s="27"/>
      <c r="C23" s="28"/>
      <c r="D23" s="29">
        <f t="shared" ref="D23:M23" si="8">SUM(D24:D25)</f>
        <v>0</v>
      </c>
      <c r="E23" s="29">
        <f t="shared" si="8"/>
        <v>18</v>
      </c>
      <c r="F23" s="29">
        <f t="shared" si="8"/>
        <v>91186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91204</v>
      </c>
      <c r="O23" s="41">
        <f t="shared" si="1"/>
        <v>96.308342133051738</v>
      </c>
      <c r="P23" s="9"/>
    </row>
    <row r="24" spans="1:119">
      <c r="A24" s="12"/>
      <c r="B24" s="42">
        <v>581</v>
      </c>
      <c r="C24" s="19" t="s">
        <v>36</v>
      </c>
      <c r="D24" s="43">
        <v>0</v>
      </c>
      <c r="E24" s="43">
        <v>0</v>
      </c>
      <c r="F24" s="43">
        <v>91186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91186</v>
      </c>
      <c r="O24" s="44">
        <f t="shared" si="1"/>
        <v>96.289334741288272</v>
      </c>
      <c r="P24" s="9"/>
    </row>
    <row r="25" spans="1:119" ht="15.75" thickBot="1">
      <c r="A25" s="12"/>
      <c r="B25" s="42">
        <v>590</v>
      </c>
      <c r="C25" s="19" t="s">
        <v>37</v>
      </c>
      <c r="D25" s="43">
        <v>0</v>
      </c>
      <c r="E25" s="43">
        <v>18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</v>
      </c>
      <c r="O25" s="44">
        <f t="shared" si="1"/>
        <v>1.9007391763463569E-2</v>
      </c>
      <c r="P25" s="9"/>
    </row>
    <row r="26" spans="1:119" ht="16.5" thickBot="1">
      <c r="A26" s="13" t="s">
        <v>10</v>
      </c>
      <c r="B26" s="21"/>
      <c r="C26" s="20"/>
      <c r="D26" s="14">
        <f>SUM(D5,D13,D16,D19,D21,D23)</f>
        <v>5244689</v>
      </c>
      <c r="E26" s="14">
        <f t="shared" ref="E26:M26" si="9">SUM(E5,E13,E16,E19,E21,E23)</f>
        <v>136736</v>
      </c>
      <c r="F26" s="14">
        <f t="shared" si="9"/>
        <v>306671</v>
      </c>
      <c r="G26" s="14">
        <f t="shared" si="9"/>
        <v>1399605</v>
      </c>
      <c r="H26" s="14">
        <f t="shared" si="9"/>
        <v>0</v>
      </c>
      <c r="I26" s="14">
        <f t="shared" si="9"/>
        <v>487120</v>
      </c>
      <c r="J26" s="14">
        <f t="shared" si="9"/>
        <v>0</v>
      </c>
      <c r="K26" s="14">
        <f t="shared" si="9"/>
        <v>332772</v>
      </c>
      <c r="L26" s="14">
        <f t="shared" si="9"/>
        <v>0</v>
      </c>
      <c r="M26" s="14">
        <f t="shared" si="9"/>
        <v>0</v>
      </c>
      <c r="N26" s="14">
        <f t="shared" si="4"/>
        <v>7907593</v>
      </c>
      <c r="O26" s="35">
        <f t="shared" si="1"/>
        <v>8350.151003167899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50</v>
      </c>
      <c r="M28" s="157"/>
      <c r="N28" s="157"/>
      <c r="O28" s="39">
        <v>947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3229034</v>
      </c>
      <c r="E5" s="24">
        <f t="shared" si="0"/>
        <v>0</v>
      </c>
      <c r="F5" s="24">
        <f t="shared" si="0"/>
        <v>152359</v>
      </c>
      <c r="G5" s="24">
        <f t="shared" si="0"/>
        <v>89024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3470417</v>
      </c>
      <c r="O5" s="30">
        <f t="shared" ref="O5:O25" si="2">(N5/O$27)</f>
        <v>3649.229232386961</v>
      </c>
      <c r="P5" s="6"/>
    </row>
    <row r="6" spans="1:133">
      <c r="A6" s="12"/>
      <c r="B6" s="42">
        <v>511</v>
      </c>
      <c r="C6" s="19" t="s">
        <v>19</v>
      </c>
      <c r="D6" s="43">
        <v>33693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33693</v>
      </c>
      <c r="O6" s="44">
        <f t="shared" si="2"/>
        <v>35.429022082018925</v>
      </c>
      <c r="P6" s="9"/>
    </row>
    <row r="7" spans="1:133">
      <c r="A7" s="12"/>
      <c r="B7" s="42">
        <v>512</v>
      </c>
      <c r="C7" s="19" t="s">
        <v>20</v>
      </c>
      <c r="D7" s="43">
        <v>466971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466971</v>
      </c>
      <c r="O7" s="44">
        <f t="shared" si="2"/>
        <v>491.03154574132492</v>
      </c>
      <c r="P7" s="9"/>
    </row>
    <row r="8" spans="1:133">
      <c r="A8" s="12"/>
      <c r="B8" s="42">
        <v>513</v>
      </c>
      <c r="C8" s="19" t="s">
        <v>21</v>
      </c>
      <c r="D8" s="43">
        <v>216391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216391</v>
      </c>
      <c r="O8" s="44">
        <f t="shared" si="2"/>
        <v>227.54048370136698</v>
      </c>
      <c r="P8" s="9"/>
    </row>
    <row r="9" spans="1:133">
      <c r="A9" s="12"/>
      <c r="B9" s="42">
        <v>514</v>
      </c>
      <c r="C9" s="19" t="s">
        <v>22</v>
      </c>
      <c r="D9" s="43">
        <v>340572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340572</v>
      </c>
      <c r="O9" s="44">
        <f t="shared" si="2"/>
        <v>358.11987381703472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152359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152359</v>
      </c>
      <c r="O10" s="44">
        <f t="shared" si="2"/>
        <v>160.2092534174553</v>
      </c>
      <c r="P10" s="9"/>
    </row>
    <row r="11" spans="1:133">
      <c r="A11" s="12"/>
      <c r="B11" s="42">
        <v>519</v>
      </c>
      <c r="C11" s="19" t="s">
        <v>24</v>
      </c>
      <c r="D11" s="43">
        <v>2171407</v>
      </c>
      <c r="E11" s="43">
        <v>0</v>
      </c>
      <c r="F11" s="43">
        <v>0</v>
      </c>
      <c r="G11" s="43">
        <v>89024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2260431</v>
      </c>
      <c r="O11" s="44">
        <f t="shared" si="2"/>
        <v>2376.8990536277602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2466119</v>
      </c>
      <c r="E12" s="29">
        <f t="shared" si="3"/>
        <v>71665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2537784</v>
      </c>
      <c r="O12" s="41">
        <f t="shared" si="2"/>
        <v>2668.5425867507888</v>
      </c>
      <c r="P12" s="10"/>
    </row>
    <row r="13" spans="1:133">
      <c r="A13" s="12"/>
      <c r="B13" s="42">
        <v>521</v>
      </c>
      <c r="C13" s="19" t="s">
        <v>26</v>
      </c>
      <c r="D13" s="43">
        <v>2112240</v>
      </c>
      <c r="E13" s="43">
        <v>71665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2183905</v>
      </c>
      <c r="O13" s="44">
        <f t="shared" si="2"/>
        <v>2296.4300736067298</v>
      </c>
      <c r="P13" s="9"/>
    </row>
    <row r="14" spans="1:133">
      <c r="A14" s="12"/>
      <c r="B14" s="42">
        <v>524</v>
      </c>
      <c r="C14" s="19" t="s">
        <v>27</v>
      </c>
      <c r="D14" s="43">
        <v>353879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353879</v>
      </c>
      <c r="O14" s="44">
        <f t="shared" si="2"/>
        <v>372.11251314405888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SUM(D16:D17)</f>
        <v>1014900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423479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1438379</v>
      </c>
      <c r="O15" s="41">
        <f t="shared" si="2"/>
        <v>1512.491062039958</v>
      </c>
      <c r="P15" s="10"/>
    </row>
    <row r="16" spans="1:133">
      <c r="A16" s="12"/>
      <c r="B16" s="42">
        <v>538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423479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423479</v>
      </c>
      <c r="O16" s="44">
        <f t="shared" si="2"/>
        <v>445.29863301787594</v>
      </c>
      <c r="P16" s="9"/>
    </row>
    <row r="17" spans="1:119">
      <c r="A17" s="12"/>
      <c r="B17" s="42">
        <v>539</v>
      </c>
      <c r="C17" s="19" t="s">
        <v>31</v>
      </c>
      <c r="D17" s="43">
        <v>1014900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1014900</v>
      </c>
      <c r="O17" s="44">
        <f t="shared" si="2"/>
        <v>1067.192429022082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40669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40669</v>
      </c>
      <c r="O18" s="41">
        <f t="shared" si="2"/>
        <v>42.764458464773924</v>
      </c>
      <c r="P18" s="10"/>
    </row>
    <row r="19" spans="1:119">
      <c r="A19" s="12"/>
      <c r="B19" s="42">
        <v>541</v>
      </c>
      <c r="C19" s="19" t="s">
        <v>33</v>
      </c>
      <c r="D19" s="43">
        <v>40669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40669</v>
      </c>
      <c r="O19" s="44">
        <f t="shared" si="2"/>
        <v>42.764458464773924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140350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140350</v>
      </c>
      <c r="O20" s="41">
        <f t="shared" si="2"/>
        <v>147.58149316508937</v>
      </c>
      <c r="P20" s="9"/>
    </row>
    <row r="21" spans="1:119">
      <c r="A21" s="12"/>
      <c r="B21" s="42">
        <v>572</v>
      </c>
      <c r="C21" s="19" t="s">
        <v>35</v>
      </c>
      <c r="D21" s="43">
        <v>140350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140350</v>
      </c>
      <c r="O21" s="44">
        <f t="shared" si="2"/>
        <v>147.58149316508937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SUM(D23:D24)</f>
        <v>300000</v>
      </c>
      <c r="E22" s="29">
        <f t="shared" si="7"/>
        <v>91212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391212</v>
      </c>
      <c r="O22" s="41">
        <f t="shared" si="2"/>
        <v>411.36908517350156</v>
      </c>
      <c r="P22" s="9"/>
    </row>
    <row r="23" spans="1:119">
      <c r="A23" s="12"/>
      <c r="B23" s="42">
        <v>581</v>
      </c>
      <c r="C23" s="19" t="s">
        <v>36</v>
      </c>
      <c r="D23" s="43">
        <v>300000</v>
      </c>
      <c r="E23" s="43">
        <v>91201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391201</v>
      </c>
      <c r="O23" s="44">
        <f t="shared" si="2"/>
        <v>411.35751840168246</v>
      </c>
      <c r="P23" s="9"/>
    </row>
    <row r="24" spans="1:119" ht="15.75" thickBot="1">
      <c r="A24" s="12"/>
      <c r="B24" s="42">
        <v>590</v>
      </c>
      <c r="C24" s="19" t="s">
        <v>37</v>
      </c>
      <c r="D24" s="43">
        <v>0</v>
      </c>
      <c r="E24" s="43">
        <v>11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</v>
      </c>
      <c r="O24" s="44">
        <f t="shared" si="2"/>
        <v>1.1566771819137749E-2</v>
      </c>
      <c r="P24" s="9"/>
    </row>
    <row r="25" spans="1:119" ht="16.5" thickBot="1">
      <c r="A25" s="13" t="s">
        <v>10</v>
      </c>
      <c r="B25" s="21"/>
      <c r="C25" s="20"/>
      <c r="D25" s="14">
        <f>SUM(D5,D12,D15,D18,D20,D22)</f>
        <v>7191072</v>
      </c>
      <c r="E25" s="14">
        <f t="shared" ref="E25:M25" si="8">SUM(E5,E12,E15,E18,E20,E22)</f>
        <v>162877</v>
      </c>
      <c r="F25" s="14">
        <f t="shared" si="8"/>
        <v>152359</v>
      </c>
      <c r="G25" s="14">
        <f t="shared" si="8"/>
        <v>89024</v>
      </c>
      <c r="H25" s="14">
        <f t="shared" si="8"/>
        <v>0</v>
      </c>
      <c r="I25" s="14">
        <f t="shared" si="8"/>
        <v>423479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8018811</v>
      </c>
      <c r="O25" s="35">
        <f t="shared" si="2"/>
        <v>8431.9779179810721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64</v>
      </c>
      <c r="M27" s="157"/>
      <c r="N27" s="157"/>
      <c r="O27" s="39">
        <v>951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2398096</v>
      </c>
      <c r="E5" s="24">
        <f t="shared" si="0"/>
        <v>0</v>
      </c>
      <c r="F5" s="24">
        <f t="shared" si="0"/>
        <v>899381</v>
      </c>
      <c r="G5" s="24">
        <f t="shared" si="0"/>
        <v>4260448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739917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8297842</v>
      </c>
      <c r="P5" s="30">
        <f t="shared" ref="P5:P26" si="1">(O5/P$28)</f>
        <v>8688.8397905759157</v>
      </c>
      <c r="Q5" s="6"/>
    </row>
    <row r="6" spans="1:134">
      <c r="A6" s="12"/>
      <c r="B6" s="42">
        <v>511</v>
      </c>
      <c r="C6" s="19" t="s">
        <v>19</v>
      </c>
      <c r="D6" s="43">
        <v>162965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162965</v>
      </c>
      <c r="P6" s="44">
        <f t="shared" si="1"/>
        <v>170.64397905759162</v>
      </c>
      <c r="Q6" s="9"/>
    </row>
    <row r="7" spans="1:134">
      <c r="A7" s="12"/>
      <c r="B7" s="42">
        <v>512</v>
      </c>
      <c r="C7" s="19" t="s">
        <v>20</v>
      </c>
      <c r="D7" s="43">
        <v>687074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687074</v>
      </c>
      <c r="P7" s="44">
        <f t="shared" si="1"/>
        <v>719.44921465968582</v>
      </c>
      <c r="Q7" s="9"/>
    </row>
    <row r="8" spans="1:134">
      <c r="A8" s="12"/>
      <c r="B8" s="42">
        <v>513</v>
      </c>
      <c r="C8" s="19" t="s">
        <v>21</v>
      </c>
      <c r="D8" s="43">
        <v>372314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372314</v>
      </c>
      <c r="P8" s="44">
        <f t="shared" si="1"/>
        <v>389.85759162303663</v>
      </c>
      <c r="Q8" s="9"/>
    </row>
    <row r="9" spans="1:134">
      <c r="A9" s="12"/>
      <c r="B9" s="42">
        <v>514</v>
      </c>
      <c r="C9" s="19" t="s">
        <v>22</v>
      </c>
      <c r="D9" s="43">
        <v>161205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161205</v>
      </c>
      <c r="P9" s="44">
        <f t="shared" si="1"/>
        <v>168.80104712041884</v>
      </c>
      <c r="Q9" s="9"/>
    </row>
    <row r="10" spans="1:134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899381</v>
      </c>
      <c r="G10" s="43">
        <v>48968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948349</v>
      </c>
      <c r="P10" s="44">
        <f t="shared" si="1"/>
        <v>993.03560209424086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739917</v>
      </c>
      <c r="L11" s="43">
        <v>0</v>
      </c>
      <c r="M11" s="43">
        <v>0</v>
      </c>
      <c r="N11" s="43">
        <v>0</v>
      </c>
      <c r="O11" s="43">
        <f t="shared" si="2"/>
        <v>739917</v>
      </c>
      <c r="P11" s="44">
        <f t="shared" si="1"/>
        <v>774.78219895287953</v>
      </c>
      <c r="Q11" s="9"/>
    </row>
    <row r="12" spans="1:134">
      <c r="A12" s="12"/>
      <c r="B12" s="42">
        <v>519</v>
      </c>
      <c r="C12" s="19" t="s">
        <v>24</v>
      </c>
      <c r="D12" s="43">
        <v>1014538</v>
      </c>
      <c r="E12" s="43">
        <v>0</v>
      </c>
      <c r="F12" s="43">
        <v>0</v>
      </c>
      <c r="G12" s="43">
        <v>4211480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5226018</v>
      </c>
      <c r="P12" s="44">
        <f t="shared" si="1"/>
        <v>5472.2701570680629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SUM(D14:D15)</f>
        <v>4648770</v>
      </c>
      <c r="E13" s="29">
        <f t="shared" si="3"/>
        <v>113350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4762120</v>
      </c>
      <c r="P13" s="41">
        <f t="shared" si="1"/>
        <v>4986.513089005236</v>
      </c>
      <c r="Q13" s="10"/>
    </row>
    <row r="14" spans="1:134">
      <c r="A14" s="12"/>
      <c r="B14" s="42">
        <v>521</v>
      </c>
      <c r="C14" s="19" t="s">
        <v>26</v>
      </c>
      <c r="D14" s="43">
        <v>3862111</v>
      </c>
      <c r="E14" s="43">
        <v>113350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3975461</v>
      </c>
      <c r="P14" s="44">
        <f t="shared" si="1"/>
        <v>4162.7863874345549</v>
      </c>
      <c r="Q14" s="9"/>
    </row>
    <row r="15" spans="1:134">
      <c r="A15" s="12"/>
      <c r="B15" s="42">
        <v>524</v>
      </c>
      <c r="C15" s="19" t="s">
        <v>27</v>
      </c>
      <c r="D15" s="43">
        <v>786659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786659</v>
      </c>
      <c r="P15" s="44">
        <f t="shared" si="1"/>
        <v>823.72670157068058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SUM(D17:D18)</f>
        <v>1261889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783195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2045084</v>
      </c>
      <c r="P16" s="41">
        <f t="shared" si="1"/>
        <v>2141.4492146596858</v>
      </c>
      <c r="Q16" s="10"/>
    </row>
    <row r="17" spans="1:120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783195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6">SUM(D17:N17)</f>
        <v>783195</v>
      </c>
      <c r="P17" s="44">
        <f t="shared" si="1"/>
        <v>820.09947643979058</v>
      </c>
      <c r="Q17" s="9"/>
    </row>
    <row r="18" spans="1:120">
      <c r="A18" s="12"/>
      <c r="B18" s="42">
        <v>539</v>
      </c>
      <c r="C18" s="19" t="s">
        <v>31</v>
      </c>
      <c r="D18" s="43">
        <v>1261889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1261889</v>
      </c>
      <c r="P18" s="44">
        <f t="shared" si="1"/>
        <v>1321.3497382198952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SUM(D20:D20)</f>
        <v>1242034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1242034</v>
      </c>
      <c r="P19" s="41">
        <f t="shared" si="1"/>
        <v>1300.5591623036648</v>
      </c>
      <c r="Q19" s="10"/>
    </row>
    <row r="20" spans="1:120">
      <c r="A20" s="12"/>
      <c r="B20" s="42">
        <v>541</v>
      </c>
      <c r="C20" s="19" t="s">
        <v>33</v>
      </c>
      <c r="D20" s="43">
        <v>1242034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1242034</v>
      </c>
      <c r="P20" s="44">
        <f t="shared" si="1"/>
        <v>1300.5591623036648</v>
      </c>
      <c r="Q20" s="9"/>
    </row>
    <row r="21" spans="1:120" ht="15.75">
      <c r="A21" s="26" t="s">
        <v>34</v>
      </c>
      <c r="B21" s="27"/>
      <c r="C21" s="28"/>
      <c r="D21" s="29">
        <f t="shared" ref="D21:N21" si="8">SUM(D22:D23)</f>
        <v>1225335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1225335</v>
      </c>
      <c r="P21" s="41">
        <f t="shared" si="1"/>
        <v>1283.0732984293193</v>
      </c>
      <c r="Q21" s="9"/>
    </row>
    <row r="22" spans="1:120">
      <c r="A22" s="12"/>
      <c r="B22" s="42">
        <v>572</v>
      </c>
      <c r="C22" s="19" t="s">
        <v>35</v>
      </c>
      <c r="D22" s="43">
        <v>741988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741988</v>
      </c>
      <c r="P22" s="44">
        <f t="shared" si="1"/>
        <v>776.95078534031416</v>
      </c>
      <c r="Q22" s="9"/>
    </row>
    <row r="23" spans="1:120">
      <c r="A23" s="12"/>
      <c r="B23" s="42">
        <v>574</v>
      </c>
      <c r="C23" s="19" t="s">
        <v>74</v>
      </c>
      <c r="D23" s="43">
        <v>483347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483347</v>
      </c>
      <c r="P23" s="44">
        <f t="shared" si="1"/>
        <v>506.12251308900522</v>
      </c>
      <c r="Q23" s="9"/>
    </row>
    <row r="24" spans="1:120" ht="15.75">
      <c r="A24" s="26" t="s">
        <v>38</v>
      </c>
      <c r="B24" s="27"/>
      <c r="C24" s="28"/>
      <c r="D24" s="29">
        <f t="shared" ref="D24:N24" si="9">SUM(D25:D25)</f>
        <v>1000000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1000000</v>
      </c>
      <c r="P24" s="41">
        <f t="shared" si="1"/>
        <v>1047.1204188481674</v>
      </c>
      <c r="Q24" s="9"/>
    </row>
    <row r="25" spans="1:120" ht="15.75" thickBot="1">
      <c r="A25" s="12"/>
      <c r="B25" s="42">
        <v>581</v>
      </c>
      <c r="C25" s="19" t="s">
        <v>82</v>
      </c>
      <c r="D25" s="43">
        <v>1000000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1000000</v>
      </c>
      <c r="P25" s="44">
        <f t="shared" si="1"/>
        <v>1047.1204188481674</v>
      </c>
      <c r="Q25" s="9"/>
    </row>
    <row r="26" spans="1:120" ht="16.5" thickBot="1">
      <c r="A26" s="13" t="s">
        <v>10</v>
      </c>
      <c r="B26" s="21"/>
      <c r="C26" s="20"/>
      <c r="D26" s="14">
        <f>SUM(D5,D13,D16,D19,D21,D24)</f>
        <v>11776124</v>
      </c>
      <c r="E26" s="14">
        <f t="shared" ref="E26:N26" si="10">SUM(E5,E13,E16,E19,E21,E24)</f>
        <v>113350</v>
      </c>
      <c r="F26" s="14">
        <f t="shared" si="10"/>
        <v>899381</v>
      </c>
      <c r="G26" s="14">
        <f t="shared" si="10"/>
        <v>4260448</v>
      </c>
      <c r="H26" s="14">
        <f t="shared" si="10"/>
        <v>0</v>
      </c>
      <c r="I26" s="14">
        <f t="shared" si="10"/>
        <v>783195</v>
      </c>
      <c r="J26" s="14">
        <f t="shared" si="10"/>
        <v>0</v>
      </c>
      <c r="K26" s="14">
        <f t="shared" si="10"/>
        <v>739917</v>
      </c>
      <c r="L26" s="14">
        <f t="shared" si="10"/>
        <v>0</v>
      </c>
      <c r="M26" s="14">
        <f t="shared" si="10"/>
        <v>0</v>
      </c>
      <c r="N26" s="14">
        <f t="shared" si="10"/>
        <v>0</v>
      </c>
      <c r="O26" s="14">
        <f>SUM(D26:N26)</f>
        <v>18572415</v>
      </c>
      <c r="P26" s="35">
        <f t="shared" si="1"/>
        <v>19447.554973821989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86</v>
      </c>
      <c r="N28" s="157"/>
      <c r="O28" s="157"/>
      <c r="P28" s="39">
        <v>955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2464265</v>
      </c>
      <c r="E5" s="24">
        <f t="shared" si="0"/>
        <v>0</v>
      </c>
      <c r="F5" s="24">
        <f t="shared" si="0"/>
        <v>902482</v>
      </c>
      <c r="G5" s="24">
        <f t="shared" si="0"/>
        <v>1152547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673479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5192773</v>
      </c>
      <c r="P5" s="30">
        <f t="shared" ref="P5:P27" si="1">(O5/P$29)</f>
        <v>5437.4586387434556</v>
      </c>
      <c r="Q5" s="6"/>
    </row>
    <row r="6" spans="1:134">
      <c r="A6" s="12"/>
      <c r="B6" s="42">
        <v>511</v>
      </c>
      <c r="C6" s="19" t="s">
        <v>19</v>
      </c>
      <c r="D6" s="43">
        <v>138795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138795</v>
      </c>
      <c r="P6" s="44">
        <f t="shared" si="1"/>
        <v>145.33507853403142</v>
      </c>
      <c r="Q6" s="9"/>
    </row>
    <row r="7" spans="1:134">
      <c r="A7" s="12"/>
      <c r="B7" s="42">
        <v>512</v>
      </c>
      <c r="C7" s="19" t="s">
        <v>20</v>
      </c>
      <c r="D7" s="43">
        <v>692126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692126</v>
      </c>
      <c r="P7" s="44">
        <f t="shared" si="1"/>
        <v>724.73926701570679</v>
      </c>
      <c r="Q7" s="9"/>
    </row>
    <row r="8" spans="1:134">
      <c r="A8" s="12"/>
      <c r="B8" s="42">
        <v>513</v>
      </c>
      <c r="C8" s="19" t="s">
        <v>21</v>
      </c>
      <c r="D8" s="43">
        <v>370074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370074</v>
      </c>
      <c r="P8" s="44">
        <f t="shared" si="1"/>
        <v>387.51204188481677</v>
      </c>
      <c r="Q8" s="9"/>
    </row>
    <row r="9" spans="1:134">
      <c r="A9" s="12"/>
      <c r="B9" s="42">
        <v>514</v>
      </c>
      <c r="C9" s="19" t="s">
        <v>22</v>
      </c>
      <c r="D9" s="43">
        <v>189328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189328</v>
      </c>
      <c r="P9" s="44">
        <f t="shared" si="1"/>
        <v>198.24921465968586</v>
      </c>
      <c r="Q9" s="9"/>
    </row>
    <row r="10" spans="1:134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902482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902482</v>
      </c>
      <c r="P10" s="44">
        <f t="shared" si="1"/>
        <v>945.00732984293188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673479</v>
      </c>
      <c r="L11" s="43">
        <v>0</v>
      </c>
      <c r="M11" s="43">
        <v>0</v>
      </c>
      <c r="N11" s="43">
        <v>0</v>
      </c>
      <c r="O11" s="43">
        <f t="shared" si="2"/>
        <v>673479</v>
      </c>
      <c r="P11" s="44">
        <f t="shared" si="1"/>
        <v>705.21361256544503</v>
      </c>
      <c r="Q11" s="9"/>
    </row>
    <row r="12" spans="1:134">
      <c r="A12" s="12"/>
      <c r="B12" s="42">
        <v>519</v>
      </c>
      <c r="C12" s="19" t="s">
        <v>24</v>
      </c>
      <c r="D12" s="43">
        <v>1073942</v>
      </c>
      <c r="E12" s="43">
        <v>0</v>
      </c>
      <c r="F12" s="43">
        <v>0</v>
      </c>
      <c r="G12" s="43">
        <v>1152547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2226489</v>
      </c>
      <c r="P12" s="44">
        <f t="shared" si="1"/>
        <v>2331.4020942408379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SUM(D14:D15)</f>
        <v>4108385</v>
      </c>
      <c r="E13" s="29">
        <f t="shared" si="3"/>
        <v>99004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7" si="4">SUM(D13:N13)</f>
        <v>4207389</v>
      </c>
      <c r="P13" s="41">
        <f t="shared" si="1"/>
        <v>4405.6429319371728</v>
      </c>
      <c r="Q13" s="10"/>
    </row>
    <row r="14" spans="1:134">
      <c r="A14" s="12"/>
      <c r="B14" s="42">
        <v>521</v>
      </c>
      <c r="C14" s="19" t="s">
        <v>26</v>
      </c>
      <c r="D14" s="43">
        <v>3464372</v>
      </c>
      <c r="E14" s="43">
        <v>99004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3563376</v>
      </c>
      <c r="P14" s="44">
        <f t="shared" si="1"/>
        <v>3731.2837696335077</v>
      </c>
      <c r="Q14" s="9"/>
    </row>
    <row r="15" spans="1:134">
      <c r="A15" s="12"/>
      <c r="B15" s="42">
        <v>524</v>
      </c>
      <c r="C15" s="19" t="s">
        <v>27</v>
      </c>
      <c r="D15" s="43">
        <v>644013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644013</v>
      </c>
      <c r="P15" s="44">
        <f t="shared" si="1"/>
        <v>674.3591623036649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SUM(D17:D18)</f>
        <v>1104623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686051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1790674</v>
      </c>
      <c r="P16" s="41">
        <f t="shared" si="1"/>
        <v>1875.0513089005235</v>
      </c>
      <c r="Q16" s="10"/>
    </row>
    <row r="17" spans="1:120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686051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686051</v>
      </c>
      <c r="P17" s="44">
        <f t="shared" si="1"/>
        <v>718.37801047120422</v>
      </c>
      <c r="Q17" s="9"/>
    </row>
    <row r="18" spans="1:120">
      <c r="A18" s="12"/>
      <c r="B18" s="42">
        <v>539</v>
      </c>
      <c r="C18" s="19" t="s">
        <v>31</v>
      </c>
      <c r="D18" s="43">
        <v>1104623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1104623</v>
      </c>
      <c r="P18" s="44">
        <f t="shared" si="1"/>
        <v>1156.6732984293194</v>
      </c>
      <c r="Q18" s="9"/>
    </row>
    <row r="19" spans="1:120" ht="15.75">
      <c r="A19" s="26" t="s">
        <v>32</v>
      </c>
      <c r="B19" s="27"/>
      <c r="C19" s="28"/>
      <c r="D19" s="29">
        <f t="shared" ref="D19:N19" si="6">SUM(D20:D20)</f>
        <v>866125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4"/>
        <v>866125</v>
      </c>
      <c r="P19" s="41">
        <f t="shared" si="1"/>
        <v>906.93717277486905</v>
      </c>
      <c r="Q19" s="10"/>
    </row>
    <row r="20" spans="1:120">
      <c r="A20" s="12"/>
      <c r="B20" s="42">
        <v>541</v>
      </c>
      <c r="C20" s="19" t="s">
        <v>33</v>
      </c>
      <c r="D20" s="43">
        <v>866125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866125</v>
      </c>
      <c r="P20" s="44">
        <f t="shared" si="1"/>
        <v>906.93717277486905</v>
      </c>
      <c r="Q20" s="9"/>
    </row>
    <row r="21" spans="1:120" ht="15.75">
      <c r="A21" s="26" t="s">
        <v>34</v>
      </c>
      <c r="B21" s="27"/>
      <c r="C21" s="28"/>
      <c r="D21" s="29">
        <f t="shared" ref="D21:N21" si="7">SUM(D22:D23)</f>
        <v>1055414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4"/>
        <v>1055414</v>
      </c>
      <c r="P21" s="41">
        <f t="shared" si="1"/>
        <v>1105.1455497382199</v>
      </c>
      <c r="Q21" s="9"/>
    </row>
    <row r="22" spans="1:120">
      <c r="A22" s="12"/>
      <c r="B22" s="42">
        <v>572</v>
      </c>
      <c r="C22" s="19" t="s">
        <v>35</v>
      </c>
      <c r="D22" s="43">
        <v>620556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620556</v>
      </c>
      <c r="P22" s="44">
        <f t="shared" si="1"/>
        <v>649.7968586387434</v>
      </c>
      <c r="Q22" s="9"/>
    </row>
    <row r="23" spans="1:120">
      <c r="A23" s="12"/>
      <c r="B23" s="42">
        <v>574</v>
      </c>
      <c r="C23" s="19" t="s">
        <v>74</v>
      </c>
      <c r="D23" s="43">
        <v>434858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434858</v>
      </c>
      <c r="P23" s="44">
        <f t="shared" si="1"/>
        <v>455.34869109947641</v>
      </c>
      <c r="Q23" s="9"/>
    </row>
    <row r="24" spans="1:120" ht="15.75">
      <c r="A24" s="26" t="s">
        <v>38</v>
      </c>
      <c r="B24" s="27"/>
      <c r="C24" s="28"/>
      <c r="D24" s="29">
        <f t="shared" ref="D24:N24" si="8">SUM(D25:D26)</f>
        <v>650000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15688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665688</v>
      </c>
      <c r="P24" s="41">
        <f t="shared" si="1"/>
        <v>697.05549738219895</v>
      </c>
      <c r="Q24" s="9"/>
    </row>
    <row r="25" spans="1:120">
      <c r="A25" s="12"/>
      <c r="B25" s="42">
        <v>581</v>
      </c>
      <c r="C25" s="19" t="s">
        <v>82</v>
      </c>
      <c r="D25" s="43">
        <v>650000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650000</v>
      </c>
      <c r="P25" s="44">
        <f t="shared" si="1"/>
        <v>680.62827225130889</v>
      </c>
      <c r="Q25" s="9"/>
    </row>
    <row r="26" spans="1:120" ht="15.75" thickBot="1">
      <c r="A26" s="12"/>
      <c r="B26" s="42">
        <v>591</v>
      </c>
      <c r="C26" s="19" t="s">
        <v>83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15688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15688</v>
      </c>
      <c r="P26" s="44">
        <f t="shared" si="1"/>
        <v>16.427225130890051</v>
      </c>
      <c r="Q26" s="9"/>
    </row>
    <row r="27" spans="1:120" ht="16.5" thickBot="1">
      <c r="A27" s="13" t="s">
        <v>10</v>
      </c>
      <c r="B27" s="21"/>
      <c r="C27" s="20"/>
      <c r="D27" s="14">
        <f>SUM(D5,D13,D16,D19,D21,D24)</f>
        <v>10248812</v>
      </c>
      <c r="E27" s="14">
        <f t="shared" ref="E27:N27" si="9">SUM(E5,E13,E16,E19,E21,E24)</f>
        <v>99004</v>
      </c>
      <c r="F27" s="14">
        <f t="shared" si="9"/>
        <v>902482</v>
      </c>
      <c r="G27" s="14">
        <f t="shared" si="9"/>
        <v>1152547</v>
      </c>
      <c r="H27" s="14">
        <f t="shared" si="9"/>
        <v>0</v>
      </c>
      <c r="I27" s="14">
        <f t="shared" si="9"/>
        <v>701739</v>
      </c>
      <c r="J27" s="14">
        <f t="shared" si="9"/>
        <v>0</v>
      </c>
      <c r="K27" s="14">
        <f t="shared" si="9"/>
        <v>673479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4"/>
        <v>13778063</v>
      </c>
      <c r="P27" s="35">
        <f t="shared" si="1"/>
        <v>14427.291099476441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84</v>
      </c>
      <c r="N29" s="157"/>
      <c r="O29" s="157"/>
      <c r="P29" s="39">
        <v>955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2277323</v>
      </c>
      <c r="E5" s="24">
        <f t="shared" si="0"/>
        <v>0</v>
      </c>
      <c r="F5" s="24">
        <f t="shared" si="0"/>
        <v>904981</v>
      </c>
      <c r="G5" s="24">
        <f t="shared" si="0"/>
        <v>824361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557152</v>
      </c>
      <c r="L5" s="24">
        <f t="shared" si="0"/>
        <v>0</v>
      </c>
      <c r="M5" s="24">
        <f t="shared" si="0"/>
        <v>0</v>
      </c>
      <c r="N5" s="25">
        <f>SUM(D5:M5)</f>
        <v>4563817</v>
      </c>
      <c r="O5" s="30">
        <f t="shared" ref="O5:O26" si="1">(N5/O$28)</f>
        <v>4839.6786850477201</v>
      </c>
      <c r="P5" s="6"/>
    </row>
    <row r="6" spans="1:133">
      <c r="A6" s="12"/>
      <c r="B6" s="42">
        <v>511</v>
      </c>
      <c r="C6" s="19" t="s">
        <v>19</v>
      </c>
      <c r="D6" s="43">
        <v>144690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144690</v>
      </c>
      <c r="O6" s="44">
        <f t="shared" si="1"/>
        <v>153.43584305408271</v>
      </c>
      <c r="P6" s="9"/>
    </row>
    <row r="7" spans="1:133">
      <c r="A7" s="12"/>
      <c r="B7" s="42">
        <v>512</v>
      </c>
      <c r="C7" s="19" t="s">
        <v>20</v>
      </c>
      <c r="D7" s="43">
        <v>637719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637719</v>
      </c>
      <c r="O7" s="44">
        <f t="shared" si="1"/>
        <v>676.2661717921527</v>
      </c>
      <c r="P7" s="9"/>
    </row>
    <row r="8" spans="1:133">
      <c r="A8" s="12"/>
      <c r="B8" s="42">
        <v>513</v>
      </c>
      <c r="C8" s="19" t="s">
        <v>21</v>
      </c>
      <c r="D8" s="43">
        <v>400314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400314</v>
      </c>
      <c r="O8" s="44">
        <f t="shared" si="1"/>
        <v>424.51113467656415</v>
      </c>
      <c r="P8" s="9"/>
    </row>
    <row r="9" spans="1:133">
      <c r="A9" s="12"/>
      <c r="B9" s="42">
        <v>514</v>
      </c>
      <c r="C9" s="19" t="s">
        <v>22</v>
      </c>
      <c r="D9" s="43">
        <v>270122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270122</v>
      </c>
      <c r="O9" s="44">
        <f t="shared" si="1"/>
        <v>286.4496288441145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904981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904981</v>
      </c>
      <c r="O10" s="44">
        <f t="shared" si="1"/>
        <v>959.68292682926824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557152</v>
      </c>
      <c r="L11" s="43">
        <v>0</v>
      </c>
      <c r="M11" s="43">
        <v>0</v>
      </c>
      <c r="N11" s="43">
        <f t="shared" si="2"/>
        <v>557152</v>
      </c>
      <c r="O11" s="44">
        <f t="shared" si="1"/>
        <v>590.82926829268297</v>
      </c>
      <c r="P11" s="9"/>
    </row>
    <row r="12" spans="1:133">
      <c r="A12" s="12"/>
      <c r="B12" s="42">
        <v>519</v>
      </c>
      <c r="C12" s="19" t="s">
        <v>55</v>
      </c>
      <c r="D12" s="43">
        <v>824478</v>
      </c>
      <c r="E12" s="43">
        <v>0</v>
      </c>
      <c r="F12" s="43">
        <v>0</v>
      </c>
      <c r="G12" s="43">
        <v>824361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1648839</v>
      </c>
      <c r="O12" s="44">
        <f t="shared" si="1"/>
        <v>1748.5037115588548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4015008</v>
      </c>
      <c r="E13" s="29">
        <f t="shared" si="3"/>
        <v>175189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4190197</v>
      </c>
      <c r="O13" s="41">
        <f t="shared" si="1"/>
        <v>4443.4750795334039</v>
      </c>
      <c r="P13" s="10"/>
    </row>
    <row r="14" spans="1:133">
      <c r="A14" s="12"/>
      <c r="B14" s="42">
        <v>521</v>
      </c>
      <c r="C14" s="19" t="s">
        <v>26</v>
      </c>
      <c r="D14" s="43">
        <v>3439756</v>
      </c>
      <c r="E14" s="43">
        <v>175189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3614945</v>
      </c>
      <c r="O14" s="44">
        <f t="shared" si="1"/>
        <v>3833.4517497348888</v>
      </c>
      <c r="P14" s="9"/>
    </row>
    <row r="15" spans="1:133">
      <c r="A15" s="12"/>
      <c r="B15" s="42">
        <v>524</v>
      </c>
      <c r="C15" s="19" t="s">
        <v>27</v>
      </c>
      <c r="D15" s="43">
        <v>575252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575252</v>
      </c>
      <c r="O15" s="44">
        <f t="shared" si="1"/>
        <v>610.02332979851542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1147997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995423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2143420</v>
      </c>
      <c r="O16" s="41">
        <f t="shared" si="1"/>
        <v>2272.979851537646</v>
      </c>
      <c r="P16" s="10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995423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995423</v>
      </c>
      <c r="O17" s="44">
        <f t="shared" si="1"/>
        <v>1055.5917285259809</v>
      </c>
      <c r="P17" s="9"/>
    </row>
    <row r="18" spans="1:119">
      <c r="A18" s="12"/>
      <c r="B18" s="42">
        <v>539</v>
      </c>
      <c r="C18" s="19" t="s">
        <v>31</v>
      </c>
      <c r="D18" s="43">
        <v>1147997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1147997</v>
      </c>
      <c r="O18" s="44">
        <f t="shared" si="1"/>
        <v>1217.3881230116649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855958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855958</v>
      </c>
      <c r="O19" s="41">
        <f t="shared" si="1"/>
        <v>907.69671261930011</v>
      </c>
      <c r="P19" s="10"/>
    </row>
    <row r="20" spans="1:119">
      <c r="A20" s="12"/>
      <c r="B20" s="42">
        <v>541</v>
      </c>
      <c r="C20" s="19" t="s">
        <v>57</v>
      </c>
      <c r="D20" s="43">
        <v>855958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855958</v>
      </c>
      <c r="O20" s="44">
        <f t="shared" si="1"/>
        <v>907.69671261930011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SUM(D22:D23)</f>
        <v>1117334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1117334</v>
      </c>
      <c r="O21" s="41">
        <f t="shared" si="1"/>
        <v>1184.8716861081655</v>
      </c>
      <c r="P21" s="9"/>
    </row>
    <row r="22" spans="1:119">
      <c r="A22" s="12"/>
      <c r="B22" s="42">
        <v>572</v>
      </c>
      <c r="C22" s="19" t="s">
        <v>58</v>
      </c>
      <c r="D22" s="43">
        <v>727042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727042</v>
      </c>
      <c r="O22" s="44">
        <f t="shared" si="1"/>
        <v>770.98833510074235</v>
      </c>
      <c r="P22" s="9"/>
    </row>
    <row r="23" spans="1:119">
      <c r="A23" s="12"/>
      <c r="B23" s="42">
        <v>574</v>
      </c>
      <c r="C23" s="19" t="s">
        <v>74</v>
      </c>
      <c r="D23" s="43">
        <v>390292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390292</v>
      </c>
      <c r="O23" s="44">
        <f t="shared" si="1"/>
        <v>413.88335100742313</v>
      </c>
      <c r="P23" s="9"/>
    </row>
    <row r="24" spans="1:119" ht="15.75">
      <c r="A24" s="26" t="s">
        <v>59</v>
      </c>
      <c r="B24" s="27"/>
      <c r="C24" s="28"/>
      <c r="D24" s="29">
        <f t="shared" ref="D24:M24" si="8">SUM(D25:D25)</f>
        <v>0</v>
      </c>
      <c r="E24" s="29">
        <f t="shared" si="8"/>
        <v>60000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60000</v>
      </c>
      <c r="O24" s="41">
        <f t="shared" si="1"/>
        <v>63.626723223753977</v>
      </c>
      <c r="P24" s="9"/>
    </row>
    <row r="25" spans="1:119" ht="15.75" thickBot="1">
      <c r="A25" s="12"/>
      <c r="B25" s="42">
        <v>581</v>
      </c>
      <c r="C25" s="19" t="s">
        <v>60</v>
      </c>
      <c r="D25" s="43">
        <v>0</v>
      </c>
      <c r="E25" s="43">
        <v>60000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60000</v>
      </c>
      <c r="O25" s="44">
        <f t="shared" si="1"/>
        <v>63.626723223753977</v>
      </c>
      <c r="P25" s="9"/>
    </row>
    <row r="26" spans="1:119" ht="16.5" thickBot="1">
      <c r="A26" s="13" t="s">
        <v>10</v>
      </c>
      <c r="B26" s="21"/>
      <c r="C26" s="20"/>
      <c r="D26" s="14">
        <f>SUM(D5,D13,D16,D19,D21,D24)</f>
        <v>9413620</v>
      </c>
      <c r="E26" s="14">
        <f t="shared" ref="E26:M26" si="9">SUM(E5,E13,E16,E19,E21,E24)</f>
        <v>235189</v>
      </c>
      <c r="F26" s="14">
        <f t="shared" si="9"/>
        <v>904981</v>
      </c>
      <c r="G26" s="14">
        <f t="shared" si="9"/>
        <v>824361</v>
      </c>
      <c r="H26" s="14">
        <f t="shared" si="9"/>
        <v>0</v>
      </c>
      <c r="I26" s="14">
        <f t="shared" si="9"/>
        <v>995423</v>
      </c>
      <c r="J26" s="14">
        <f t="shared" si="9"/>
        <v>0</v>
      </c>
      <c r="K26" s="14">
        <f t="shared" si="9"/>
        <v>557152</v>
      </c>
      <c r="L26" s="14">
        <f t="shared" si="9"/>
        <v>0</v>
      </c>
      <c r="M26" s="14">
        <f t="shared" si="9"/>
        <v>0</v>
      </c>
      <c r="N26" s="14">
        <f t="shared" si="4"/>
        <v>12930726</v>
      </c>
      <c r="O26" s="35">
        <f t="shared" si="1"/>
        <v>13712.328738069989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77</v>
      </c>
      <c r="M28" s="157"/>
      <c r="N28" s="157"/>
      <c r="O28" s="39">
        <v>943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2247552</v>
      </c>
      <c r="E5" s="24">
        <f t="shared" si="0"/>
        <v>0</v>
      </c>
      <c r="F5" s="24">
        <f t="shared" si="0"/>
        <v>682481</v>
      </c>
      <c r="G5" s="24">
        <f t="shared" si="0"/>
        <v>248325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528047</v>
      </c>
      <c r="L5" s="24">
        <f t="shared" si="0"/>
        <v>0</v>
      </c>
      <c r="M5" s="24">
        <f t="shared" si="0"/>
        <v>0</v>
      </c>
      <c r="N5" s="25">
        <f>SUM(D5:M5)</f>
        <v>3706405</v>
      </c>
      <c r="O5" s="30">
        <f t="shared" ref="O5:O27" si="1">(N5/O$29)</f>
        <v>3913.8384371700104</v>
      </c>
      <c r="P5" s="6"/>
    </row>
    <row r="6" spans="1:133">
      <c r="A6" s="12"/>
      <c r="B6" s="42">
        <v>511</v>
      </c>
      <c r="C6" s="19" t="s">
        <v>19</v>
      </c>
      <c r="D6" s="43">
        <v>162822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162822</v>
      </c>
      <c r="O6" s="44">
        <f t="shared" si="1"/>
        <v>171.93453009503696</v>
      </c>
      <c r="P6" s="9"/>
    </row>
    <row r="7" spans="1:133">
      <c r="A7" s="12"/>
      <c r="B7" s="42">
        <v>512</v>
      </c>
      <c r="C7" s="19" t="s">
        <v>20</v>
      </c>
      <c r="D7" s="43">
        <v>684736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684736</v>
      </c>
      <c r="O7" s="44">
        <f t="shared" si="1"/>
        <v>723.05807814149944</v>
      </c>
      <c r="P7" s="9"/>
    </row>
    <row r="8" spans="1:133">
      <c r="A8" s="12"/>
      <c r="B8" s="42">
        <v>513</v>
      </c>
      <c r="C8" s="19" t="s">
        <v>21</v>
      </c>
      <c r="D8" s="43">
        <v>361346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361346</v>
      </c>
      <c r="O8" s="44">
        <f t="shared" si="1"/>
        <v>381.56916578669484</v>
      </c>
      <c r="P8" s="9"/>
    </row>
    <row r="9" spans="1:133">
      <c r="A9" s="12"/>
      <c r="B9" s="42">
        <v>514</v>
      </c>
      <c r="C9" s="19" t="s">
        <v>22</v>
      </c>
      <c r="D9" s="43">
        <v>208527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208527</v>
      </c>
      <c r="O9" s="44">
        <f t="shared" si="1"/>
        <v>220.19746568109821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682481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682481</v>
      </c>
      <c r="O10" s="44">
        <f t="shared" si="1"/>
        <v>720.67687434002107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528047</v>
      </c>
      <c r="L11" s="43">
        <v>0</v>
      </c>
      <c r="M11" s="43">
        <v>0</v>
      </c>
      <c r="N11" s="43">
        <f t="shared" si="2"/>
        <v>528047</v>
      </c>
      <c r="O11" s="44">
        <f t="shared" si="1"/>
        <v>557.59978880675817</v>
      </c>
      <c r="P11" s="9"/>
    </row>
    <row r="12" spans="1:133">
      <c r="A12" s="12"/>
      <c r="B12" s="42">
        <v>519</v>
      </c>
      <c r="C12" s="19" t="s">
        <v>55</v>
      </c>
      <c r="D12" s="43">
        <v>830121</v>
      </c>
      <c r="E12" s="43">
        <v>0</v>
      </c>
      <c r="F12" s="43">
        <v>0</v>
      </c>
      <c r="G12" s="43">
        <v>248325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1078446</v>
      </c>
      <c r="O12" s="44">
        <f t="shared" si="1"/>
        <v>1138.8025343189017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4053818</v>
      </c>
      <c r="E13" s="29">
        <f t="shared" si="3"/>
        <v>179901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4233719</v>
      </c>
      <c r="O13" s="41">
        <f t="shared" si="1"/>
        <v>4470.6642027455118</v>
      </c>
      <c r="P13" s="10"/>
    </row>
    <row r="14" spans="1:133">
      <c r="A14" s="12"/>
      <c r="B14" s="42">
        <v>521</v>
      </c>
      <c r="C14" s="19" t="s">
        <v>26</v>
      </c>
      <c r="D14" s="43">
        <v>3449313</v>
      </c>
      <c r="E14" s="43">
        <v>179901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3629214</v>
      </c>
      <c r="O14" s="44">
        <f t="shared" si="1"/>
        <v>3832.3273495248154</v>
      </c>
      <c r="P14" s="9"/>
    </row>
    <row r="15" spans="1:133">
      <c r="A15" s="12"/>
      <c r="B15" s="42">
        <v>524</v>
      </c>
      <c r="C15" s="19" t="s">
        <v>27</v>
      </c>
      <c r="D15" s="43">
        <v>604505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604505</v>
      </c>
      <c r="O15" s="44">
        <f t="shared" si="1"/>
        <v>638.33685322069698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1298729</v>
      </c>
      <c r="E16" s="29">
        <f t="shared" si="5"/>
        <v>49265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639554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1987548</v>
      </c>
      <c r="O16" s="41">
        <f t="shared" si="1"/>
        <v>2098.7835269271382</v>
      </c>
      <c r="P16" s="10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639554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639554</v>
      </c>
      <c r="O17" s="44">
        <f t="shared" si="1"/>
        <v>675.34741288278781</v>
      </c>
      <c r="P17" s="9"/>
    </row>
    <row r="18" spans="1:119">
      <c r="A18" s="12"/>
      <c r="B18" s="42">
        <v>539</v>
      </c>
      <c r="C18" s="19" t="s">
        <v>31</v>
      </c>
      <c r="D18" s="43">
        <v>1298729</v>
      </c>
      <c r="E18" s="43">
        <v>49265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1347994</v>
      </c>
      <c r="O18" s="44">
        <f t="shared" si="1"/>
        <v>1423.4361140443507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926378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926378</v>
      </c>
      <c r="O19" s="41">
        <f t="shared" si="1"/>
        <v>978.22386483632522</v>
      </c>
      <c r="P19" s="10"/>
    </row>
    <row r="20" spans="1:119">
      <c r="A20" s="12"/>
      <c r="B20" s="42">
        <v>541</v>
      </c>
      <c r="C20" s="19" t="s">
        <v>57</v>
      </c>
      <c r="D20" s="43">
        <v>926378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926378</v>
      </c>
      <c r="O20" s="44">
        <f t="shared" si="1"/>
        <v>978.22386483632522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SUM(D22:D23)</f>
        <v>1103758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1103758</v>
      </c>
      <c r="O21" s="41">
        <f t="shared" si="1"/>
        <v>1165.5311510031679</v>
      </c>
      <c r="P21" s="9"/>
    </row>
    <row r="22" spans="1:119">
      <c r="A22" s="12"/>
      <c r="B22" s="42">
        <v>572</v>
      </c>
      <c r="C22" s="19" t="s">
        <v>58</v>
      </c>
      <c r="D22" s="43">
        <v>727702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727702</v>
      </c>
      <c r="O22" s="44">
        <f t="shared" si="1"/>
        <v>768.42872228088697</v>
      </c>
      <c r="P22" s="9"/>
    </row>
    <row r="23" spans="1:119">
      <c r="A23" s="12"/>
      <c r="B23" s="42">
        <v>574</v>
      </c>
      <c r="C23" s="19" t="s">
        <v>74</v>
      </c>
      <c r="D23" s="43">
        <v>376056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376056</v>
      </c>
      <c r="O23" s="44">
        <f t="shared" si="1"/>
        <v>397.10242872228088</v>
      </c>
      <c r="P23" s="9"/>
    </row>
    <row r="24" spans="1:119" ht="15.75">
      <c r="A24" s="26" t="s">
        <v>59</v>
      </c>
      <c r="B24" s="27"/>
      <c r="C24" s="28"/>
      <c r="D24" s="29">
        <f t="shared" ref="D24:M24" si="8">SUM(D25:D26)</f>
        <v>3150718</v>
      </c>
      <c r="E24" s="29">
        <f t="shared" si="8"/>
        <v>60000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19552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3230270</v>
      </c>
      <c r="O24" s="41">
        <f t="shared" si="1"/>
        <v>3411.0559662090814</v>
      </c>
      <c r="P24" s="9"/>
    </row>
    <row r="25" spans="1:119">
      <c r="A25" s="12"/>
      <c r="B25" s="42">
        <v>581</v>
      </c>
      <c r="C25" s="19" t="s">
        <v>60</v>
      </c>
      <c r="D25" s="43">
        <v>3150718</v>
      </c>
      <c r="E25" s="43">
        <v>60000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3210718</v>
      </c>
      <c r="O25" s="44">
        <f t="shared" si="1"/>
        <v>3390.4097148891237</v>
      </c>
      <c r="P25" s="9"/>
    </row>
    <row r="26" spans="1:119" ht="15.75" thickBot="1">
      <c r="A26" s="12"/>
      <c r="B26" s="42">
        <v>591</v>
      </c>
      <c r="C26" s="19" t="s">
        <v>61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19552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19552</v>
      </c>
      <c r="O26" s="44">
        <f t="shared" si="1"/>
        <v>20.646251319957763</v>
      </c>
      <c r="P26" s="9"/>
    </row>
    <row r="27" spans="1:119" ht="16.5" thickBot="1">
      <c r="A27" s="13" t="s">
        <v>10</v>
      </c>
      <c r="B27" s="21"/>
      <c r="C27" s="20"/>
      <c r="D27" s="14">
        <f>SUM(D5,D13,D16,D19,D21,D24)</f>
        <v>12780953</v>
      </c>
      <c r="E27" s="14">
        <f t="shared" ref="E27:M27" si="9">SUM(E5,E13,E16,E19,E21,E24)</f>
        <v>289166</v>
      </c>
      <c r="F27" s="14">
        <f t="shared" si="9"/>
        <v>682481</v>
      </c>
      <c r="G27" s="14">
        <f t="shared" si="9"/>
        <v>248325</v>
      </c>
      <c r="H27" s="14">
        <f t="shared" si="9"/>
        <v>0</v>
      </c>
      <c r="I27" s="14">
        <f t="shared" si="9"/>
        <v>659106</v>
      </c>
      <c r="J27" s="14">
        <f t="shared" si="9"/>
        <v>0</v>
      </c>
      <c r="K27" s="14">
        <f t="shared" si="9"/>
        <v>528047</v>
      </c>
      <c r="L27" s="14">
        <f t="shared" si="9"/>
        <v>0</v>
      </c>
      <c r="M27" s="14">
        <f t="shared" si="9"/>
        <v>0</v>
      </c>
      <c r="N27" s="14">
        <f t="shared" si="4"/>
        <v>15188078</v>
      </c>
      <c r="O27" s="35">
        <f t="shared" si="1"/>
        <v>16038.097148891235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75</v>
      </c>
      <c r="M29" s="157"/>
      <c r="N29" s="157"/>
      <c r="O29" s="39">
        <v>947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2330123</v>
      </c>
      <c r="E5" s="24">
        <f t="shared" si="0"/>
        <v>0</v>
      </c>
      <c r="F5" s="24">
        <f t="shared" si="0"/>
        <v>685181</v>
      </c>
      <c r="G5" s="24">
        <f t="shared" si="0"/>
        <v>1288208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460739</v>
      </c>
      <c r="L5" s="24">
        <f t="shared" si="0"/>
        <v>0</v>
      </c>
      <c r="M5" s="24">
        <f t="shared" si="0"/>
        <v>0</v>
      </c>
      <c r="N5" s="25">
        <f>SUM(D5:M5)</f>
        <v>4764251</v>
      </c>
      <c r="O5" s="30">
        <f t="shared" ref="O5:O26" si="1">(N5/O$28)</f>
        <v>5095.4556149732616</v>
      </c>
      <c r="P5" s="6"/>
    </row>
    <row r="6" spans="1:133">
      <c r="A6" s="12"/>
      <c r="B6" s="42">
        <v>511</v>
      </c>
      <c r="C6" s="19" t="s">
        <v>19</v>
      </c>
      <c r="D6" s="43">
        <v>973419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973419</v>
      </c>
      <c r="O6" s="44">
        <f t="shared" si="1"/>
        <v>1041.0898395721924</v>
      </c>
      <c r="P6" s="9"/>
    </row>
    <row r="7" spans="1:133">
      <c r="A7" s="12"/>
      <c r="B7" s="42">
        <v>512</v>
      </c>
      <c r="C7" s="19" t="s">
        <v>20</v>
      </c>
      <c r="D7" s="43">
        <v>672471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672471</v>
      </c>
      <c r="O7" s="44">
        <f t="shared" si="1"/>
        <v>719.220320855615</v>
      </c>
      <c r="P7" s="9"/>
    </row>
    <row r="8" spans="1:133">
      <c r="A8" s="12"/>
      <c r="B8" s="42">
        <v>513</v>
      </c>
      <c r="C8" s="19" t="s">
        <v>21</v>
      </c>
      <c r="D8" s="43">
        <v>322187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322187</v>
      </c>
      <c r="O8" s="44">
        <f t="shared" si="1"/>
        <v>344.58502673796789</v>
      </c>
      <c r="P8" s="9"/>
    </row>
    <row r="9" spans="1:133">
      <c r="A9" s="12"/>
      <c r="B9" s="42">
        <v>514</v>
      </c>
      <c r="C9" s="19" t="s">
        <v>22</v>
      </c>
      <c r="D9" s="43">
        <v>301242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301242</v>
      </c>
      <c r="O9" s="44">
        <f t="shared" si="1"/>
        <v>322.18395721925134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685181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685181</v>
      </c>
      <c r="O10" s="44">
        <f t="shared" si="1"/>
        <v>732.81390374331556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460739</v>
      </c>
      <c r="L11" s="43">
        <v>0</v>
      </c>
      <c r="M11" s="43">
        <v>0</v>
      </c>
      <c r="N11" s="43">
        <f t="shared" si="2"/>
        <v>460739</v>
      </c>
      <c r="O11" s="44">
        <f t="shared" si="1"/>
        <v>492.76898395721923</v>
      </c>
      <c r="P11" s="9"/>
    </row>
    <row r="12" spans="1:133">
      <c r="A12" s="12"/>
      <c r="B12" s="42">
        <v>519</v>
      </c>
      <c r="C12" s="19" t="s">
        <v>55</v>
      </c>
      <c r="D12" s="43">
        <v>60804</v>
      </c>
      <c r="E12" s="43">
        <v>0</v>
      </c>
      <c r="F12" s="43">
        <v>0</v>
      </c>
      <c r="G12" s="43">
        <v>1288208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1349012</v>
      </c>
      <c r="O12" s="44">
        <f t="shared" si="1"/>
        <v>1442.7935828877005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3709010</v>
      </c>
      <c r="E13" s="29">
        <f t="shared" si="3"/>
        <v>195646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3904656</v>
      </c>
      <c r="O13" s="41">
        <f t="shared" si="1"/>
        <v>4176.1026737967914</v>
      </c>
      <c r="P13" s="10"/>
    </row>
    <row r="14" spans="1:133">
      <c r="A14" s="12"/>
      <c r="B14" s="42">
        <v>521</v>
      </c>
      <c r="C14" s="19" t="s">
        <v>26</v>
      </c>
      <c r="D14" s="43">
        <v>3107306</v>
      </c>
      <c r="E14" s="43">
        <v>195646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3302952</v>
      </c>
      <c r="O14" s="44">
        <f t="shared" si="1"/>
        <v>3532.5689839572192</v>
      </c>
      <c r="P14" s="9"/>
    </row>
    <row r="15" spans="1:133">
      <c r="A15" s="12"/>
      <c r="B15" s="42">
        <v>524</v>
      </c>
      <c r="C15" s="19" t="s">
        <v>27</v>
      </c>
      <c r="D15" s="43">
        <v>601704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601704</v>
      </c>
      <c r="O15" s="44">
        <f t="shared" si="1"/>
        <v>643.53368983957216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1106009</v>
      </c>
      <c r="E16" s="29">
        <f t="shared" si="5"/>
        <v>118157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711405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1935571</v>
      </c>
      <c r="O16" s="41">
        <f t="shared" si="1"/>
        <v>2070.1294117647058</v>
      </c>
      <c r="P16" s="10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711405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711405</v>
      </c>
      <c r="O17" s="44">
        <f t="shared" si="1"/>
        <v>760.86096256684493</v>
      </c>
      <c r="P17" s="9"/>
    </row>
    <row r="18" spans="1:119">
      <c r="A18" s="12"/>
      <c r="B18" s="42">
        <v>539</v>
      </c>
      <c r="C18" s="19" t="s">
        <v>31</v>
      </c>
      <c r="D18" s="43">
        <v>1106009</v>
      </c>
      <c r="E18" s="43">
        <v>118157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1224166</v>
      </c>
      <c r="O18" s="44">
        <f t="shared" si="1"/>
        <v>1309.2684491978609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740661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740661</v>
      </c>
      <c r="O19" s="41">
        <f t="shared" si="1"/>
        <v>792.15080213903741</v>
      </c>
      <c r="P19" s="10"/>
    </row>
    <row r="20" spans="1:119">
      <c r="A20" s="12"/>
      <c r="B20" s="42">
        <v>541</v>
      </c>
      <c r="C20" s="19" t="s">
        <v>57</v>
      </c>
      <c r="D20" s="43">
        <v>740661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740661</v>
      </c>
      <c r="O20" s="44">
        <f t="shared" si="1"/>
        <v>792.15080213903741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1032005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1032005</v>
      </c>
      <c r="O21" s="41">
        <f t="shared" si="1"/>
        <v>1103.7486631016043</v>
      </c>
      <c r="P21" s="9"/>
    </row>
    <row r="22" spans="1:119">
      <c r="A22" s="12"/>
      <c r="B22" s="42">
        <v>572</v>
      </c>
      <c r="C22" s="19" t="s">
        <v>58</v>
      </c>
      <c r="D22" s="43">
        <v>1032005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1032005</v>
      </c>
      <c r="O22" s="44">
        <f t="shared" si="1"/>
        <v>1103.7486631016043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SUM(D24:D25)</f>
        <v>0</v>
      </c>
      <c r="E23" s="29">
        <f t="shared" si="8"/>
        <v>60000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24413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84413</v>
      </c>
      <c r="O23" s="41">
        <f t="shared" si="1"/>
        <v>90.281283422459893</v>
      </c>
      <c r="P23" s="9"/>
    </row>
    <row r="24" spans="1:119">
      <c r="A24" s="12"/>
      <c r="B24" s="42">
        <v>581</v>
      </c>
      <c r="C24" s="19" t="s">
        <v>60</v>
      </c>
      <c r="D24" s="43">
        <v>0</v>
      </c>
      <c r="E24" s="43">
        <v>60000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60000</v>
      </c>
      <c r="O24" s="44">
        <f t="shared" si="1"/>
        <v>64.171122994652407</v>
      </c>
      <c r="P24" s="9"/>
    </row>
    <row r="25" spans="1:119" ht="15.75" thickBot="1">
      <c r="A25" s="12"/>
      <c r="B25" s="42">
        <v>591</v>
      </c>
      <c r="C25" s="19" t="s">
        <v>61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24413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24413</v>
      </c>
      <c r="O25" s="44">
        <f t="shared" si="1"/>
        <v>26.110160427807486</v>
      </c>
      <c r="P25" s="9"/>
    </row>
    <row r="26" spans="1:119" ht="16.5" thickBot="1">
      <c r="A26" s="13" t="s">
        <v>10</v>
      </c>
      <c r="B26" s="21"/>
      <c r="C26" s="20"/>
      <c r="D26" s="14">
        <f>SUM(D5,D13,D16,D19,D21,D23)</f>
        <v>8917808</v>
      </c>
      <c r="E26" s="14">
        <f t="shared" ref="E26:M26" si="9">SUM(E5,E13,E16,E19,E21,E23)</f>
        <v>373803</v>
      </c>
      <c r="F26" s="14">
        <f t="shared" si="9"/>
        <v>685181</v>
      </c>
      <c r="G26" s="14">
        <f t="shared" si="9"/>
        <v>1288208</v>
      </c>
      <c r="H26" s="14">
        <f t="shared" si="9"/>
        <v>0</v>
      </c>
      <c r="I26" s="14">
        <f t="shared" si="9"/>
        <v>735818</v>
      </c>
      <c r="J26" s="14">
        <f t="shared" si="9"/>
        <v>0</v>
      </c>
      <c r="K26" s="14">
        <f t="shared" si="9"/>
        <v>460739</v>
      </c>
      <c r="L26" s="14">
        <f t="shared" si="9"/>
        <v>0</v>
      </c>
      <c r="M26" s="14">
        <f t="shared" si="9"/>
        <v>0</v>
      </c>
      <c r="N26" s="14">
        <f t="shared" si="4"/>
        <v>12461557</v>
      </c>
      <c r="O26" s="35">
        <f t="shared" si="1"/>
        <v>13327.86844919786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72</v>
      </c>
      <c r="M28" s="157"/>
      <c r="N28" s="157"/>
      <c r="O28" s="39">
        <v>935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2430397</v>
      </c>
      <c r="E5" s="24">
        <f t="shared" si="0"/>
        <v>0</v>
      </c>
      <c r="F5" s="24">
        <f t="shared" si="0"/>
        <v>904079</v>
      </c>
      <c r="G5" s="24">
        <f t="shared" si="0"/>
        <v>150714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458687</v>
      </c>
      <c r="L5" s="24">
        <f t="shared" si="0"/>
        <v>0</v>
      </c>
      <c r="M5" s="24">
        <f t="shared" si="0"/>
        <v>0</v>
      </c>
      <c r="N5" s="25">
        <f>SUM(D5:M5)</f>
        <v>3943877</v>
      </c>
      <c r="O5" s="30">
        <f t="shared" ref="O5:O27" si="1">(N5/O$29)</f>
        <v>4286.8228260869564</v>
      </c>
      <c r="P5" s="6"/>
    </row>
    <row r="6" spans="1:133">
      <c r="A6" s="12"/>
      <c r="B6" s="42">
        <v>511</v>
      </c>
      <c r="C6" s="19" t="s">
        <v>19</v>
      </c>
      <c r="D6" s="43">
        <v>1220470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1220470</v>
      </c>
      <c r="O6" s="44">
        <f t="shared" si="1"/>
        <v>1326.5978260869565</v>
      </c>
      <c r="P6" s="9"/>
    </row>
    <row r="7" spans="1:133">
      <c r="A7" s="12"/>
      <c r="B7" s="42">
        <v>512</v>
      </c>
      <c r="C7" s="19" t="s">
        <v>20</v>
      </c>
      <c r="D7" s="43">
        <v>726966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726966</v>
      </c>
      <c r="O7" s="44">
        <f t="shared" si="1"/>
        <v>790.1804347826087</v>
      </c>
      <c r="P7" s="9"/>
    </row>
    <row r="8" spans="1:133">
      <c r="A8" s="12"/>
      <c r="B8" s="42">
        <v>513</v>
      </c>
      <c r="C8" s="19" t="s">
        <v>21</v>
      </c>
      <c r="D8" s="43">
        <v>303914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303914</v>
      </c>
      <c r="O8" s="44">
        <f t="shared" si="1"/>
        <v>330.34130434782611</v>
      </c>
      <c r="P8" s="9"/>
    </row>
    <row r="9" spans="1:133">
      <c r="A9" s="12"/>
      <c r="B9" s="42">
        <v>514</v>
      </c>
      <c r="C9" s="19" t="s">
        <v>22</v>
      </c>
      <c r="D9" s="43">
        <v>118607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118607</v>
      </c>
      <c r="O9" s="44">
        <f t="shared" si="1"/>
        <v>128.92065217391306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0</v>
      </c>
      <c r="F10" s="43">
        <v>904079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904079</v>
      </c>
      <c r="O10" s="44">
        <f t="shared" si="1"/>
        <v>982.6945652173913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458687</v>
      </c>
      <c r="L11" s="43">
        <v>0</v>
      </c>
      <c r="M11" s="43">
        <v>0</v>
      </c>
      <c r="N11" s="43">
        <f t="shared" si="2"/>
        <v>458687</v>
      </c>
      <c r="O11" s="44">
        <f t="shared" si="1"/>
        <v>498.57282608695652</v>
      </c>
      <c r="P11" s="9"/>
    </row>
    <row r="12" spans="1:133">
      <c r="A12" s="12"/>
      <c r="B12" s="42">
        <v>519</v>
      </c>
      <c r="C12" s="19" t="s">
        <v>55</v>
      </c>
      <c r="D12" s="43">
        <v>60440</v>
      </c>
      <c r="E12" s="43">
        <v>0</v>
      </c>
      <c r="F12" s="43">
        <v>0</v>
      </c>
      <c r="G12" s="43">
        <v>150714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211154</v>
      </c>
      <c r="O12" s="44">
        <f t="shared" si="1"/>
        <v>229.51521739130436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3373311</v>
      </c>
      <c r="E13" s="29">
        <f t="shared" si="3"/>
        <v>201454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3574765</v>
      </c>
      <c r="O13" s="41">
        <f t="shared" si="1"/>
        <v>3885.6141304347825</v>
      </c>
      <c r="P13" s="10"/>
    </row>
    <row r="14" spans="1:133">
      <c r="A14" s="12"/>
      <c r="B14" s="42">
        <v>521</v>
      </c>
      <c r="C14" s="19" t="s">
        <v>26</v>
      </c>
      <c r="D14" s="43">
        <v>2809328</v>
      </c>
      <c r="E14" s="43">
        <v>201454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3010782</v>
      </c>
      <c r="O14" s="44">
        <f t="shared" si="1"/>
        <v>3272.5891304347824</v>
      </c>
      <c r="P14" s="9"/>
    </row>
    <row r="15" spans="1:133">
      <c r="A15" s="12"/>
      <c r="B15" s="42">
        <v>524</v>
      </c>
      <c r="C15" s="19" t="s">
        <v>27</v>
      </c>
      <c r="D15" s="43">
        <v>563983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563983</v>
      </c>
      <c r="O15" s="44">
        <f t="shared" si="1"/>
        <v>613.02499999999998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1015139</v>
      </c>
      <c r="E16" s="29">
        <f t="shared" si="5"/>
        <v>120723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630806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1766668</v>
      </c>
      <c r="O16" s="41">
        <f t="shared" si="1"/>
        <v>1920.2913043478261</v>
      </c>
      <c r="P16" s="10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630806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630806</v>
      </c>
      <c r="O17" s="44">
        <f t="shared" si="1"/>
        <v>685.65869565217395</v>
      </c>
      <c r="P17" s="9"/>
    </row>
    <row r="18" spans="1:119">
      <c r="A18" s="12"/>
      <c r="B18" s="42">
        <v>539</v>
      </c>
      <c r="C18" s="19" t="s">
        <v>31</v>
      </c>
      <c r="D18" s="43">
        <v>1015139</v>
      </c>
      <c r="E18" s="43">
        <v>120723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1135862</v>
      </c>
      <c r="O18" s="44">
        <f t="shared" si="1"/>
        <v>1234.6326086956522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555653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555653</v>
      </c>
      <c r="O19" s="41">
        <f t="shared" si="1"/>
        <v>603.97065217391309</v>
      </c>
      <c r="P19" s="10"/>
    </row>
    <row r="20" spans="1:119">
      <c r="A20" s="12"/>
      <c r="B20" s="42">
        <v>541</v>
      </c>
      <c r="C20" s="19" t="s">
        <v>57</v>
      </c>
      <c r="D20" s="43">
        <v>555653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555653</v>
      </c>
      <c r="O20" s="44">
        <f t="shared" si="1"/>
        <v>603.97065217391309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766959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766959</v>
      </c>
      <c r="O21" s="41">
        <f t="shared" si="1"/>
        <v>833.65108695652179</v>
      </c>
      <c r="P21" s="9"/>
    </row>
    <row r="22" spans="1:119">
      <c r="A22" s="12"/>
      <c r="B22" s="42">
        <v>572</v>
      </c>
      <c r="C22" s="19" t="s">
        <v>58</v>
      </c>
      <c r="D22" s="43">
        <v>766959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766959</v>
      </c>
      <c r="O22" s="44">
        <f t="shared" si="1"/>
        <v>833.65108695652179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SUM(D24:D26)</f>
        <v>500000</v>
      </c>
      <c r="E23" s="29">
        <f t="shared" si="8"/>
        <v>60000</v>
      </c>
      <c r="F23" s="29">
        <f t="shared" si="8"/>
        <v>12486074</v>
      </c>
      <c r="G23" s="29">
        <f t="shared" si="8"/>
        <v>0</v>
      </c>
      <c r="H23" s="29">
        <f t="shared" si="8"/>
        <v>0</v>
      </c>
      <c r="I23" s="29">
        <f t="shared" si="8"/>
        <v>26958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13073032</v>
      </c>
      <c r="O23" s="41">
        <f t="shared" si="1"/>
        <v>14209.817391304348</v>
      </c>
      <c r="P23" s="9"/>
    </row>
    <row r="24" spans="1:119">
      <c r="A24" s="12"/>
      <c r="B24" s="42">
        <v>581</v>
      </c>
      <c r="C24" s="19" t="s">
        <v>60</v>
      </c>
      <c r="D24" s="43">
        <v>500000</v>
      </c>
      <c r="E24" s="43">
        <v>60000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560000</v>
      </c>
      <c r="O24" s="44">
        <f t="shared" si="1"/>
        <v>608.695652173913</v>
      </c>
      <c r="P24" s="9"/>
    </row>
    <row r="25" spans="1:119">
      <c r="A25" s="12"/>
      <c r="B25" s="42">
        <v>585</v>
      </c>
      <c r="C25" s="19" t="s">
        <v>52</v>
      </c>
      <c r="D25" s="43">
        <v>0</v>
      </c>
      <c r="E25" s="43">
        <v>0</v>
      </c>
      <c r="F25" s="43">
        <v>12486074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12486074</v>
      </c>
      <c r="O25" s="44">
        <f t="shared" si="1"/>
        <v>13571.819565217391</v>
      </c>
      <c r="P25" s="9"/>
    </row>
    <row r="26" spans="1:119" ht="15.75" thickBot="1">
      <c r="A26" s="12"/>
      <c r="B26" s="42">
        <v>591</v>
      </c>
      <c r="C26" s="19" t="s">
        <v>61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26958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26958</v>
      </c>
      <c r="O26" s="44">
        <f t="shared" si="1"/>
        <v>29.302173913043479</v>
      </c>
      <c r="P26" s="9"/>
    </row>
    <row r="27" spans="1:119" ht="16.5" thickBot="1">
      <c r="A27" s="13" t="s">
        <v>10</v>
      </c>
      <c r="B27" s="21"/>
      <c r="C27" s="20"/>
      <c r="D27" s="14">
        <f>SUM(D5,D13,D16,D19,D21,D23)</f>
        <v>8641459</v>
      </c>
      <c r="E27" s="14">
        <f t="shared" ref="E27:M27" si="9">SUM(E5,E13,E16,E19,E21,E23)</f>
        <v>382177</v>
      </c>
      <c r="F27" s="14">
        <f t="shared" si="9"/>
        <v>13390153</v>
      </c>
      <c r="G27" s="14">
        <f t="shared" si="9"/>
        <v>150714</v>
      </c>
      <c r="H27" s="14">
        <f t="shared" si="9"/>
        <v>0</v>
      </c>
      <c r="I27" s="14">
        <f t="shared" si="9"/>
        <v>657764</v>
      </c>
      <c r="J27" s="14">
        <f t="shared" si="9"/>
        <v>0</v>
      </c>
      <c r="K27" s="14">
        <f t="shared" si="9"/>
        <v>458687</v>
      </c>
      <c r="L27" s="14">
        <f t="shared" si="9"/>
        <v>0</v>
      </c>
      <c r="M27" s="14">
        <f t="shared" si="9"/>
        <v>0</v>
      </c>
      <c r="N27" s="14">
        <f t="shared" si="4"/>
        <v>23680954</v>
      </c>
      <c r="O27" s="35">
        <f t="shared" si="1"/>
        <v>25740.167391304349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70</v>
      </c>
      <c r="M29" s="157"/>
      <c r="N29" s="157"/>
      <c r="O29" s="39">
        <v>920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1973401</v>
      </c>
      <c r="E5" s="24">
        <f t="shared" si="0"/>
        <v>242302</v>
      </c>
      <c r="F5" s="24">
        <f t="shared" si="0"/>
        <v>905074</v>
      </c>
      <c r="G5" s="24">
        <f t="shared" si="0"/>
        <v>85283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429540</v>
      </c>
      <c r="L5" s="24">
        <f t="shared" si="0"/>
        <v>0</v>
      </c>
      <c r="M5" s="24">
        <f t="shared" si="0"/>
        <v>0</v>
      </c>
      <c r="N5" s="25">
        <f>SUM(D5:M5)</f>
        <v>3635600</v>
      </c>
      <c r="O5" s="30">
        <f t="shared" ref="O5:O26" si="1">(N5/O$28)</f>
        <v>3900.8583690987125</v>
      </c>
      <c r="P5" s="6"/>
    </row>
    <row r="6" spans="1:133">
      <c r="A6" s="12"/>
      <c r="B6" s="42">
        <v>511</v>
      </c>
      <c r="C6" s="19" t="s">
        <v>19</v>
      </c>
      <c r="D6" s="43">
        <v>961047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961047</v>
      </c>
      <c r="O6" s="44">
        <f t="shared" si="1"/>
        <v>1031.1663090128754</v>
      </c>
      <c r="P6" s="9"/>
    </row>
    <row r="7" spans="1:133">
      <c r="A7" s="12"/>
      <c r="B7" s="42">
        <v>512</v>
      </c>
      <c r="C7" s="19" t="s">
        <v>20</v>
      </c>
      <c r="D7" s="43">
        <v>599254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599254</v>
      </c>
      <c r="O7" s="44">
        <f t="shared" si="1"/>
        <v>642.97639484978538</v>
      </c>
      <c r="P7" s="9"/>
    </row>
    <row r="8" spans="1:133">
      <c r="A8" s="12"/>
      <c r="B8" s="42">
        <v>513</v>
      </c>
      <c r="C8" s="19" t="s">
        <v>21</v>
      </c>
      <c r="D8" s="43">
        <v>272367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272367</v>
      </c>
      <c r="O8" s="44">
        <f t="shared" si="1"/>
        <v>292.23927038626607</v>
      </c>
      <c r="P8" s="9"/>
    </row>
    <row r="9" spans="1:133">
      <c r="A9" s="12"/>
      <c r="B9" s="42">
        <v>514</v>
      </c>
      <c r="C9" s="19" t="s">
        <v>22</v>
      </c>
      <c r="D9" s="43">
        <v>79201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79201</v>
      </c>
      <c r="O9" s="44">
        <f t="shared" si="1"/>
        <v>84.97961373390558</v>
      </c>
      <c r="P9" s="9"/>
    </row>
    <row r="10" spans="1:133">
      <c r="A10" s="12"/>
      <c r="B10" s="42">
        <v>517</v>
      </c>
      <c r="C10" s="19" t="s">
        <v>42</v>
      </c>
      <c r="D10" s="43">
        <v>61532</v>
      </c>
      <c r="E10" s="43">
        <v>240302</v>
      </c>
      <c r="F10" s="43">
        <v>905074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1206908</v>
      </c>
      <c r="O10" s="44">
        <f t="shared" si="1"/>
        <v>1294.9656652360516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429540</v>
      </c>
      <c r="L11" s="43">
        <v>0</v>
      </c>
      <c r="M11" s="43">
        <v>0</v>
      </c>
      <c r="N11" s="43">
        <f t="shared" si="2"/>
        <v>429540</v>
      </c>
      <c r="O11" s="44">
        <f t="shared" si="1"/>
        <v>460.87982832618025</v>
      </c>
      <c r="P11" s="9"/>
    </row>
    <row r="12" spans="1:133">
      <c r="A12" s="12"/>
      <c r="B12" s="42">
        <v>519</v>
      </c>
      <c r="C12" s="19" t="s">
        <v>55</v>
      </c>
      <c r="D12" s="43">
        <v>0</v>
      </c>
      <c r="E12" s="43">
        <v>2000</v>
      </c>
      <c r="F12" s="43">
        <v>0</v>
      </c>
      <c r="G12" s="43">
        <v>85283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87283</v>
      </c>
      <c r="O12" s="44">
        <f t="shared" si="1"/>
        <v>93.651287553648075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2856572</v>
      </c>
      <c r="E13" s="29">
        <f t="shared" si="3"/>
        <v>177616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3034188</v>
      </c>
      <c r="O13" s="41">
        <f t="shared" si="1"/>
        <v>3255.56652360515</v>
      </c>
      <c r="P13" s="10"/>
    </row>
    <row r="14" spans="1:133">
      <c r="A14" s="12"/>
      <c r="B14" s="42">
        <v>521</v>
      </c>
      <c r="C14" s="19" t="s">
        <v>26</v>
      </c>
      <c r="D14" s="43">
        <v>2381062</v>
      </c>
      <c r="E14" s="43">
        <v>177616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2558678</v>
      </c>
      <c r="O14" s="44">
        <f t="shared" si="1"/>
        <v>2745.3626609442058</v>
      </c>
      <c r="P14" s="9"/>
    </row>
    <row r="15" spans="1:133">
      <c r="A15" s="12"/>
      <c r="B15" s="42">
        <v>524</v>
      </c>
      <c r="C15" s="19" t="s">
        <v>27</v>
      </c>
      <c r="D15" s="43">
        <v>475510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475510</v>
      </c>
      <c r="O15" s="44">
        <f t="shared" si="1"/>
        <v>510.2038626609442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1285091</v>
      </c>
      <c r="E16" s="29">
        <f t="shared" si="5"/>
        <v>12500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626173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1923764</v>
      </c>
      <c r="O16" s="41">
        <f t="shared" si="1"/>
        <v>2064.1244635193134</v>
      </c>
      <c r="P16" s="10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626173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626173</v>
      </c>
      <c r="O17" s="44">
        <f t="shared" si="1"/>
        <v>671.85944206008583</v>
      </c>
      <c r="P17" s="9"/>
    </row>
    <row r="18" spans="1:119">
      <c r="A18" s="12"/>
      <c r="B18" s="42">
        <v>539</v>
      </c>
      <c r="C18" s="19" t="s">
        <v>31</v>
      </c>
      <c r="D18" s="43">
        <v>1285091</v>
      </c>
      <c r="E18" s="43">
        <v>12500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1297591</v>
      </c>
      <c r="O18" s="44">
        <f t="shared" si="1"/>
        <v>1392.2650214592275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551532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551532</v>
      </c>
      <c r="O19" s="41">
        <f t="shared" si="1"/>
        <v>591.77253218884118</v>
      </c>
      <c r="P19" s="10"/>
    </row>
    <row r="20" spans="1:119">
      <c r="A20" s="12"/>
      <c r="B20" s="42">
        <v>541</v>
      </c>
      <c r="C20" s="19" t="s">
        <v>57</v>
      </c>
      <c r="D20" s="43">
        <v>551532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551532</v>
      </c>
      <c r="O20" s="44">
        <f t="shared" si="1"/>
        <v>591.77253218884118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915289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915289</v>
      </c>
      <c r="O21" s="41">
        <f t="shared" si="1"/>
        <v>982.06974248927042</v>
      </c>
      <c r="P21" s="9"/>
    </row>
    <row r="22" spans="1:119">
      <c r="A22" s="12"/>
      <c r="B22" s="42">
        <v>572</v>
      </c>
      <c r="C22" s="19" t="s">
        <v>58</v>
      </c>
      <c r="D22" s="43">
        <v>915289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915289</v>
      </c>
      <c r="O22" s="44">
        <f t="shared" si="1"/>
        <v>982.06974248927042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SUM(D24:D25)</f>
        <v>0</v>
      </c>
      <c r="E23" s="29">
        <f t="shared" si="8"/>
        <v>60043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28059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88102</v>
      </c>
      <c r="O23" s="41">
        <f t="shared" si="1"/>
        <v>94.530042918454939</v>
      </c>
      <c r="P23" s="9"/>
    </row>
    <row r="24" spans="1:119">
      <c r="A24" s="12"/>
      <c r="B24" s="42">
        <v>581</v>
      </c>
      <c r="C24" s="19" t="s">
        <v>60</v>
      </c>
      <c r="D24" s="43">
        <v>0</v>
      </c>
      <c r="E24" s="43">
        <v>60043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60043</v>
      </c>
      <c r="O24" s="44">
        <f t="shared" si="1"/>
        <v>64.423819742489272</v>
      </c>
      <c r="P24" s="9"/>
    </row>
    <row r="25" spans="1:119" ht="15.75" thickBot="1">
      <c r="A25" s="12"/>
      <c r="B25" s="42">
        <v>591</v>
      </c>
      <c r="C25" s="19" t="s">
        <v>61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28059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28059</v>
      </c>
      <c r="O25" s="44">
        <f t="shared" si="1"/>
        <v>30.106223175965667</v>
      </c>
      <c r="P25" s="9"/>
    </row>
    <row r="26" spans="1:119" ht="16.5" thickBot="1">
      <c r="A26" s="13" t="s">
        <v>10</v>
      </c>
      <c r="B26" s="21"/>
      <c r="C26" s="20"/>
      <c r="D26" s="14">
        <f>SUM(D5,D13,D16,D19,D21,D23)</f>
        <v>7581885</v>
      </c>
      <c r="E26" s="14">
        <f t="shared" ref="E26:M26" si="9">SUM(E5,E13,E16,E19,E21,E23)</f>
        <v>492461</v>
      </c>
      <c r="F26" s="14">
        <f t="shared" si="9"/>
        <v>905074</v>
      </c>
      <c r="G26" s="14">
        <f t="shared" si="9"/>
        <v>85283</v>
      </c>
      <c r="H26" s="14">
        <f t="shared" si="9"/>
        <v>0</v>
      </c>
      <c r="I26" s="14">
        <f t="shared" si="9"/>
        <v>654232</v>
      </c>
      <c r="J26" s="14">
        <f t="shared" si="9"/>
        <v>0</v>
      </c>
      <c r="K26" s="14">
        <f t="shared" si="9"/>
        <v>429540</v>
      </c>
      <c r="L26" s="14">
        <f t="shared" si="9"/>
        <v>0</v>
      </c>
      <c r="M26" s="14">
        <f t="shared" si="9"/>
        <v>0</v>
      </c>
      <c r="N26" s="14">
        <f t="shared" si="4"/>
        <v>10148475</v>
      </c>
      <c r="O26" s="35">
        <f t="shared" si="1"/>
        <v>10888.921673819743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68</v>
      </c>
      <c r="M28" s="157"/>
      <c r="N28" s="157"/>
      <c r="O28" s="39">
        <v>932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1943883</v>
      </c>
      <c r="E5" s="24">
        <f t="shared" si="0"/>
        <v>525657</v>
      </c>
      <c r="F5" s="24">
        <f t="shared" si="0"/>
        <v>906050</v>
      </c>
      <c r="G5" s="24">
        <f t="shared" si="0"/>
        <v>1564785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451802</v>
      </c>
      <c r="L5" s="24">
        <f t="shared" si="0"/>
        <v>0</v>
      </c>
      <c r="M5" s="24">
        <f t="shared" si="0"/>
        <v>0</v>
      </c>
      <c r="N5" s="25">
        <f>SUM(D5:M5)</f>
        <v>5392177</v>
      </c>
      <c r="O5" s="30">
        <f t="shared" ref="O5:O26" si="1">(N5/O$28)</f>
        <v>5810.5355603448279</v>
      </c>
      <c r="P5" s="6"/>
    </row>
    <row r="6" spans="1:133">
      <c r="A6" s="12"/>
      <c r="B6" s="42">
        <v>511</v>
      </c>
      <c r="C6" s="19" t="s">
        <v>19</v>
      </c>
      <c r="D6" s="43">
        <v>1002501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1002501</v>
      </c>
      <c r="O6" s="44">
        <f t="shared" si="1"/>
        <v>1080.28125</v>
      </c>
      <c r="P6" s="9"/>
    </row>
    <row r="7" spans="1:133">
      <c r="A7" s="12"/>
      <c r="B7" s="42">
        <v>512</v>
      </c>
      <c r="C7" s="19" t="s">
        <v>20</v>
      </c>
      <c r="D7" s="43">
        <v>591462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591462</v>
      </c>
      <c r="O7" s="44">
        <f t="shared" si="1"/>
        <v>637.35129310344826</v>
      </c>
      <c r="P7" s="9"/>
    </row>
    <row r="8" spans="1:133">
      <c r="A8" s="12"/>
      <c r="B8" s="42">
        <v>513</v>
      </c>
      <c r="C8" s="19" t="s">
        <v>21</v>
      </c>
      <c r="D8" s="43">
        <v>300672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300672</v>
      </c>
      <c r="O8" s="44">
        <f t="shared" si="1"/>
        <v>324</v>
      </c>
      <c r="P8" s="9"/>
    </row>
    <row r="9" spans="1:133">
      <c r="A9" s="12"/>
      <c r="B9" s="42">
        <v>514</v>
      </c>
      <c r="C9" s="19" t="s">
        <v>22</v>
      </c>
      <c r="D9" s="43">
        <v>49248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49248</v>
      </c>
      <c r="O9" s="44">
        <f t="shared" si="1"/>
        <v>53.068965517241381</v>
      </c>
      <c r="P9" s="9"/>
    </row>
    <row r="10" spans="1:133">
      <c r="A10" s="12"/>
      <c r="B10" s="42">
        <v>517</v>
      </c>
      <c r="C10" s="19" t="s">
        <v>42</v>
      </c>
      <c r="D10" s="43">
        <v>0</v>
      </c>
      <c r="E10" s="43">
        <v>525657</v>
      </c>
      <c r="F10" s="43">
        <v>906050</v>
      </c>
      <c r="G10" s="43">
        <v>1500000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2931707</v>
      </c>
      <c r="O10" s="44">
        <f t="shared" si="1"/>
        <v>3159.1670258620688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451802</v>
      </c>
      <c r="L11" s="43">
        <v>0</v>
      </c>
      <c r="M11" s="43">
        <v>0</v>
      </c>
      <c r="N11" s="43">
        <f t="shared" si="2"/>
        <v>451802</v>
      </c>
      <c r="O11" s="44">
        <f t="shared" si="1"/>
        <v>486.85560344827587</v>
      </c>
      <c r="P11" s="9"/>
    </row>
    <row r="12" spans="1:133">
      <c r="A12" s="12"/>
      <c r="B12" s="42">
        <v>519</v>
      </c>
      <c r="C12" s="19" t="s">
        <v>55</v>
      </c>
      <c r="D12" s="43">
        <v>0</v>
      </c>
      <c r="E12" s="43">
        <v>0</v>
      </c>
      <c r="F12" s="43">
        <v>0</v>
      </c>
      <c r="G12" s="43">
        <v>64785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64785</v>
      </c>
      <c r="O12" s="44">
        <f t="shared" si="1"/>
        <v>69.81142241379311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2821140</v>
      </c>
      <c r="E13" s="29">
        <f t="shared" si="3"/>
        <v>236488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3057628</v>
      </c>
      <c r="O13" s="41">
        <f t="shared" si="1"/>
        <v>3294.8577586206898</v>
      </c>
      <c r="P13" s="10"/>
    </row>
    <row r="14" spans="1:133">
      <c r="A14" s="12"/>
      <c r="B14" s="42">
        <v>521</v>
      </c>
      <c r="C14" s="19" t="s">
        <v>26</v>
      </c>
      <c r="D14" s="43">
        <v>2355033</v>
      </c>
      <c r="E14" s="43">
        <v>236488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2591521</v>
      </c>
      <c r="O14" s="44">
        <f t="shared" si="1"/>
        <v>2792.5872844827586</v>
      </c>
      <c r="P14" s="9"/>
    </row>
    <row r="15" spans="1:133">
      <c r="A15" s="12"/>
      <c r="B15" s="42">
        <v>524</v>
      </c>
      <c r="C15" s="19" t="s">
        <v>27</v>
      </c>
      <c r="D15" s="43">
        <v>466107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466107</v>
      </c>
      <c r="O15" s="44">
        <f t="shared" si="1"/>
        <v>502.27047413793105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1095944</v>
      </c>
      <c r="E16" s="29">
        <f t="shared" si="5"/>
        <v>316210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621714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2033868</v>
      </c>
      <c r="O16" s="41">
        <f t="shared" si="1"/>
        <v>2191.6681034482758</v>
      </c>
      <c r="P16" s="10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621714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621714</v>
      </c>
      <c r="O17" s="44">
        <f t="shared" si="1"/>
        <v>669.95043103448279</v>
      </c>
      <c r="P17" s="9"/>
    </row>
    <row r="18" spans="1:119">
      <c r="A18" s="12"/>
      <c r="B18" s="42">
        <v>539</v>
      </c>
      <c r="C18" s="19" t="s">
        <v>31</v>
      </c>
      <c r="D18" s="43">
        <v>1095944</v>
      </c>
      <c r="E18" s="43">
        <v>316210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1412154</v>
      </c>
      <c r="O18" s="44">
        <f t="shared" si="1"/>
        <v>1521.717672413793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433651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433651</v>
      </c>
      <c r="O19" s="41">
        <f t="shared" si="1"/>
        <v>467.29633620689657</v>
      </c>
      <c r="P19" s="10"/>
    </row>
    <row r="20" spans="1:119">
      <c r="A20" s="12"/>
      <c r="B20" s="42">
        <v>541</v>
      </c>
      <c r="C20" s="19" t="s">
        <v>57</v>
      </c>
      <c r="D20" s="43">
        <v>433651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433651</v>
      </c>
      <c r="O20" s="44">
        <f t="shared" si="1"/>
        <v>467.29633620689657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788513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788513</v>
      </c>
      <c r="O21" s="41">
        <f t="shared" si="1"/>
        <v>849.6907327586207</v>
      </c>
      <c r="P21" s="9"/>
    </row>
    <row r="22" spans="1:119">
      <c r="A22" s="12"/>
      <c r="B22" s="42">
        <v>572</v>
      </c>
      <c r="C22" s="19" t="s">
        <v>58</v>
      </c>
      <c r="D22" s="43">
        <v>788513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788513</v>
      </c>
      <c r="O22" s="44">
        <f t="shared" si="1"/>
        <v>849.6907327586207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SUM(D24:D25)</f>
        <v>0</v>
      </c>
      <c r="E23" s="29">
        <f t="shared" si="8"/>
        <v>60000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31905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91905</v>
      </c>
      <c r="O23" s="41">
        <f t="shared" si="1"/>
        <v>99.035560344827587</v>
      </c>
      <c r="P23" s="9"/>
    </row>
    <row r="24" spans="1:119">
      <c r="A24" s="12"/>
      <c r="B24" s="42">
        <v>581</v>
      </c>
      <c r="C24" s="19" t="s">
        <v>60</v>
      </c>
      <c r="D24" s="43">
        <v>0</v>
      </c>
      <c r="E24" s="43">
        <v>60000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60000</v>
      </c>
      <c r="O24" s="44">
        <f t="shared" si="1"/>
        <v>64.65517241379311</v>
      </c>
      <c r="P24" s="9"/>
    </row>
    <row r="25" spans="1:119" ht="15.75" thickBot="1">
      <c r="A25" s="12"/>
      <c r="B25" s="42">
        <v>591</v>
      </c>
      <c r="C25" s="19" t="s">
        <v>61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31905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31905</v>
      </c>
      <c r="O25" s="44">
        <f t="shared" si="1"/>
        <v>34.380387931034484</v>
      </c>
      <c r="P25" s="9"/>
    </row>
    <row r="26" spans="1:119" ht="16.5" thickBot="1">
      <c r="A26" s="13" t="s">
        <v>10</v>
      </c>
      <c r="B26" s="21"/>
      <c r="C26" s="20"/>
      <c r="D26" s="14">
        <f>SUM(D5,D13,D16,D19,D21,D23)</f>
        <v>7083131</v>
      </c>
      <c r="E26" s="14">
        <f t="shared" ref="E26:M26" si="9">SUM(E5,E13,E16,E19,E21,E23)</f>
        <v>1138355</v>
      </c>
      <c r="F26" s="14">
        <f t="shared" si="9"/>
        <v>906050</v>
      </c>
      <c r="G26" s="14">
        <f t="shared" si="9"/>
        <v>1564785</v>
      </c>
      <c r="H26" s="14">
        <f t="shared" si="9"/>
        <v>0</v>
      </c>
      <c r="I26" s="14">
        <f t="shared" si="9"/>
        <v>653619</v>
      </c>
      <c r="J26" s="14">
        <f t="shared" si="9"/>
        <v>0</v>
      </c>
      <c r="K26" s="14">
        <f t="shared" si="9"/>
        <v>451802</v>
      </c>
      <c r="L26" s="14">
        <f t="shared" si="9"/>
        <v>0</v>
      </c>
      <c r="M26" s="14">
        <f t="shared" si="9"/>
        <v>0</v>
      </c>
      <c r="N26" s="14">
        <f t="shared" si="4"/>
        <v>11797742</v>
      </c>
      <c r="O26" s="35">
        <f t="shared" si="1"/>
        <v>12713.084051724138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66</v>
      </c>
      <c r="M28" s="157"/>
      <c r="N28" s="157"/>
      <c r="O28" s="39">
        <v>928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2024-12-02T20:13:09Z</cp:lastPrinted>
  <dcterms:created xsi:type="dcterms:W3CDTF">2000-08-31T21:26:31Z</dcterms:created>
  <dcterms:modified xsi:type="dcterms:W3CDTF">2024-12-02T20:13:30Z</dcterms:modified>
</cp:coreProperties>
</file>