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AFR Data/EDR Municipal Expenditures/"/>
    </mc:Choice>
  </mc:AlternateContent>
  <xr:revisionPtr revIDLastSave="28" documentId="11_4C6363263229977B7533DC01A4F4F7D75C965883" xr6:coauthVersionLast="47" xr6:coauthVersionMax="47" xr10:uidLastSave="{1ECAE638-CF2B-4B4C-8B76-D24B1BB6553B}"/>
  <bookViews>
    <workbookView xWindow="-120" yWindow="-120" windowWidth="29040" windowHeight="15720" tabRatio="786" xr2:uid="{00000000-000D-0000-FFFF-FFFF00000000}"/>
  </bookViews>
  <sheets>
    <sheet name="2023" sheetId="49" r:id="rId1"/>
    <sheet name="2022" sheetId="48" r:id="rId2"/>
    <sheet name="2021" sheetId="47" r:id="rId3"/>
    <sheet name="2020" sheetId="46" r:id="rId4"/>
    <sheet name="2019" sheetId="45" r:id="rId5"/>
    <sheet name="2018" sheetId="44" r:id="rId6"/>
    <sheet name="2017" sheetId="43" r:id="rId7"/>
    <sheet name="2016" sheetId="42" r:id="rId8"/>
    <sheet name="2015" sheetId="41" r:id="rId9"/>
    <sheet name="2014" sheetId="39" r:id="rId10"/>
    <sheet name="2013" sheetId="38" r:id="rId11"/>
    <sheet name="2012" sheetId="36" r:id="rId12"/>
    <sheet name="2011" sheetId="35" r:id="rId13"/>
    <sheet name="2010" sheetId="34" r:id="rId14"/>
    <sheet name="2009" sheetId="33" r:id="rId15"/>
    <sheet name="2008" sheetId="37" r:id="rId16"/>
    <sheet name="2007" sheetId="40" r:id="rId17"/>
  </sheets>
  <definedNames>
    <definedName name="_xlnm.Print_Area" localSheetId="16">'2007'!$A$1:$O$25</definedName>
    <definedName name="_xlnm.Print_Area" localSheetId="15">'2008'!$A$1:$O$29</definedName>
    <definedName name="_xlnm.Print_Area" localSheetId="14">'2009'!$A$1:$O$27</definedName>
    <definedName name="_xlnm.Print_Area" localSheetId="13">'2010'!$A$1:$O$27</definedName>
    <definedName name="_xlnm.Print_Area" localSheetId="12">'2011'!$A$1:$O$27</definedName>
    <definedName name="_xlnm.Print_Area" localSheetId="11">'2012'!$A$1:$O$29</definedName>
    <definedName name="_xlnm.Print_Area" localSheetId="10">'2013'!$A$1:$O$20</definedName>
    <definedName name="_xlnm.Print_Area" localSheetId="9">'2014'!$A$1:$O$22</definedName>
    <definedName name="_xlnm.Print_Area" localSheetId="8">'2015'!$A$1:$O$26</definedName>
    <definedName name="_xlnm.Print_Area" localSheetId="7">'2016'!$A$1:$O$26</definedName>
    <definedName name="_xlnm.Print_Area" localSheetId="6">'2017'!$A$1:$O$24</definedName>
    <definedName name="_xlnm.Print_Area" localSheetId="5">'2018'!$A$1:$O$24</definedName>
    <definedName name="_xlnm.Print_Area" localSheetId="4">'2019'!$A$1:$O$24</definedName>
    <definedName name="_xlnm.Print_Area" localSheetId="3">'2020'!$A$1:$O$24</definedName>
    <definedName name="_xlnm.Print_Area" localSheetId="2">'2021'!$A$1:$P$22</definedName>
    <definedName name="_xlnm.Print_Area" localSheetId="1">'2022'!$A$1:$P$23</definedName>
    <definedName name="_xlnm.Print_Area" localSheetId="0">'2023'!$A$1:$P$21</definedName>
    <definedName name="_xlnm.Print_Titles" localSheetId="16">'2007'!$1:$4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91029" iterateCount="1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7" i="49" l="1"/>
  <c r="F17" i="49"/>
  <c r="G17" i="49"/>
  <c r="H17" i="49"/>
  <c r="I17" i="49"/>
  <c r="J17" i="49"/>
  <c r="K17" i="49"/>
  <c r="L17" i="49"/>
  <c r="M17" i="49"/>
  <c r="N17" i="49"/>
  <c r="D17" i="49"/>
  <c r="O16" i="49"/>
  <c r="P16" i="49" s="1"/>
  <c r="N15" i="49"/>
  <c r="M15" i="49"/>
  <c r="L15" i="49"/>
  <c r="K15" i="49"/>
  <c r="J15" i="49"/>
  <c r="I15" i="49"/>
  <c r="H15" i="49"/>
  <c r="G15" i="49"/>
  <c r="F15" i="49"/>
  <c r="E15" i="49"/>
  <c r="D15" i="49"/>
  <c r="O14" i="49"/>
  <c r="P14" i="49" s="1"/>
  <c r="O13" i="49"/>
  <c r="P13" i="49" s="1"/>
  <c r="N12" i="49"/>
  <c r="M12" i="49"/>
  <c r="L12" i="49"/>
  <c r="K12" i="49"/>
  <c r="J12" i="49"/>
  <c r="I12" i="49"/>
  <c r="H12" i="49"/>
  <c r="G12" i="49"/>
  <c r="F12" i="49"/>
  <c r="E12" i="49"/>
  <c r="D12" i="49"/>
  <c r="O11" i="49"/>
  <c r="P11" i="49" s="1"/>
  <c r="O10" i="49"/>
  <c r="P10" i="49" s="1"/>
  <c r="O9" i="49"/>
  <c r="P9" i="49" s="1"/>
  <c r="O8" i="49"/>
  <c r="P8" i="49" s="1"/>
  <c r="O7" i="49"/>
  <c r="P7" i="49" s="1"/>
  <c r="O6" i="49"/>
  <c r="P6" i="49" s="1"/>
  <c r="N5" i="49"/>
  <c r="M5" i="49"/>
  <c r="L5" i="49"/>
  <c r="K5" i="49"/>
  <c r="J5" i="49"/>
  <c r="I5" i="49"/>
  <c r="H5" i="49"/>
  <c r="G5" i="49"/>
  <c r="F5" i="49"/>
  <c r="E5" i="49"/>
  <c r="D5" i="49"/>
  <c r="O15" i="49" l="1"/>
  <c r="P15" i="49" s="1"/>
  <c r="O5" i="49"/>
  <c r="P5" i="49" s="1"/>
  <c r="O12" i="49"/>
  <c r="P12" i="49" s="1"/>
  <c r="O18" i="48"/>
  <c r="P18" i="48" s="1"/>
  <c r="N17" i="48"/>
  <c r="M17" i="48"/>
  <c r="L17" i="48"/>
  <c r="K17" i="48"/>
  <c r="J17" i="48"/>
  <c r="I17" i="48"/>
  <c r="H17" i="48"/>
  <c r="G17" i="48"/>
  <c r="F17" i="48"/>
  <c r="E17" i="48"/>
  <c r="D17" i="48"/>
  <c r="O16" i="48"/>
  <c r="P16" i="48" s="1"/>
  <c r="N15" i="48"/>
  <c r="M15" i="48"/>
  <c r="L15" i="48"/>
  <c r="K15" i="48"/>
  <c r="J15" i="48"/>
  <c r="I15" i="48"/>
  <c r="H15" i="48"/>
  <c r="G15" i="48"/>
  <c r="F15" i="48"/>
  <c r="E15" i="48"/>
  <c r="D15" i="48"/>
  <c r="O14" i="48"/>
  <c r="P14" i="48" s="1"/>
  <c r="O13" i="48"/>
  <c r="P13" i="48" s="1"/>
  <c r="N12" i="48"/>
  <c r="M12" i="48"/>
  <c r="L12" i="48"/>
  <c r="K12" i="48"/>
  <c r="J12" i="48"/>
  <c r="I12" i="48"/>
  <c r="H12" i="48"/>
  <c r="G12" i="48"/>
  <c r="F12" i="48"/>
  <c r="E12" i="48"/>
  <c r="D12" i="48"/>
  <c r="O11" i="48"/>
  <c r="P11" i="48" s="1"/>
  <c r="O10" i="48"/>
  <c r="P10" i="48" s="1"/>
  <c r="O9" i="48"/>
  <c r="P9" i="48" s="1"/>
  <c r="O8" i="48"/>
  <c r="P8" i="48" s="1"/>
  <c r="O7" i="48"/>
  <c r="P7" i="48" s="1"/>
  <c r="O6" i="48"/>
  <c r="P6" i="48" s="1"/>
  <c r="N5" i="48"/>
  <c r="M5" i="48"/>
  <c r="M19" i="48" s="1"/>
  <c r="L5" i="48"/>
  <c r="L19" i="48" s="1"/>
  <c r="K5" i="48"/>
  <c r="J5" i="48"/>
  <c r="I5" i="48"/>
  <c r="H5" i="48"/>
  <c r="G5" i="48"/>
  <c r="F5" i="48"/>
  <c r="E5" i="48"/>
  <c r="D5" i="48"/>
  <c r="O17" i="49" l="1"/>
  <c r="P17" i="49" s="1"/>
  <c r="H19" i="48"/>
  <c r="E19" i="48"/>
  <c r="G19" i="48"/>
  <c r="I19" i="48"/>
  <c r="D19" i="48"/>
  <c r="F19" i="48"/>
  <c r="J19" i="48"/>
  <c r="K19" i="48"/>
  <c r="N19" i="48"/>
  <c r="O17" i="48"/>
  <c r="P17" i="48" s="1"/>
  <c r="O15" i="48"/>
  <c r="P15" i="48" s="1"/>
  <c r="O12" i="48"/>
  <c r="P12" i="48" s="1"/>
  <c r="O5" i="48"/>
  <c r="P5" i="48" s="1"/>
  <c r="L18" i="47"/>
  <c r="O17" i="47"/>
  <c r="P17" i="47" s="1"/>
  <c r="N16" i="47"/>
  <c r="M16" i="47"/>
  <c r="M18" i="47" s="1"/>
  <c r="L16" i="47"/>
  <c r="K16" i="47"/>
  <c r="J16" i="47"/>
  <c r="I16" i="47"/>
  <c r="H16" i="47"/>
  <c r="G16" i="47"/>
  <c r="F16" i="47"/>
  <c r="E16" i="47"/>
  <c r="D16" i="47"/>
  <c r="O15" i="47"/>
  <c r="P15" i="47"/>
  <c r="N14" i="47"/>
  <c r="M14" i="47"/>
  <c r="L14" i="47"/>
  <c r="K14" i="47"/>
  <c r="J14" i="47"/>
  <c r="J18" i="47" s="1"/>
  <c r="I14" i="47"/>
  <c r="H14" i="47"/>
  <c r="G14" i="47"/>
  <c r="F14" i="47"/>
  <c r="E14" i="47"/>
  <c r="D14" i="47"/>
  <c r="O13" i="47"/>
  <c r="P13" i="47" s="1"/>
  <c r="O12" i="47"/>
  <c r="P12" i="47"/>
  <c r="N11" i="47"/>
  <c r="N18" i="47" s="1"/>
  <c r="M11" i="47"/>
  <c r="L11" i="47"/>
  <c r="K11" i="47"/>
  <c r="J11" i="47"/>
  <c r="I11" i="47"/>
  <c r="H11" i="47"/>
  <c r="G11" i="47"/>
  <c r="F11" i="47"/>
  <c r="E11" i="47"/>
  <c r="D11" i="47"/>
  <c r="O10" i="47"/>
  <c r="P10" i="47"/>
  <c r="O9" i="47"/>
  <c r="P9" i="47"/>
  <c r="O8" i="47"/>
  <c r="P8" i="47" s="1"/>
  <c r="O7" i="47"/>
  <c r="P7" i="47" s="1"/>
  <c r="O6" i="47"/>
  <c r="P6" i="47"/>
  <c r="N5" i="47"/>
  <c r="M5" i="47"/>
  <c r="L5" i="47"/>
  <c r="K5" i="47"/>
  <c r="J5" i="47"/>
  <c r="I5" i="47"/>
  <c r="H5" i="47"/>
  <c r="G5" i="47"/>
  <c r="F5" i="47"/>
  <c r="E5" i="47"/>
  <c r="D5" i="47"/>
  <c r="D18" i="47" s="1"/>
  <c r="K20" i="46"/>
  <c r="N19" i="46"/>
  <c r="O19" i="46" s="1"/>
  <c r="M18" i="46"/>
  <c r="L18" i="46"/>
  <c r="K18" i="46"/>
  <c r="J18" i="46"/>
  <c r="I18" i="46"/>
  <c r="H18" i="46"/>
  <c r="G18" i="46"/>
  <c r="F18" i="46"/>
  <c r="E18" i="46"/>
  <c r="D18" i="46"/>
  <c r="N17" i="46"/>
  <c r="O17" i="46" s="1"/>
  <c r="M16" i="46"/>
  <c r="L16" i="46"/>
  <c r="K16" i="46"/>
  <c r="J16" i="46"/>
  <c r="I16" i="46"/>
  <c r="H16" i="46"/>
  <c r="G16" i="46"/>
  <c r="F16" i="46"/>
  <c r="E16" i="46"/>
  <c r="D16" i="46"/>
  <c r="N15" i="46"/>
  <c r="O15" i="46" s="1"/>
  <c r="M14" i="46"/>
  <c r="L14" i="46"/>
  <c r="K14" i="46"/>
  <c r="J14" i="46"/>
  <c r="I14" i="46"/>
  <c r="H14" i="46"/>
  <c r="G14" i="46"/>
  <c r="F14" i="46"/>
  <c r="E14" i="46"/>
  <c r="D14" i="46"/>
  <c r="N13" i="46"/>
  <c r="O13" i="46" s="1"/>
  <c r="N12" i="46"/>
  <c r="O12" i="46" s="1"/>
  <c r="M11" i="46"/>
  <c r="L11" i="46"/>
  <c r="L20" i="46" s="1"/>
  <c r="K11" i="46"/>
  <c r="J11" i="46"/>
  <c r="J20" i="46" s="1"/>
  <c r="I11" i="46"/>
  <c r="H11" i="46"/>
  <c r="G11" i="46"/>
  <c r="F11" i="46"/>
  <c r="E11" i="46"/>
  <c r="D11" i="46"/>
  <c r="N10" i="46"/>
  <c r="O10" i="46" s="1"/>
  <c r="N9" i="46"/>
  <c r="O9" i="46"/>
  <c r="N8" i="46"/>
  <c r="O8" i="46" s="1"/>
  <c r="N7" i="46"/>
  <c r="O7" i="46" s="1"/>
  <c r="N6" i="46"/>
  <c r="O6" i="46"/>
  <c r="M5" i="46"/>
  <c r="L5" i="46"/>
  <c r="K5" i="46"/>
  <c r="J5" i="46"/>
  <c r="I5" i="46"/>
  <c r="H5" i="46"/>
  <c r="H20" i="46" s="1"/>
  <c r="G5" i="46"/>
  <c r="F5" i="46"/>
  <c r="E5" i="46"/>
  <c r="E20" i="46" s="1"/>
  <c r="D5" i="46"/>
  <c r="N5" i="46" s="1"/>
  <c r="O5" i="46" s="1"/>
  <c r="N19" i="45"/>
  <c r="O19" i="45" s="1"/>
  <c r="M18" i="45"/>
  <c r="L18" i="45"/>
  <c r="K18" i="45"/>
  <c r="J18" i="45"/>
  <c r="I18" i="45"/>
  <c r="H18" i="45"/>
  <c r="G18" i="45"/>
  <c r="F18" i="45"/>
  <c r="E18" i="45"/>
  <c r="D18" i="45"/>
  <c r="N17" i="45"/>
  <c r="O17" i="45"/>
  <c r="M16" i="45"/>
  <c r="L16" i="45"/>
  <c r="K16" i="45"/>
  <c r="J16" i="45"/>
  <c r="I16" i="45"/>
  <c r="H16" i="45"/>
  <c r="G16" i="45"/>
  <c r="F16" i="45"/>
  <c r="E16" i="45"/>
  <c r="D16" i="45"/>
  <c r="N15" i="45"/>
  <c r="O15" i="45"/>
  <c r="M14" i="45"/>
  <c r="L14" i="45"/>
  <c r="K14" i="45"/>
  <c r="J14" i="45"/>
  <c r="I14" i="45"/>
  <c r="H14" i="45"/>
  <c r="G14" i="45"/>
  <c r="F14" i="45"/>
  <c r="E14" i="45"/>
  <c r="D14" i="45"/>
  <c r="N14" i="45" s="1"/>
  <c r="O14" i="45" s="1"/>
  <c r="N13" i="45"/>
  <c r="O13" i="45"/>
  <c r="N12" i="45"/>
  <c r="O12" i="45"/>
  <c r="M11" i="45"/>
  <c r="L11" i="45"/>
  <c r="K11" i="45"/>
  <c r="J11" i="45"/>
  <c r="I11" i="45"/>
  <c r="H11" i="45"/>
  <c r="G11" i="45"/>
  <c r="F11" i="45"/>
  <c r="E11" i="45"/>
  <c r="D11" i="45"/>
  <c r="N10" i="45"/>
  <c r="O10" i="45"/>
  <c r="N9" i="45"/>
  <c r="O9" i="45" s="1"/>
  <c r="N8" i="45"/>
  <c r="O8" i="45" s="1"/>
  <c r="N7" i="45"/>
  <c r="O7" i="45"/>
  <c r="N6" i="45"/>
  <c r="O6" i="45" s="1"/>
  <c r="M5" i="45"/>
  <c r="L5" i="45"/>
  <c r="K5" i="45"/>
  <c r="K20" i="45" s="1"/>
  <c r="J5" i="45"/>
  <c r="I5" i="45"/>
  <c r="H5" i="45"/>
  <c r="G5" i="45"/>
  <c r="G20" i="45" s="1"/>
  <c r="F5" i="45"/>
  <c r="E5" i="45"/>
  <c r="D5" i="45"/>
  <c r="N19" i="44"/>
  <c r="O19" i="44"/>
  <c r="M18" i="44"/>
  <c r="L18" i="44"/>
  <c r="K18" i="44"/>
  <c r="J18" i="44"/>
  <c r="I18" i="44"/>
  <c r="H18" i="44"/>
  <c r="G18" i="44"/>
  <c r="F18" i="44"/>
  <c r="E18" i="44"/>
  <c r="D18" i="44"/>
  <c r="N17" i="44"/>
  <c r="O17" i="44"/>
  <c r="M16" i="44"/>
  <c r="L16" i="44"/>
  <c r="K16" i="44"/>
  <c r="J16" i="44"/>
  <c r="I16" i="44"/>
  <c r="H16" i="44"/>
  <c r="G16" i="44"/>
  <c r="F16" i="44"/>
  <c r="E16" i="44"/>
  <c r="D16" i="44"/>
  <c r="N15" i="44"/>
  <c r="O15" i="44"/>
  <c r="M14" i="44"/>
  <c r="L14" i="44"/>
  <c r="K14" i="44"/>
  <c r="J14" i="44"/>
  <c r="N14" i="44" s="1"/>
  <c r="O14" i="44" s="1"/>
  <c r="I14" i="44"/>
  <c r="H14" i="44"/>
  <c r="G14" i="44"/>
  <c r="F14" i="44"/>
  <c r="E14" i="44"/>
  <c r="D14" i="44"/>
  <c r="N13" i="44"/>
  <c r="O13" i="44" s="1"/>
  <c r="N12" i="44"/>
  <c r="O12" i="44" s="1"/>
  <c r="M11" i="44"/>
  <c r="L11" i="44"/>
  <c r="K11" i="44"/>
  <c r="J11" i="44"/>
  <c r="I11" i="44"/>
  <c r="H11" i="44"/>
  <c r="G11" i="44"/>
  <c r="F11" i="44"/>
  <c r="E11" i="44"/>
  <c r="D11" i="44"/>
  <c r="N10" i="44"/>
  <c r="O10" i="44" s="1"/>
  <c r="N9" i="44"/>
  <c r="O9" i="44" s="1"/>
  <c r="N8" i="44"/>
  <c r="O8" i="44"/>
  <c r="N7" i="44"/>
  <c r="O7" i="44" s="1"/>
  <c r="N6" i="44"/>
  <c r="O6" i="44" s="1"/>
  <c r="M5" i="44"/>
  <c r="L5" i="44"/>
  <c r="K5" i="44"/>
  <c r="J5" i="44"/>
  <c r="I5" i="44"/>
  <c r="H5" i="44"/>
  <c r="G5" i="44"/>
  <c r="G20" i="44" s="1"/>
  <c r="F5" i="44"/>
  <c r="F20" i="44" s="1"/>
  <c r="E5" i="44"/>
  <c r="E20" i="44" s="1"/>
  <c r="D5" i="44"/>
  <c r="N19" i="43"/>
  <c r="O19" i="43" s="1"/>
  <c r="M18" i="43"/>
  <c r="L18" i="43"/>
  <c r="K18" i="43"/>
  <c r="J18" i="43"/>
  <c r="I18" i="43"/>
  <c r="H18" i="43"/>
  <c r="G18" i="43"/>
  <c r="F18" i="43"/>
  <c r="E18" i="43"/>
  <c r="D18" i="43"/>
  <c r="N17" i="43"/>
  <c r="O17" i="43" s="1"/>
  <c r="M16" i="43"/>
  <c r="L16" i="43"/>
  <c r="K16" i="43"/>
  <c r="J16" i="43"/>
  <c r="I16" i="43"/>
  <c r="H16" i="43"/>
  <c r="G16" i="43"/>
  <c r="F16" i="43"/>
  <c r="E16" i="43"/>
  <c r="D16" i="43"/>
  <c r="N15" i="43"/>
  <c r="O15" i="43" s="1"/>
  <c r="M14" i="43"/>
  <c r="L14" i="43"/>
  <c r="K14" i="43"/>
  <c r="J14" i="43"/>
  <c r="I14" i="43"/>
  <c r="H14" i="43"/>
  <c r="G14" i="43"/>
  <c r="F14" i="43"/>
  <c r="E14" i="43"/>
  <c r="D14" i="43"/>
  <c r="N13" i="43"/>
  <c r="O13" i="43" s="1"/>
  <c r="N12" i="43"/>
  <c r="O12" i="43" s="1"/>
  <c r="M11" i="43"/>
  <c r="L11" i="43"/>
  <c r="L20" i="43" s="1"/>
  <c r="K11" i="43"/>
  <c r="J11" i="43"/>
  <c r="I11" i="43"/>
  <c r="H11" i="43"/>
  <c r="G11" i="43"/>
  <c r="F11" i="43"/>
  <c r="E11" i="43"/>
  <c r="D11" i="43"/>
  <c r="N10" i="43"/>
  <c r="O10" i="43" s="1"/>
  <c r="N9" i="43"/>
  <c r="O9" i="43"/>
  <c r="N8" i="43"/>
  <c r="O8" i="43" s="1"/>
  <c r="N7" i="43"/>
  <c r="O7" i="43"/>
  <c r="N6" i="43"/>
  <c r="O6" i="43" s="1"/>
  <c r="M5" i="43"/>
  <c r="L5" i="43"/>
  <c r="K5" i="43"/>
  <c r="K20" i="43" s="1"/>
  <c r="J5" i="43"/>
  <c r="I5" i="43"/>
  <c r="H5" i="43"/>
  <c r="G5" i="43"/>
  <c r="F5" i="43"/>
  <c r="F20" i="43" s="1"/>
  <c r="E5" i="43"/>
  <c r="E20" i="43" s="1"/>
  <c r="D5" i="43"/>
  <c r="N21" i="42"/>
  <c r="O21" i="42" s="1"/>
  <c r="M20" i="42"/>
  <c r="L20" i="42"/>
  <c r="K20" i="42"/>
  <c r="J20" i="42"/>
  <c r="I20" i="42"/>
  <c r="H20" i="42"/>
  <c r="G20" i="42"/>
  <c r="F20" i="42"/>
  <c r="E20" i="42"/>
  <c r="D20" i="42"/>
  <c r="N19" i="42"/>
  <c r="O19" i="42"/>
  <c r="M18" i="42"/>
  <c r="L18" i="42"/>
  <c r="K18" i="42"/>
  <c r="J18" i="42"/>
  <c r="I18" i="42"/>
  <c r="H18" i="42"/>
  <c r="G18" i="42"/>
  <c r="F18" i="42"/>
  <c r="E18" i="42"/>
  <c r="D18" i="42"/>
  <c r="N17" i="42"/>
  <c r="O17" i="42" s="1"/>
  <c r="M16" i="42"/>
  <c r="L16" i="42"/>
  <c r="K16" i="42"/>
  <c r="J16" i="42"/>
  <c r="I16" i="42"/>
  <c r="H16" i="42"/>
  <c r="G16" i="42"/>
  <c r="F16" i="42"/>
  <c r="E16" i="42"/>
  <c r="D16" i="42"/>
  <c r="N15" i="42"/>
  <c r="O15" i="42"/>
  <c r="M14" i="42"/>
  <c r="L14" i="42"/>
  <c r="K14" i="42"/>
  <c r="J14" i="42"/>
  <c r="I14" i="42"/>
  <c r="H14" i="42"/>
  <c r="G14" i="42"/>
  <c r="F14" i="42"/>
  <c r="E14" i="42"/>
  <c r="D14" i="42"/>
  <c r="N13" i="42"/>
  <c r="O13" i="42" s="1"/>
  <c r="N12" i="42"/>
  <c r="O12" i="42"/>
  <c r="M11" i="42"/>
  <c r="L11" i="42"/>
  <c r="K11" i="42"/>
  <c r="J11" i="42"/>
  <c r="I11" i="42"/>
  <c r="H11" i="42"/>
  <c r="G11" i="42"/>
  <c r="F11" i="42"/>
  <c r="E11" i="42"/>
  <c r="D11" i="42"/>
  <c r="N10" i="42"/>
  <c r="O10" i="42"/>
  <c r="N9" i="42"/>
  <c r="O9" i="42" s="1"/>
  <c r="N8" i="42"/>
  <c r="O8" i="42" s="1"/>
  <c r="N7" i="42"/>
  <c r="O7" i="42"/>
  <c r="N6" i="42"/>
  <c r="O6" i="42" s="1"/>
  <c r="M5" i="42"/>
  <c r="L5" i="42"/>
  <c r="K5" i="42"/>
  <c r="J5" i="42"/>
  <c r="I5" i="42"/>
  <c r="H5" i="42"/>
  <c r="H22" i="42" s="1"/>
  <c r="G5" i="42"/>
  <c r="F5" i="42"/>
  <c r="E5" i="42"/>
  <c r="D5" i="42"/>
  <c r="N21" i="41"/>
  <c r="O21" i="41"/>
  <c r="M20" i="41"/>
  <c r="L20" i="41"/>
  <c r="K20" i="41"/>
  <c r="J20" i="41"/>
  <c r="I20" i="41"/>
  <c r="H20" i="41"/>
  <c r="G20" i="41"/>
  <c r="F20" i="41"/>
  <c r="E20" i="41"/>
  <c r="D20" i="41"/>
  <c r="N19" i="41"/>
  <c r="O19" i="41" s="1"/>
  <c r="M18" i="41"/>
  <c r="L18" i="41"/>
  <c r="K18" i="41"/>
  <c r="J18" i="41"/>
  <c r="I18" i="41"/>
  <c r="H18" i="41"/>
  <c r="G18" i="41"/>
  <c r="F18" i="41"/>
  <c r="E18" i="41"/>
  <c r="D18" i="41"/>
  <c r="N17" i="41"/>
  <c r="O17" i="41"/>
  <c r="M16" i="41"/>
  <c r="L16" i="41"/>
  <c r="K16" i="41"/>
  <c r="J16" i="41"/>
  <c r="I16" i="41"/>
  <c r="H16" i="41"/>
  <c r="G16" i="41"/>
  <c r="F16" i="41"/>
  <c r="E16" i="41"/>
  <c r="D16" i="41"/>
  <c r="N15" i="41"/>
  <c r="O15" i="41" s="1"/>
  <c r="M14" i="41"/>
  <c r="L14" i="41"/>
  <c r="K14" i="41"/>
  <c r="J14" i="41"/>
  <c r="I14" i="41"/>
  <c r="H14" i="41"/>
  <c r="G14" i="41"/>
  <c r="F14" i="41"/>
  <c r="E14" i="41"/>
  <c r="D14" i="41"/>
  <c r="N13" i="41"/>
  <c r="O13" i="41"/>
  <c r="N12" i="41"/>
  <c r="O12" i="41" s="1"/>
  <c r="M11" i="41"/>
  <c r="L11" i="41"/>
  <c r="K11" i="41"/>
  <c r="J11" i="41"/>
  <c r="I11" i="41"/>
  <c r="H11" i="41"/>
  <c r="G11" i="41"/>
  <c r="F11" i="41"/>
  <c r="E11" i="41"/>
  <c r="D11" i="41"/>
  <c r="N10" i="41"/>
  <c r="O10" i="41" s="1"/>
  <c r="N9" i="41"/>
  <c r="O9" i="41" s="1"/>
  <c r="N8" i="41"/>
  <c r="O8" i="41"/>
  <c r="N7" i="41"/>
  <c r="O7" i="41" s="1"/>
  <c r="N6" i="41"/>
  <c r="O6" i="41" s="1"/>
  <c r="M5" i="41"/>
  <c r="L5" i="41"/>
  <c r="K5" i="41"/>
  <c r="J5" i="41"/>
  <c r="J22" i="41" s="1"/>
  <c r="I5" i="41"/>
  <c r="I22" i="41" s="1"/>
  <c r="H5" i="41"/>
  <c r="G5" i="41"/>
  <c r="G22" i="41" s="1"/>
  <c r="F5" i="41"/>
  <c r="F22" i="41" s="1"/>
  <c r="E5" i="41"/>
  <c r="E22" i="41" s="1"/>
  <c r="D5" i="41"/>
  <c r="N20" i="40"/>
  <c r="O20" i="40" s="1"/>
  <c r="M19" i="40"/>
  <c r="L19" i="40"/>
  <c r="K19" i="40"/>
  <c r="J19" i="40"/>
  <c r="I19" i="40"/>
  <c r="H19" i="40"/>
  <c r="G19" i="40"/>
  <c r="F19" i="40"/>
  <c r="E19" i="40"/>
  <c r="D19" i="40"/>
  <c r="N18" i="40"/>
  <c r="O18" i="40"/>
  <c r="M17" i="40"/>
  <c r="L17" i="40"/>
  <c r="K17" i="40"/>
  <c r="J17" i="40"/>
  <c r="I17" i="40"/>
  <c r="H17" i="40"/>
  <c r="G17" i="40"/>
  <c r="F17" i="40"/>
  <c r="E17" i="40"/>
  <c r="D17" i="40"/>
  <c r="N16" i="40"/>
  <c r="O16" i="40" s="1"/>
  <c r="M15" i="40"/>
  <c r="M21" i="40" s="1"/>
  <c r="L15" i="40"/>
  <c r="K15" i="40"/>
  <c r="J15" i="40"/>
  <c r="I15" i="40"/>
  <c r="H15" i="40"/>
  <c r="G15" i="40"/>
  <c r="F15" i="40"/>
  <c r="E15" i="40"/>
  <c r="D15" i="40"/>
  <c r="N14" i="40"/>
  <c r="O14" i="40" s="1"/>
  <c r="N13" i="40"/>
  <c r="O13" i="40"/>
  <c r="M12" i="40"/>
  <c r="L12" i="40"/>
  <c r="K12" i="40"/>
  <c r="J12" i="40"/>
  <c r="I12" i="40"/>
  <c r="H12" i="40"/>
  <c r="G12" i="40"/>
  <c r="F12" i="40"/>
  <c r="F21" i="40" s="1"/>
  <c r="E12" i="40"/>
  <c r="D12" i="40"/>
  <c r="N11" i="40"/>
  <c r="O11" i="40" s="1"/>
  <c r="N10" i="40"/>
  <c r="O10" i="40"/>
  <c r="N9" i="40"/>
  <c r="O9" i="40" s="1"/>
  <c r="N8" i="40"/>
  <c r="O8" i="40" s="1"/>
  <c r="N7" i="40"/>
  <c r="O7" i="40"/>
  <c r="N6" i="40"/>
  <c r="O6" i="40" s="1"/>
  <c r="M5" i="40"/>
  <c r="L5" i="40"/>
  <c r="K5" i="40"/>
  <c r="J5" i="40"/>
  <c r="I5" i="40"/>
  <c r="H5" i="40"/>
  <c r="G5" i="40"/>
  <c r="G21" i="40"/>
  <c r="F5" i="40"/>
  <c r="E5" i="40"/>
  <c r="D5" i="40"/>
  <c r="N17" i="39"/>
  <c r="O17" i="39" s="1"/>
  <c r="M16" i="39"/>
  <c r="L16" i="39"/>
  <c r="K16" i="39"/>
  <c r="J16" i="39"/>
  <c r="I16" i="39"/>
  <c r="I18" i="39" s="1"/>
  <c r="H16" i="39"/>
  <c r="G16" i="39"/>
  <c r="F16" i="39"/>
  <c r="E16" i="39"/>
  <c r="D16" i="39"/>
  <c r="N15" i="39"/>
  <c r="O15" i="39" s="1"/>
  <c r="M14" i="39"/>
  <c r="L14" i="39"/>
  <c r="K14" i="39"/>
  <c r="K18" i="39" s="1"/>
  <c r="J14" i="39"/>
  <c r="I14" i="39"/>
  <c r="H14" i="39"/>
  <c r="G14" i="39"/>
  <c r="F14" i="39"/>
  <c r="E14" i="39"/>
  <c r="D14" i="39"/>
  <c r="D18" i="39" s="1"/>
  <c r="N13" i="39"/>
  <c r="O13" i="39"/>
  <c r="N12" i="39"/>
  <c r="O12" i="39" s="1"/>
  <c r="M11" i="39"/>
  <c r="L11" i="39"/>
  <c r="K11" i="39"/>
  <c r="J11" i="39"/>
  <c r="N11" i="39" s="1"/>
  <c r="O11" i="39" s="1"/>
  <c r="I11" i="39"/>
  <c r="H11" i="39"/>
  <c r="G11" i="39"/>
  <c r="F11" i="39"/>
  <c r="E11" i="39"/>
  <c r="D11" i="39"/>
  <c r="N10" i="39"/>
  <c r="O10" i="39" s="1"/>
  <c r="N9" i="39"/>
  <c r="O9" i="39" s="1"/>
  <c r="N8" i="39"/>
  <c r="O8" i="39" s="1"/>
  <c r="N7" i="39"/>
  <c r="O7" i="39"/>
  <c r="N6" i="39"/>
  <c r="O6" i="39"/>
  <c r="M5" i="39"/>
  <c r="L5" i="39"/>
  <c r="K5" i="39"/>
  <c r="J5" i="39"/>
  <c r="I5" i="39"/>
  <c r="H5" i="39"/>
  <c r="G5" i="39"/>
  <c r="F5" i="39"/>
  <c r="E5" i="39"/>
  <c r="N5" i="39" s="1"/>
  <c r="O5" i="39" s="1"/>
  <c r="D5" i="39"/>
  <c r="N15" i="38"/>
  <c r="O15" i="38" s="1"/>
  <c r="M14" i="38"/>
  <c r="L14" i="38"/>
  <c r="L16" i="38" s="1"/>
  <c r="K14" i="38"/>
  <c r="J14" i="38"/>
  <c r="I14" i="38"/>
  <c r="H14" i="38"/>
  <c r="G14" i="38"/>
  <c r="F14" i="38"/>
  <c r="E14" i="38"/>
  <c r="D14" i="38"/>
  <c r="N13" i="38"/>
  <c r="O13" i="38" s="1"/>
  <c r="N12" i="38"/>
  <c r="O12" i="38" s="1"/>
  <c r="M11" i="38"/>
  <c r="M16" i="38" s="1"/>
  <c r="L11" i="38"/>
  <c r="K11" i="38"/>
  <c r="J11" i="38"/>
  <c r="I11" i="38"/>
  <c r="H11" i="38"/>
  <c r="G11" i="38"/>
  <c r="F11" i="38"/>
  <c r="E11" i="38"/>
  <c r="N11" i="38" s="1"/>
  <c r="O11" i="38" s="1"/>
  <c r="D11" i="38"/>
  <c r="N10" i="38"/>
  <c r="O10" i="38"/>
  <c r="N9" i="38"/>
  <c r="O9" i="38" s="1"/>
  <c r="N8" i="38"/>
  <c r="O8" i="38" s="1"/>
  <c r="N7" i="38"/>
  <c r="O7" i="38"/>
  <c r="N6" i="38"/>
  <c r="O6" i="38" s="1"/>
  <c r="M5" i="38"/>
  <c r="L5" i="38"/>
  <c r="K5" i="38"/>
  <c r="K16" i="38" s="1"/>
  <c r="J5" i="38"/>
  <c r="J16" i="38" s="1"/>
  <c r="I5" i="38"/>
  <c r="H5" i="38"/>
  <c r="G5" i="38"/>
  <c r="F5" i="38"/>
  <c r="E5" i="38"/>
  <c r="D5" i="38"/>
  <c r="N24" i="37"/>
  <c r="O24" i="37" s="1"/>
  <c r="N23" i="37"/>
  <c r="O23" i="37"/>
  <c r="M22" i="37"/>
  <c r="L22" i="37"/>
  <c r="K22" i="37"/>
  <c r="J22" i="37"/>
  <c r="I22" i="37"/>
  <c r="H22" i="37"/>
  <c r="G22" i="37"/>
  <c r="F22" i="37"/>
  <c r="E22" i="37"/>
  <c r="D22" i="37"/>
  <c r="N21" i="37"/>
  <c r="O21" i="37"/>
  <c r="N20" i="37"/>
  <c r="O20" i="37" s="1"/>
  <c r="M19" i="37"/>
  <c r="L19" i="37"/>
  <c r="K19" i="37"/>
  <c r="J19" i="37"/>
  <c r="I19" i="37"/>
  <c r="H19" i="37"/>
  <c r="G19" i="37"/>
  <c r="F19" i="37"/>
  <c r="E19" i="37"/>
  <c r="D19" i="37"/>
  <c r="N18" i="37"/>
  <c r="O18" i="37" s="1"/>
  <c r="M17" i="37"/>
  <c r="L17" i="37"/>
  <c r="K17" i="37"/>
  <c r="J17" i="37"/>
  <c r="I17" i="37"/>
  <c r="H17" i="37"/>
  <c r="G17" i="37"/>
  <c r="F17" i="37"/>
  <c r="E17" i="37"/>
  <c r="D17" i="37"/>
  <c r="N17" i="37" s="1"/>
  <c r="O17" i="37" s="1"/>
  <c r="N16" i="37"/>
  <c r="O16" i="37" s="1"/>
  <c r="M15" i="37"/>
  <c r="L15" i="37"/>
  <c r="K15" i="37"/>
  <c r="J15" i="37"/>
  <c r="I15" i="37"/>
  <c r="H15" i="37"/>
  <c r="G15" i="37"/>
  <c r="F15" i="37"/>
  <c r="E15" i="37"/>
  <c r="N15" i="37" s="1"/>
  <c r="O15" i="37" s="1"/>
  <c r="D15" i="37"/>
  <c r="N14" i="37"/>
  <c r="O14" i="37" s="1"/>
  <c r="N13" i="37"/>
  <c r="O13" i="37" s="1"/>
  <c r="M12" i="37"/>
  <c r="L12" i="37"/>
  <c r="K12" i="37"/>
  <c r="J12" i="37"/>
  <c r="I12" i="37"/>
  <c r="H12" i="37"/>
  <c r="G12" i="37"/>
  <c r="F12" i="37"/>
  <c r="E12" i="37"/>
  <c r="D12" i="37"/>
  <c r="N11" i="37"/>
  <c r="O11" i="37"/>
  <c r="N10" i="37"/>
  <c r="O10" i="37" s="1"/>
  <c r="N9" i="37"/>
  <c r="O9" i="37"/>
  <c r="N8" i="37"/>
  <c r="O8" i="37" s="1"/>
  <c r="N7" i="37"/>
  <c r="O7" i="37" s="1"/>
  <c r="N6" i="37"/>
  <c r="O6" i="37" s="1"/>
  <c r="M5" i="37"/>
  <c r="L5" i="37"/>
  <c r="K5" i="37"/>
  <c r="K25" i="37" s="1"/>
  <c r="J5" i="37"/>
  <c r="I5" i="37"/>
  <c r="H5" i="37"/>
  <c r="G5" i="37"/>
  <c r="F5" i="37"/>
  <c r="E5" i="37"/>
  <c r="D5" i="37"/>
  <c r="N24" i="36"/>
  <c r="O24" i="36"/>
  <c r="M23" i="36"/>
  <c r="L23" i="36"/>
  <c r="K23" i="36"/>
  <c r="J23" i="36"/>
  <c r="I23" i="36"/>
  <c r="H23" i="36"/>
  <c r="G23" i="36"/>
  <c r="F23" i="36"/>
  <c r="E23" i="36"/>
  <c r="D23" i="36"/>
  <c r="N22" i="36"/>
  <c r="O22" i="36" s="1"/>
  <c r="M21" i="36"/>
  <c r="L21" i="36"/>
  <c r="K21" i="36"/>
  <c r="J21" i="36"/>
  <c r="I21" i="36"/>
  <c r="H21" i="36"/>
  <c r="G21" i="36"/>
  <c r="F21" i="36"/>
  <c r="E21" i="36"/>
  <c r="D21" i="36"/>
  <c r="N20" i="36"/>
  <c r="O20" i="36" s="1"/>
  <c r="M19" i="36"/>
  <c r="L19" i="36"/>
  <c r="K19" i="36"/>
  <c r="J19" i="36"/>
  <c r="I19" i="36"/>
  <c r="H19" i="36"/>
  <c r="G19" i="36"/>
  <c r="F19" i="36"/>
  <c r="E19" i="36"/>
  <c r="D19" i="36"/>
  <c r="N18" i="36"/>
  <c r="O18" i="36" s="1"/>
  <c r="N17" i="36"/>
  <c r="O17" i="36"/>
  <c r="M16" i="36"/>
  <c r="L16" i="36"/>
  <c r="K16" i="36"/>
  <c r="J16" i="36"/>
  <c r="I16" i="36"/>
  <c r="H16" i="36"/>
  <c r="G16" i="36"/>
  <c r="F16" i="36"/>
  <c r="E16" i="36"/>
  <c r="D16" i="36"/>
  <c r="N15" i="36"/>
  <c r="O15" i="36" s="1"/>
  <c r="N14" i="36"/>
  <c r="O14" i="36" s="1"/>
  <c r="N13" i="36"/>
  <c r="O13" i="36" s="1"/>
  <c r="M12" i="36"/>
  <c r="L12" i="36"/>
  <c r="L25" i="36" s="1"/>
  <c r="K12" i="36"/>
  <c r="J12" i="36"/>
  <c r="I12" i="36"/>
  <c r="H12" i="36"/>
  <c r="G12" i="36"/>
  <c r="F12" i="36"/>
  <c r="E12" i="36"/>
  <c r="D12" i="36"/>
  <c r="N11" i="36"/>
  <c r="O11" i="36" s="1"/>
  <c r="N10" i="36"/>
  <c r="O10" i="36"/>
  <c r="N9" i="36"/>
  <c r="O9" i="36"/>
  <c r="N8" i="36"/>
  <c r="O8" i="36" s="1"/>
  <c r="N7" i="36"/>
  <c r="O7" i="36" s="1"/>
  <c r="N6" i="36"/>
  <c r="O6" i="36"/>
  <c r="M5" i="36"/>
  <c r="L5" i="36"/>
  <c r="K5" i="36"/>
  <c r="J5" i="36"/>
  <c r="I5" i="36"/>
  <c r="H5" i="36"/>
  <c r="G5" i="36"/>
  <c r="F5" i="36"/>
  <c r="F25" i="36"/>
  <c r="E5" i="36"/>
  <c r="D5" i="36"/>
  <c r="N22" i="35"/>
  <c r="O22" i="35"/>
  <c r="M21" i="35"/>
  <c r="L21" i="35"/>
  <c r="K21" i="35"/>
  <c r="J21" i="35"/>
  <c r="I21" i="35"/>
  <c r="H21" i="35"/>
  <c r="G21" i="35"/>
  <c r="F21" i="35"/>
  <c r="E21" i="35"/>
  <c r="D21" i="35"/>
  <c r="N20" i="35"/>
  <c r="O20" i="35" s="1"/>
  <c r="M19" i="35"/>
  <c r="L19" i="35"/>
  <c r="K19" i="35"/>
  <c r="J19" i="35"/>
  <c r="I19" i="35"/>
  <c r="H19" i="35"/>
  <c r="G19" i="35"/>
  <c r="F19" i="35"/>
  <c r="E19" i="35"/>
  <c r="D19" i="35"/>
  <c r="N18" i="35"/>
  <c r="O18" i="35" s="1"/>
  <c r="M17" i="35"/>
  <c r="M23" i="35" s="1"/>
  <c r="L17" i="35"/>
  <c r="K17" i="35"/>
  <c r="K23" i="35" s="1"/>
  <c r="J17" i="35"/>
  <c r="I17" i="35"/>
  <c r="H17" i="35"/>
  <c r="G17" i="35"/>
  <c r="F17" i="35"/>
  <c r="E17" i="35"/>
  <c r="D17" i="35"/>
  <c r="N16" i="35"/>
  <c r="O16" i="35"/>
  <c r="N15" i="35"/>
  <c r="O15" i="35" s="1"/>
  <c r="M14" i="35"/>
  <c r="L14" i="35"/>
  <c r="K14" i="35"/>
  <c r="J14" i="35"/>
  <c r="I14" i="35"/>
  <c r="H14" i="35"/>
  <c r="G14" i="35"/>
  <c r="F14" i="35"/>
  <c r="E14" i="35"/>
  <c r="D14" i="35"/>
  <c r="N14" i="35" s="1"/>
  <c r="O14" i="35" s="1"/>
  <c r="N13" i="35"/>
  <c r="O13" i="35" s="1"/>
  <c r="M12" i="35"/>
  <c r="L12" i="35"/>
  <c r="K12" i="35"/>
  <c r="J12" i="35"/>
  <c r="I12" i="35"/>
  <c r="H12" i="35"/>
  <c r="G12" i="35"/>
  <c r="G23" i="35" s="1"/>
  <c r="F12" i="35"/>
  <c r="E12" i="35"/>
  <c r="D12" i="35"/>
  <c r="N11" i="35"/>
  <c r="O11" i="35"/>
  <c r="N10" i="35"/>
  <c r="O10" i="35" s="1"/>
  <c r="N9" i="35"/>
  <c r="O9" i="35" s="1"/>
  <c r="N8" i="35"/>
  <c r="O8" i="35"/>
  <c r="N7" i="35"/>
  <c r="O7" i="35" s="1"/>
  <c r="N6" i="35"/>
  <c r="O6" i="35" s="1"/>
  <c r="M5" i="35"/>
  <c r="L5" i="35"/>
  <c r="K5" i="35"/>
  <c r="J5" i="35"/>
  <c r="J23" i="35" s="1"/>
  <c r="I5" i="35"/>
  <c r="H5" i="35"/>
  <c r="G5" i="35"/>
  <c r="F5" i="35"/>
  <c r="E5" i="35"/>
  <c r="D5" i="35"/>
  <c r="N5" i="35" s="1"/>
  <c r="O5" i="35" s="1"/>
  <c r="N22" i="34"/>
  <c r="O22" i="34" s="1"/>
  <c r="M21" i="34"/>
  <c r="L21" i="34"/>
  <c r="K21" i="34"/>
  <c r="J21" i="34"/>
  <c r="I21" i="34"/>
  <c r="H21" i="34"/>
  <c r="G21" i="34"/>
  <c r="F21" i="34"/>
  <c r="E21" i="34"/>
  <c r="D21" i="34"/>
  <c r="N20" i="34"/>
  <c r="O20" i="34" s="1"/>
  <c r="M19" i="34"/>
  <c r="L19" i="34"/>
  <c r="K19" i="34"/>
  <c r="J19" i="34"/>
  <c r="I19" i="34"/>
  <c r="H19" i="34"/>
  <c r="G19" i="34"/>
  <c r="F19" i="34"/>
  <c r="E19" i="34"/>
  <c r="D19" i="34"/>
  <c r="N18" i="34"/>
  <c r="O18" i="34" s="1"/>
  <c r="M17" i="34"/>
  <c r="L17" i="34"/>
  <c r="K17" i="34"/>
  <c r="J17" i="34"/>
  <c r="I17" i="34"/>
  <c r="H17" i="34"/>
  <c r="G17" i="34"/>
  <c r="F17" i="34"/>
  <c r="E17" i="34"/>
  <c r="D17" i="34"/>
  <c r="N16" i="34"/>
  <c r="O16" i="34"/>
  <c r="M15" i="34"/>
  <c r="M23" i="34" s="1"/>
  <c r="L15" i="34"/>
  <c r="K15" i="34"/>
  <c r="J15" i="34"/>
  <c r="I15" i="34"/>
  <c r="H15" i="34"/>
  <c r="G15" i="34"/>
  <c r="F15" i="34"/>
  <c r="E15" i="34"/>
  <c r="D15" i="34"/>
  <c r="N14" i="34"/>
  <c r="O14" i="34" s="1"/>
  <c r="N13" i="34"/>
  <c r="O13" i="34"/>
  <c r="M12" i="34"/>
  <c r="L12" i="34"/>
  <c r="K12" i="34"/>
  <c r="J12" i="34"/>
  <c r="I12" i="34"/>
  <c r="H12" i="34"/>
  <c r="G12" i="34"/>
  <c r="F12" i="34"/>
  <c r="E12" i="34"/>
  <c r="D12" i="34"/>
  <c r="D23" i="34" s="1"/>
  <c r="N11" i="34"/>
  <c r="O11" i="34" s="1"/>
  <c r="N10" i="34"/>
  <c r="O10" i="34" s="1"/>
  <c r="N9" i="34"/>
  <c r="O9" i="34"/>
  <c r="N8" i="34"/>
  <c r="O8" i="34"/>
  <c r="N7" i="34"/>
  <c r="O7" i="34" s="1"/>
  <c r="N6" i="34"/>
  <c r="O6" i="34" s="1"/>
  <c r="M5" i="34"/>
  <c r="L5" i="34"/>
  <c r="K5" i="34"/>
  <c r="J5" i="34"/>
  <c r="I5" i="34"/>
  <c r="H5" i="34"/>
  <c r="G5" i="34"/>
  <c r="F5" i="34"/>
  <c r="E5" i="34"/>
  <c r="D5" i="34"/>
  <c r="E20" i="33"/>
  <c r="F20" i="33"/>
  <c r="G20" i="33"/>
  <c r="H20" i="33"/>
  <c r="I20" i="33"/>
  <c r="J20" i="33"/>
  <c r="K20" i="33"/>
  <c r="L20" i="33"/>
  <c r="M20" i="33"/>
  <c r="D20" i="33"/>
  <c r="E17" i="33"/>
  <c r="F17" i="33"/>
  <c r="G17" i="33"/>
  <c r="H17" i="33"/>
  <c r="I17" i="33"/>
  <c r="J17" i="33"/>
  <c r="J23" i="33" s="1"/>
  <c r="K17" i="33"/>
  <c r="L17" i="33"/>
  <c r="M17" i="33"/>
  <c r="E15" i="33"/>
  <c r="F15" i="33"/>
  <c r="G15" i="33"/>
  <c r="H15" i="33"/>
  <c r="I15" i="33"/>
  <c r="J15" i="33"/>
  <c r="K15" i="33"/>
  <c r="L15" i="33"/>
  <c r="M15" i="33"/>
  <c r="E12" i="33"/>
  <c r="F12" i="33"/>
  <c r="G12" i="33"/>
  <c r="H12" i="33"/>
  <c r="I12" i="33"/>
  <c r="J12" i="33"/>
  <c r="K12" i="33"/>
  <c r="L12" i="33"/>
  <c r="M12" i="33"/>
  <c r="E5" i="33"/>
  <c r="F5" i="33"/>
  <c r="G5" i="33"/>
  <c r="H5" i="33"/>
  <c r="I5" i="33"/>
  <c r="I23" i="33" s="1"/>
  <c r="J5" i="33"/>
  <c r="K5" i="33"/>
  <c r="L5" i="33"/>
  <c r="L23" i="33" s="1"/>
  <c r="M5" i="33"/>
  <c r="D17" i="33"/>
  <c r="N17" i="33" s="1"/>
  <c r="O17" i="33" s="1"/>
  <c r="D15" i="33"/>
  <c r="D12" i="33"/>
  <c r="D5" i="33"/>
  <c r="N22" i="33"/>
  <c r="O22" i="33" s="1"/>
  <c r="N21" i="33"/>
  <c r="O21" i="33" s="1"/>
  <c r="N18" i="33"/>
  <c r="O18" i="33" s="1"/>
  <c r="N19" i="33"/>
  <c r="O19" i="33"/>
  <c r="N16" i="33"/>
  <c r="O16" i="33"/>
  <c r="N7" i="33"/>
  <c r="O7" i="33"/>
  <c r="N8" i="33"/>
  <c r="O8" i="33" s="1"/>
  <c r="N9" i="33"/>
  <c r="O9" i="33" s="1"/>
  <c r="N10" i="33"/>
  <c r="O10" i="33" s="1"/>
  <c r="N11" i="33"/>
  <c r="O11" i="33" s="1"/>
  <c r="N6" i="33"/>
  <c r="O6" i="33"/>
  <c r="N13" i="33"/>
  <c r="O13" i="33" s="1"/>
  <c r="N14" i="33"/>
  <c r="O14" i="33" s="1"/>
  <c r="D23" i="35" l="1"/>
  <c r="N11" i="43"/>
  <c r="O11" i="43" s="1"/>
  <c r="D20" i="44"/>
  <c r="N5" i="45"/>
  <c r="O5" i="45" s="1"/>
  <c r="N12" i="34"/>
  <c r="O12" i="34" s="1"/>
  <c r="N15" i="34"/>
  <c r="O15" i="34" s="1"/>
  <c r="D25" i="36"/>
  <c r="G25" i="37"/>
  <c r="N14" i="38"/>
  <c r="O14" i="38" s="1"/>
  <c r="L18" i="39"/>
  <c r="G20" i="43"/>
  <c r="I20" i="43"/>
  <c r="N16" i="43"/>
  <c r="O16" i="43" s="1"/>
  <c r="M20" i="45"/>
  <c r="F20" i="46"/>
  <c r="N11" i="46"/>
  <c r="O11" i="46" s="1"/>
  <c r="O14" i="47"/>
  <c r="P14" i="47" s="1"/>
  <c r="F23" i="33"/>
  <c r="E23" i="34"/>
  <c r="N23" i="34" s="1"/>
  <c r="O23" i="34" s="1"/>
  <c r="F23" i="34"/>
  <c r="N12" i="35"/>
  <c r="O12" i="35" s="1"/>
  <c r="E25" i="36"/>
  <c r="N12" i="36"/>
  <c r="O12" i="36" s="1"/>
  <c r="N21" i="36"/>
  <c r="O21" i="36" s="1"/>
  <c r="N19" i="37"/>
  <c r="O19" i="37" s="1"/>
  <c r="N22" i="37"/>
  <c r="O22" i="37" s="1"/>
  <c r="M18" i="39"/>
  <c r="H22" i="41"/>
  <c r="G22" i="42"/>
  <c r="N16" i="42"/>
  <c r="O16" i="42" s="1"/>
  <c r="J20" i="43"/>
  <c r="G20" i="46"/>
  <c r="I20" i="46"/>
  <c r="N16" i="46"/>
  <c r="O16" i="46" s="1"/>
  <c r="N18" i="44"/>
  <c r="O18" i="44" s="1"/>
  <c r="H23" i="35"/>
  <c r="N16" i="39"/>
  <c r="O16" i="39" s="1"/>
  <c r="K22" i="41"/>
  <c r="N22" i="41" s="1"/>
  <c r="O22" i="41" s="1"/>
  <c r="E25" i="37"/>
  <c r="L22" i="41"/>
  <c r="N20" i="42"/>
  <c r="O20" i="42" s="1"/>
  <c r="N12" i="33"/>
  <c r="O12" i="33" s="1"/>
  <c r="H23" i="33"/>
  <c r="J23" i="34"/>
  <c r="I25" i="36"/>
  <c r="F25" i="37"/>
  <c r="N19" i="40"/>
  <c r="O19" i="40" s="1"/>
  <c r="N5" i="42"/>
  <c r="O5" i="42" s="1"/>
  <c r="H20" i="44"/>
  <c r="N18" i="45"/>
  <c r="O18" i="45" s="1"/>
  <c r="G18" i="47"/>
  <c r="F23" i="35"/>
  <c r="E18" i="47"/>
  <c r="N17" i="35"/>
  <c r="O17" i="35" s="1"/>
  <c r="H25" i="36"/>
  <c r="N25" i="36" s="1"/>
  <c r="O25" i="36" s="1"/>
  <c r="N16" i="41"/>
  <c r="O16" i="41" s="1"/>
  <c r="K22" i="42"/>
  <c r="F18" i="47"/>
  <c r="K23" i="34"/>
  <c r="J25" i="36"/>
  <c r="D16" i="38"/>
  <c r="M22" i="42"/>
  <c r="I20" i="44"/>
  <c r="N11" i="44"/>
  <c r="O11" i="44" s="1"/>
  <c r="I20" i="45"/>
  <c r="O5" i="47"/>
  <c r="P5" i="47" s="1"/>
  <c r="G25" i="36"/>
  <c r="N17" i="34"/>
  <c r="O17" i="34" s="1"/>
  <c r="I23" i="35"/>
  <c r="I16" i="38"/>
  <c r="N12" i="40"/>
  <c r="O12" i="40" s="1"/>
  <c r="L23" i="34"/>
  <c r="N21" i="35"/>
  <c r="O21" i="35" s="1"/>
  <c r="K25" i="36"/>
  <c r="H25" i="37"/>
  <c r="E16" i="38"/>
  <c r="J20" i="44"/>
  <c r="N20" i="44" s="1"/>
  <c r="O20" i="44" s="1"/>
  <c r="M20" i="44"/>
  <c r="D20" i="45"/>
  <c r="I18" i="47"/>
  <c r="N11" i="41"/>
  <c r="O11" i="41" s="1"/>
  <c r="G23" i="34"/>
  <c r="N5" i="40"/>
  <c r="O5" i="40" s="1"/>
  <c r="N20" i="41"/>
  <c r="O20" i="41" s="1"/>
  <c r="N14" i="42"/>
  <c r="O14" i="42" s="1"/>
  <c r="N14" i="43"/>
  <c r="O14" i="43" s="1"/>
  <c r="K20" i="44"/>
  <c r="E20" i="45"/>
  <c r="O11" i="47"/>
  <c r="P11" i="47" s="1"/>
  <c r="M25" i="37"/>
  <c r="M22" i="41"/>
  <c r="H23" i="34"/>
  <c r="I25" i="37"/>
  <c r="N12" i="37"/>
  <c r="O12" i="37" s="1"/>
  <c r="N20" i="33"/>
  <c r="O20" i="33" s="1"/>
  <c r="I23" i="34"/>
  <c r="J25" i="37"/>
  <c r="G16" i="38"/>
  <c r="L20" i="44"/>
  <c r="N16" i="44"/>
  <c r="O16" i="44" s="1"/>
  <c r="F20" i="45"/>
  <c r="N14" i="46"/>
  <c r="O14" i="46" s="1"/>
  <c r="K18" i="47"/>
  <c r="M25" i="36"/>
  <c r="N5" i="37"/>
  <c r="O5" i="37" s="1"/>
  <c r="J22" i="42"/>
  <c r="D23" i="33"/>
  <c r="G23" i="33"/>
  <c r="E23" i="33"/>
  <c r="N21" i="34"/>
  <c r="O21" i="34" s="1"/>
  <c r="L23" i="35"/>
  <c r="N19" i="36"/>
  <c r="O19" i="36" s="1"/>
  <c r="N5" i="38"/>
  <c r="O5" i="38" s="1"/>
  <c r="N15" i="33"/>
  <c r="O15" i="33" s="1"/>
  <c r="H16" i="38"/>
  <c r="E21" i="40"/>
  <c r="N15" i="40"/>
  <c r="O15" i="40" s="1"/>
  <c r="I21" i="40"/>
  <c r="N18" i="43"/>
  <c r="O18" i="43" s="1"/>
  <c r="J18" i="39"/>
  <c r="N18" i="39" s="1"/>
  <c r="O18" i="39" s="1"/>
  <c r="E18" i="39"/>
  <c r="L25" i="37"/>
  <c r="F18" i="39"/>
  <c r="G18" i="39"/>
  <c r="H21" i="40"/>
  <c r="N17" i="40"/>
  <c r="O17" i="40" s="1"/>
  <c r="D22" i="41"/>
  <c r="I22" i="42"/>
  <c r="N16" i="45"/>
  <c r="O16" i="45" s="1"/>
  <c r="K23" i="33"/>
  <c r="N23" i="36"/>
  <c r="O23" i="36" s="1"/>
  <c r="H18" i="39"/>
  <c r="N11" i="42"/>
  <c r="O11" i="42" s="1"/>
  <c r="H20" i="45"/>
  <c r="J21" i="40"/>
  <c r="E22" i="42"/>
  <c r="M20" i="43"/>
  <c r="N18" i="46"/>
  <c r="O18" i="46" s="1"/>
  <c r="O16" i="47"/>
  <c r="P16" i="47" s="1"/>
  <c r="M23" i="33"/>
  <c r="N14" i="41"/>
  <c r="O14" i="41" s="1"/>
  <c r="N18" i="42"/>
  <c r="O18" i="42" s="1"/>
  <c r="N19" i="34"/>
  <c r="O19" i="34" s="1"/>
  <c r="N19" i="35"/>
  <c r="O19" i="35" s="1"/>
  <c r="K21" i="40"/>
  <c r="N18" i="41"/>
  <c r="O18" i="41" s="1"/>
  <c r="F22" i="42"/>
  <c r="N5" i="43"/>
  <c r="O5" i="43" s="1"/>
  <c r="J20" i="45"/>
  <c r="M20" i="46"/>
  <c r="O19" i="48"/>
  <c r="P19" i="48" s="1"/>
  <c r="N16" i="38"/>
  <c r="O16" i="38" s="1"/>
  <c r="E23" i="35"/>
  <c r="N23" i="35" s="1"/>
  <c r="O23" i="35" s="1"/>
  <c r="D25" i="37"/>
  <c r="N25" i="37" s="1"/>
  <c r="O25" i="37" s="1"/>
  <c r="N5" i="44"/>
  <c r="O5" i="44" s="1"/>
  <c r="N11" i="45"/>
  <c r="O11" i="45" s="1"/>
  <c r="H20" i="43"/>
  <c r="N5" i="34"/>
  <c r="O5" i="34" s="1"/>
  <c r="N5" i="36"/>
  <c r="O5" i="36" s="1"/>
  <c r="L21" i="40"/>
  <c r="D20" i="43"/>
  <c r="D20" i="46"/>
  <c r="N5" i="41"/>
  <c r="O5" i="41" s="1"/>
  <c r="F16" i="38"/>
  <c r="N16" i="36"/>
  <c r="O16" i="36" s="1"/>
  <c r="D22" i="42"/>
  <c r="L22" i="42"/>
  <c r="L20" i="45"/>
  <c r="D21" i="40"/>
  <c r="H18" i="47"/>
  <c r="N5" i="33"/>
  <c r="O5" i="33" s="1"/>
  <c r="N14" i="39"/>
  <c r="O14" i="39" s="1"/>
  <c r="N20" i="45" l="1"/>
  <c r="O20" i="45" s="1"/>
  <c r="N21" i="40"/>
  <c r="O21" i="40" s="1"/>
  <c r="N23" i="33"/>
  <c r="O23" i="33" s="1"/>
  <c r="O18" i="47"/>
  <c r="P18" i="47" s="1"/>
  <c r="N20" i="46"/>
  <c r="O20" i="46" s="1"/>
  <c r="N22" i="42"/>
  <c r="O22" i="42" s="1"/>
  <c r="N20" i="43"/>
  <c r="O20" i="43" s="1"/>
</calcChain>
</file>

<file path=xl/sharedStrings.xml><?xml version="1.0" encoding="utf-8"?>
<sst xmlns="http://schemas.openxmlformats.org/spreadsheetml/2006/main" count="627" uniqueCount="88">
  <si>
    <t>General</t>
  </si>
  <si>
    <t>Permanent</t>
  </si>
  <si>
    <t>Enterprise</t>
  </si>
  <si>
    <t>Pension</t>
  </si>
  <si>
    <t>Trust</t>
  </si>
  <si>
    <t>Component Units</t>
  </si>
  <si>
    <t>Governmental Funds</t>
  </si>
  <si>
    <t>Proprietary Funds</t>
  </si>
  <si>
    <t>Account Total</t>
  </si>
  <si>
    <t>Fiduciary Funds</t>
  </si>
  <si>
    <t>Total - All Account Codes</t>
  </si>
  <si>
    <t>Local Fiscal Year Ended September 30, 2009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</si>
  <si>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</si>
  <si>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</si>
  <si>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</si>
  <si>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</si>
  <si>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</si>
  <si>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</si>
  <si>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General Government Services (Not Court-Related)</t>
  </si>
  <si>
    <t>Legislative</t>
  </si>
  <si>
    <t>Executive</t>
  </si>
  <si>
    <t>Financial and Administrative</t>
  </si>
  <si>
    <t>Legal Counsel</t>
  </si>
  <si>
    <t>Comprehensive Planning</t>
  </si>
  <si>
    <t>Other General Government Services</t>
  </si>
  <si>
    <t>Physical Environment</t>
  </si>
  <si>
    <t>Water Utility Services</t>
  </si>
  <si>
    <t>Sewer / Wastewater Services</t>
  </si>
  <si>
    <t>Transportation</t>
  </si>
  <si>
    <t>Road and Street Facilities</t>
  </si>
  <si>
    <t>Culture / Recreation</t>
  </si>
  <si>
    <t>Parks and Recreation</t>
  </si>
  <si>
    <t>Special Recreation Facilities</t>
  </si>
  <si>
    <t>Inter-Fund Group Transfers Out</t>
  </si>
  <si>
    <t>Extraordinary Items (Loss)</t>
  </si>
  <si>
    <t>Other Uses and Non-Operating</t>
  </si>
  <si>
    <t>2009 Municipal Population:</t>
  </si>
  <si>
    <t>Glen St. Mary Expenditures Reported by Account Code and Fund Type</t>
  </si>
  <si>
    <t>Local Fiscal Year Ended September 30, 2010</t>
  </si>
  <si>
    <t>Human Services</t>
  </si>
  <si>
    <t>Health Services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</si>
  <si>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</si>
  <si>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</si>
  <si>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</si>
  <si>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Public Safety</t>
  </si>
  <si>
    <t>Protective Inspections</t>
  </si>
  <si>
    <t>2011 Municipal Population:</t>
  </si>
  <si>
    <t>Local Fiscal Year Ended September 30, 2012</t>
  </si>
  <si>
    <t>Law Enforcement</t>
  </si>
  <si>
    <t>Fire Control</t>
  </si>
  <si>
    <t>Emergency and Disaster Relief Services</t>
  </si>
  <si>
    <t>2012 Municipal Population:</t>
  </si>
  <si>
    <t>Local Fiscal Year Ended September 30, 2008</t>
  </si>
  <si>
    <t>2008 Municipal Population:</t>
  </si>
  <si>
    <t>Local Fiscal Year Ended September 30, 2013</t>
  </si>
  <si>
    <t>2013 Municipal Population:</t>
  </si>
  <si>
    <t>Local Fiscal Year Ended September 30, 2014</t>
  </si>
  <si>
    <t>Other General Government</t>
  </si>
  <si>
    <t>Road / Street Facilities</t>
  </si>
  <si>
    <t>Other Uses</t>
  </si>
  <si>
    <t>Interfund Transfers Out</t>
  </si>
  <si>
    <t>2014 Municipal Population:</t>
  </si>
  <si>
    <t>Local Fiscal Year Ended September 30, 2007</t>
  </si>
  <si>
    <t>2007 Municipal Population:</t>
  </si>
  <si>
    <t>Local Fiscal Year Ended September 30, 2015</t>
  </si>
  <si>
    <t>Health</t>
  </si>
  <si>
    <t>Charter Schools</t>
  </si>
  <si>
    <t>2015 Municipal Population:</t>
  </si>
  <si>
    <t>Local Fiscal Year Ended September 30, 2016</t>
  </si>
  <si>
    <t>2016 Municipal Population:</t>
  </si>
  <si>
    <t>Local Fiscal Year Ended September 30, 2017</t>
  </si>
  <si>
    <t>2017 Municipal Population:</t>
  </si>
  <si>
    <t>Local Fiscal Year Ended September 30, 2018</t>
  </si>
  <si>
    <t>2018 Municipal Population:</t>
  </si>
  <si>
    <t>Local Fiscal Year Ended September 30, 2019</t>
  </si>
  <si>
    <t>2019 Municipal Population:</t>
  </si>
  <si>
    <t>Local Fiscal Year Ended September 30, 2020</t>
  </si>
  <si>
    <t>2020 Municipal Population:</t>
  </si>
  <si>
    <t>Local Fiscal Year Ended September 30, 2021</t>
  </si>
  <si>
    <t>Per Capita Account</t>
  </si>
  <si>
    <t>Custodial</t>
  </si>
  <si>
    <t>Total Account</t>
  </si>
  <si>
    <t>Inter-fund Group Transfers Out</t>
  </si>
  <si>
    <t>2021 Municipal Population:</t>
  </si>
  <si>
    <t>Local Fiscal Year Ended September 30, 2022</t>
  </si>
  <si>
    <t>2022 Municipal Population:</t>
  </si>
  <si>
    <t>Local Fiscal Year Ended September 30, 2023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</si>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</sst>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8">
    <font>
      <sz val="12"/>
      <name val="Arial MT"/>
    </font>
    <font>
      <sz val="12"/>
      <name val="Arial"/>
      <family val="2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  <font>
      <b/>
      <sz val="2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95">
    <xf numFmtId="0" fontId="0" fillId="0" borderId="0" xfId="0"/>
    <xf numFmtId="0" fontId="3" fillId="0" borderId="0" xfId="0" applyFont="1" applyAlignment="1" applyProtection="1">
      <alignment horizontal="center"/>
    </xf>
    <xf numFmtId="0" fontId="3" fillId="0" borderId="0" xfId="0" applyFont="1" applyProtection="1"/>
    <xf numFmtId="0" fontId="4" fillId="0" borderId="0" xfId="0" applyFont="1" applyProtection="1"/>
    <xf numFmtId="37" fontId="4" fillId="0" borderId="0" xfId="0" applyNumberFormat="1" applyFont="1" applyProtection="1"/>
    <xf numFmtId="0" fontId="2" fillId="0" borderId="0" xfId="0" applyFont="1" applyProtection="1"/>
    <xf numFmtId="44" fontId="7" fillId="0" borderId="0" xfId="0" applyNumberFormat="1" applyFont="1" applyProtection="1"/>
    <xf numFmtId="0" fontId="6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right"/>
    </xf>
    <xf numFmtId="43" fontId="4" fillId="0" borderId="0" xfId="0" applyNumberFormat="1" applyFont="1" applyProtection="1"/>
    <xf numFmtId="43" fontId="7" fillId="0" borderId="0" xfId="0" applyNumberFormat="1" applyFont="1" applyProtection="1"/>
    <xf numFmtId="0" fontId="2" fillId="0" borderId="0" xfId="0" applyFont="1" applyAlignment="1" applyProtection="1"/>
    <xf numFmtId="0" fontId="4" fillId="0" borderId="1" xfId="0" applyFont="1" applyBorder="1" applyAlignment="1" applyProtection="1">
      <alignment vertical="center"/>
    </xf>
    <xf numFmtId="0" fontId="2" fillId="2" borderId="2" xfId="0" applyFont="1" applyFill="1" applyBorder="1" applyAlignment="1" applyProtection="1">
      <alignment vertical="center"/>
    </xf>
    <xf numFmtId="42" fontId="2" fillId="2" borderId="3" xfId="0" applyNumberFormat="1" applyFont="1" applyFill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37" fontId="4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0" fontId="2" fillId="2" borderId="7" xfId="0" applyFont="1" applyFill="1" applyBorder="1" applyAlignment="1" applyProtection="1">
      <alignment vertical="center"/>
    </xf>
    <xf numFmtId="0" fontId="2" fillId="2" borderId="3" xfId="0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vertical="center"/>
    </xf>
    <xf numFmtId="0" fontId="2" fillId="2" borderId="8" xfId="0" applyFont="1" applyFill="1" applyBorder="1" applyAlignment="1" applyProtection="1">
      <alignment vertical="center"/>
    </xf>
    <xf numFmtId="42" fontId="2" fillId="2" borderId="9" xfId="0" applyNumberFormat="1" applyFont="1" applyFill="1" applyBorder="1" applyAlignment="1" applyProtection="1">
      <alignment vertical="center"/>
    </xf>
    <xf numFmtId="42" fontId="2" fillId="2" borderId="10" xfId="0" applyNumberFormat="1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vertical="center"/>
    </xf>
    <xf numFmtId="0" fontId="2" fillId="2" borderId="11" xfId="0" applyFont="1" applyFill="1" applyBorder="1" applyAlignment="1" applyProtection="1">
      <alignment vertical="center"/>
    </xf>
    <xf numFmtId="0" fontId="2" fillId="2" borderId="6" xfId="0" applyFont="1" applyFill="1" applyBorder="1" applyAlignment="1" applyProtection="1">
      <alignment vertical="center"/>
    </xf>
    <xf numFmtId="42" fontId="2" fillId="2" borderId="11" xfId="0" applyNumberFormat="1" applyFont="1" applyFill="1" applyBorder="1" applyAlignment="1" applyProtection="1">
      <alignment vertical="center"/>
    </xf>
    <xf numFmtId="44" fontId="2" fillId="2" borderId="5" xfId="0" applyNumberFormat="1" applyFont="1" applyFill="1" applyBorder="1" applyAlignment="1" applyProtection="1">
      <alignment vertical="center"/>
    </xf>
    <xf numFmtId="37" fontId="8" fillId="2" borderId="12" xfId="0" applyNumberFormat="1" applyFont="1" applyFill="1" applyBorder="1" applyAlignment="1" applyProtection="1">
      <alignment horizontal="center" vertical="center" wrapText="1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0" fontId="9" fillId="2" borderId="14" xfId="0" applyFont="1" applyFill="1" applyBorder="1" applyAlignment="1" applyProtection="1">
      <alignment horizontal="center" vertical="center"/>
    </xf>
    <xf numFmtId="0" fontId="9" fillId="2" borderId="15" xfId="0" applyFont="1" applyFill="1" applyBorder="1" applyAlignment="1" applyProtection="1">
      <alignment horizontal="center" vertical="center"/>
    </xf>
    <xf numFmtId="44" fontId="2" fillId="2" borderId="16" xfId="0" applyNumberFormat="1" applyFont="1" applyFill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37" fontId="4" fillId="0" borderId="18" xfId="0" applyNumberFormat="1" applyFont="1" applyBorder="1" applyAlignment="1" applyProtection="1">
      <alignment vertical="center"/>
    </xf>
    <xf numFmtId="41" fontId="4" fillId="0" borderId="19" xfId="0" applyNumberFormat="1" applyFont="1" applyBorder="1" applyAlignment="1" applyProtection="1">
      <alignment vertical="center"/>
    </xf>
    <xf numFmtId="42" fontId="2" fillId="2" borderId="20" xfId="0" applyNumberFormat="1" applyFont="1" applyFill="1" applyBorder="1" applyAlignment="1" applyProtection="1">
      <alignment vertical="center"/>
    </xf>
    <xf numFmtId="44" fontId="2" fillId="2" borderId="21" xfId="0" applyNumberFormat="1" applyFont="1" applyFill="1" applyBorder="1" applyAlignment="1" applyProtection="1">
      <alignment vertical="center"/>
    </xf>
    <xf numFmtId="1" fontId="4" fillId="0" borderId="20" xfId="0" applyNumberFormat="1" applyFont="1" applyBorder="1" applyAlignment="1" applyProtection="1">
      <alignment horizontal="center" vertical="center"/>
    </xf>
    <xf numFmtId="42" fontId="4" fillId="0" borderId="11" xfId="0" applyNumberFormat="1" applyFont="1" applyBorder="1" applyAlignment="1" applyProtection="1">
      <alignment vertical="center"/>
    </xf>
    <xf numFmtId="44" fontId="4" fillId="0" borderId="21" xfId="0" applyNumberFormat="1" applyFont="1" applyBorder="1" applyAlignment="1" applyProtection="1">
      <alignment vertical="center"/>
    </xf>
    <xf numFmtId="0" fontId="12" fillId="0" borderId="0" xfId="0" applyFont="1" applyAlignment="1" applyProtection="1">
      <alignment horizontal="center"/>
    </xf>
    <xf numFmtId="0" fontId="1" fillId="0" borderId="0" xfId="0" applyFont="1"/>
    <xf numFmtId="0" fontId="14" fillId="2" borderId="14" xfId="0" applyFont="1" applyFill="1" applyBorder="1" applyAlignment="1" applyProtection="1">
      <alignment horizontal="center" vertical="center"/>
    </xf>
    <xf numFmtId="0" fontId="14" fillId="2" borderId="15" xfId="0" applyFont="1" applyFill="1" applyBorder="1" applyAlignment="1" applyProtection="1">
      <alignment horizontal="center" vertical="center"/>
    </xf>
    <xf numFmtId="0" fontId="13" fillId="0" borderId="0" xfId="0" applyFont="1" applyAlignment="1" applyProtection="1"/>
    <xf numFmtId="37" fontId="13" fillId="2" borderId="12" xfId="0" applyNumberFormat="1" applyFont="1" applyFill="1" applyBorder="1" applyAlignment="1" applyProtection="1">
      <alignment horizontal="center" vertical="center" wrapText="1"/>
    </xf>
    <xf numFmtId="37" fontId="13" fillId="2" borderId="13" xfId="0" applyNumberFormat="1" applyFont="1" applyFill="1" applyBorder="1" applyAlignment="1" applyProtection="1">
      <alignment horizontal="center" vertical="center" wrapText="1"/>
    </xf>
    <xf numFmtId="0" fontId="15" fillId="0" borderId="0" xfId="0" applyFont="1" applyAlignment="1" applyProtection="1">
      <alignment horizontal="right"/>
    </xf>
    <xf numFmtId="0" fontId="16" fillId="0" borderId="0" xfId="0" applyFont="1" applyAlignment="1" applyProtection="1">
      <alignment horizontal="center"/>
    </xf>
    <xf numFmtId="0" fontId="13" fillId="2" borderId="4" xfId="0" applyFont="1" applyFill="1" applyBorder="1" applyAlignment="1" applyProtection="1">
      <alignment vertical="center"/>
    </xf>
    <xf numFmtId="0" fontId="13" fillId="2" borderId="8" xfId="0" applyFont="1" applyFill="1" applyBorder="1" applyAlignment="1" applyProtection="1">
      <alignment vertical="center"/>
    </xf>
    <xf numFmtId="42" fontId="13" fillId="2" borderId="9" xfId="0" applyNumberFormat="1" applyFont="1" applyFill="1" applyBorder="1" applyAlignment="1" applyProtection="1">
      <alignment vertical="center"/>
    </xf>
    <xf numFmtId="42" fontId="13" fillId="2" borderId="10" xfId="0" applyNumberFormat="1" applyFont="1" applyFill="1" applyBorder="1" applyAlignment="1" applyProtection="1">
      <alignment vertical="center"/>
    </xf>
    <xf numFmtId="44" fontId="13" fillId="2" borderId="5" xfId="0" applyNumberFormat="1" applyFont="1" applyFill="1" applyBorder="1" applyAlignment="1" applyProtection="1">
      <alignment vertical="center"/>
    </xf>
    <xf numFmtId="44" fontId="16" fillId="0" borderId="0" xfId="0" applyNumberFormat="1" applyFont="1" applyProtection="1"/>
    <xf numFmtId="0" fontId="17" fillId="0" borderId="0" xfId="0" applyFont="1" applyProtection="1"/>
    <xf numFmtId="0" fontId="17" fillId="0" borderId="1" xfId="0" applyFont="1" applyBorder="1" applyAlignment="1" applyProtection="1">
      <alignment vertical="center"/>
    </xf>
    <xf numFmtId="1" fontId="17" fillId="0" borderId="20" xfId="0" applyNumberFormat="1" applyFont="1" applyBorder="1" applyAlignment="1" applyProtection="1">
      <alignment horizontal="center" vertical="center"/>
    </xf>
    <xf numFmtId="0" fontId="17" fillId="0" borderId="6" xfId="0" applyFont="1" applyBorder="1" applyAlignment="1" applyProtection="1">
      <alignment vertical="center"/>
    </xf>
    <xf numFmtId="42" fontId="17" fillId="0" borderId="11" xfId="0" applyNumberFormat="1" applyFont="1" applyBorder="1" applyAlignment="1" applyProtection="1">
      <alignment vertical="center"/>
    </xf>
    <xf numFmtId="44" fontId="17" fillId="0" borderId="21" xfId="0" applyNumberFormat="1" applyFont="1" applyBorder="1" applyAlignment="1" applyProtection="1">
      <alignment vertical="center"/>
    </xf>
    <xf numFmtId="43" fontId="17" fillId="0" borderId="0" xfId="0" applyNumberFormat="1" applyFont="1" applyProtection="1"/>
    <xf numFmtId="0" fontId="13" fillId="2" borderId="1" xfId="0" applyFont="1" applyFill="1" applyBorder="1" applyAlignment="1" applyProtection="1">
      <alignment vertical="center"/>
    </xf>
    <xf numFmtId="0" fontId="13" fillId="2" borderId="11" xfId="0" applyFont="1" applyFill="1" applyBorder="1" applyAlignment="1" applyProtection="1">
      <alignment vertical="center"/>
    </xf>
    <xf numFmtId="0" fontId="13" fillId="2" borderId="6" xfId="0" applyFont="1" applyFill="1" applyBorder="1" applyAlignment="1" applyProtection="1">
      <alignment vertical="center"/>
    </xf>
    <xf numFmtId="42" fontId="13" fillId="2" borderId="11" xfId="0" applyNumberFormat="1" applyFont="1" applyFill="1" applyBorder="1" applyAlignment="1" applyProtection="1">
      <alignment vertical="center"/>
    </xf>
    <xf numFmtId="42" fontId="13" fillId="2" borderId="20" xfId="0" applyNumberFormat="1" applyFont="1" applyFill="1" applyBorder="1" applyAlignment="1" applyProtection="1">
      <alignment vertical="center"/>
    </xf>
    <xf numFmtId="44" fontId="13" fillId="2" borderId="21" xfId="0" applyNumberFormat="1" applyFont="1" applyFill="1" applyBorder="1" applyAlignment="1" applyProtection="1">
      <alignment vertical="center"/>
    </xf>
    <xf numFmtId="43" fontId="16" fillId="0" borderId="0" xfId="0" applyNumberFormat="1" applyFont="1" applyProtection="1"/>
    <xf numFmtId="0" fontId="13" fillId="2" borderId="2" xfId="0" applyFont="1" applyFill="1" applyBorder="1" applyAlignment="1" applyProtection="1">
      <alignment vertical="center"/>
    </xf>
    <xf numFmtId="0" fontId="13" fillId="2" borderId="3" xfId="0" applyFont="1" applyFill="1" applyBorder="1" applyAlignment="1" applyProtection="1">
      <alignment vertical="center"/>
    </xf>
    <xf numFmtId="0" fontId="13" fillId="2" borderId="7" xfId="0" applyFont="1" applyFill="1" applyBorder="1" applyAlignment="1" applyProtection="1">
      <alignment vertical="center"/>
    </xf>
    <xf numFmtId="42" fontId="13" fillId="2" borderId="3" xfId="0" applyNumberFormat="1" applyFont="1" applyFill="1" applyBorder="1" applyAlignment="1" applyProtection="1">
      <alignment vertical="center"/>
    </xf>
    <xf numFmtId="44" fontId="13" fillId="2" borderId="16" xfId="0" applyNumberFormat="1" applyFont="1" applyFill="1" applyBorder="1" applyAlignment="1" applyProtection="1">
      <alignment vertical="center"/>
    </xf>
    <xf numFmtId="0" fontId="16" fillId="0" borderId="0" xfId="0" applyFont="1" applyProtection="1"/>
    <xf numFmtId="0" fontId="13" fillId="0" borderId="0" xfId="0" applyFont="1" applyProtection="1"/>
    <xf numFmtId="0" fontId="17" fillId="0" borderId="4" xfId="0" applyFont="1" applyBorder="1" applyAlignment="1" applyProtection="1">
      <alignment vertical="center"/>
    </xf>
    <xf numFmtId="0" fontId="17" fillId="0" borderId="0" xfId="0" applyFont="1" applyBorder="1" applyAlignment="1" applyProtection="1">
      <alignment vertical="center"/>
    </xf>
    <xf numFmtId="37" fontId="17" fillId="0" borderId="0" xfId="0" applyNumberFormat="1" applyFont="1" applyBorder="1" applyAlignment="1" applyProtection="1">
      <alignment vertical="center"/>
    </xf>
    <xf numFmtId="0" fontId="17" fillId="0" borderId="5" xfId="0" applyFont="1" applyBorder="1" applyAlignment="1" applyProtection="1">
      <alignment vertical="center"/>
    </xf>
    <xf numFmtId="0" fontId="17" fillId="0" borderId="17" xfId="0" applyFont="1" applyBorder="1" applyAlignment="1" applyProtection="1">
      <alignment vertical="center"/>
    </xf>
    <xf numFmtId="0" fontId="17" fillId="0" borderId="18" xfId="0" applyFont="1" applyBorder="1" applyAlignment="1" applyProtection="1">
      <alignment vertical="center"/>
    </xf>
    <xf numFmtId="37" fontId="17" fillId="0" borderId="18" xfId="0" applyNumberFormat="1" applyFont="1" applyBorder="1" applyAlignment="1" applyProtection="1">
      <alignment vertical="center"/>
    </xf>
    <xf numFmtId="41" fontId="17" fillId="0" borderId="19" xfId="0" applyNumberFormat="1" applyFont="1" applyBorder="1" applyAlignment="1" applyProtection="1">
      <alignment vertical="center"/>
    </xf>
    <xf numFmtId="37" fontId="17" fillId="0" borderId="0" xfId="0" applyNumberFormat="1" applyFont="1" applyProtection="1"/>
    <xf numFmtId="0" fontId="6" fillId="0" borderId="0" xfId="0" applyFont="1" applyAlignment="1">
      <alignment horizontal="center"/>
    </xf>
    <xf numFmtId="0" fontId="9" fillId="2" borderId="14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2" fillId="0" borderId="0" xfId="0" applyFont="1"/>
    <xf numFmtId="37" fontId="8" fillId="2" borderId="12" xfId="0" applyNumberFormat="1" applyFont="1" applyFill="1" applyBorder="1" applyAlignment="1">
      <alignment horizontal="center" vertical="center" wrapText="1"/>
    </xf>
    <xf numFmtId="37" fontId="8" fillId="2" borderId="13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2" fillId="2" borderId="4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42" fontId="2" fillId="2" borderId="9" xfId="0" applyNumberFormat="1" applyFont="1" applyFill="1" applyBorder="1" applyAlignment="1">
      <alignment vertical="center"/>
    </xf>
    <xf numFmtId="42" fontId="2" fillId="2" borderId="10" xfId="0" applyNumberFormat="1" applyFont="1" applyFill="1" applyBorder="1" applyAlignment="1">
      <alignment vertical="center"/>
    </xf>
    <xf numFmtId="44" fontId="2" fillId="2" borderId="5" xfId="0" applyNumberFormat="1" applyFont="1" applyFill="1" applyBorder="1" applyAlignment="1">
      <alignment vertical="center"/>
    </xf>
    <xf numFmtId="44" fontId="7" fillId="0" borderId="0" xfId="0" applyNumberFormat="1" applyFont="1"/>
    <xf numFmtId="0" fontId="4" fillId="0" borderId="0" xfId="0" applyFont="1"/>
    <xf numFmtId="0" fontId="4" fillId="0" borderId="1" xfId="0" applyFont="1" applyBorder="1" applyAlignment="1">
      <alignment vertical="center"/>
    </xf>
    <xf numFmtId="1" fontId="4" fillId="0" borderId="20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42" fontId="4" fillId="0" borderId="11" xfId="0" applyNumberFormat="1" applyFont="1" applyBorder="1" applyAlignment="1">
      <alignment vertical="center"/>
    </xf>
    <xf numFmtId="44" fontId="4" fillId="0" borderId="21" xfId="0" applyNumberFormat="1" applyFont="1" applyBorder="1" applyAlignment="1">
      <alignment vertical="center"/>
    </xf>
    <xf numFmtId="43" fontId="4" fillId="0" borderId="0" xfId="0" applyNumberFormat="1" applyFont="1"/>
    <xf numFmtId="0" fontId="2" fillId="2" borderId="1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42" fontId="2" fillId="2" borderId="11" xfId="0" applyNumberFormat="1" applyFont="1" applyFill="1" applyBorder="1" applyAlignment="1">
      <alignment vertical="center"/>
    </xf>
    <xf numFmtId="42" fontId="2" fillId="2" borderId="20" xfId="0" applyNumberFormat="1" applyFont="1" applyFill="1" applyBorder="1" applyAlignment="1">
      <alignment vertical="center"/>
    </xf>
    <xf numFmtId="44" fontId="2" fillId="2" borderId="21" xfId="0" applyNumberFormat="1" applyFont="1" applyFill="1" applyBorder="1" applyAlignment="1">
      <alignment vertical="center"/>
    </xf>
    <xf numFmtId="43" fontId="7" fillId="0" borderId="0" xfId="0" applyNumberFormat="1" applyFont="1"/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42" fontId="2" fillId="2" borderId="3" xfId="0" applyNumberFormat="1" applyFont="1" applyFill="1" applyBorder="1" applyAlignment="1">
      <alignment vertical="center"/>
    </xf>
    <xf numFmtId="44" fontId="2" fillId="2" borderId="16" xfId="0" applyNumberFormat="1" applyFont="1" applyFill="1" applyBorder="1" applyAlignment="1">
      <alignment vertical="center"/>
    </xf>
    <xf numFmtId="0" fontId="3" fillId="0" borderId="0" xfId="0" applyFont="1"/>
    <xf numFmtId="0" fontId="4" fillId="0" borderId="4" xfId="0" applyFont="1" applyBorder="1" applyAlignment="1">
      <alignment vertical="center"/>
    </xf>
    <xf numFmtId="0" fontId="4" fillId="0" borderId="0" xfId="0" applyFont="1" applyAlignment="1">
      <alignment vertical="center"/>
    </xf>
    <xf numFmtId="37" fontId="4" fillId="0" borderId="0" xfId="0" applyNumberFormat="1" applyFont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37" fontId="4" fillId="0" borderId="18" xfId="0" applyNumberFormat="1" applyFont="1" applyBorder="1" applyAlignment="1">
      <alignment vertical="center"/>
    </xf>
    <xf numFmtId="41" fontId="4" fillId="0" borderId="19" xfId="0" applyNumberFormat="1" applyFont="1" applyBorder="1" applyAlignment="1">
      <alignment vertical="center"/>
    </xf>
    <xf numFmtId="37" fontId="4" fillId="0" borderId="0" xfId="0" applyNumberFormat="1" applyFont="1"/>
    <xf numFmtId="37" fontId="4" fillId="0" borderId="18" xfId="0" applyNumberFormat="1" applyFont="1" applyBorder="1" applyAlignment="1">
      <alignment horizontal="right" vertical="center"/>
    </xf>
    <xf numFmtId="0" fontId="4" fillId="0" borderId="22" xfId="0" applyFont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4" fillId="0" borderId="25" xfId="0" applyFont="1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8" fillId="2" borderId="28" xfId="0" applyFont="1" applyFill="1" applyBorder="1" applyAlignment="1">
      <alignment horizontal="left" vertical="center" wrapText="1"/>
    </xf>
    <xf numFmtId="0" fontId="0" fillId="0" borderId="14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9" fillId="2" borderId="31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/>
    </xf>
    <xf numFmtId="37" fontId="8" fillId="2" borderId="33" xfId="0" applyNumberFormat="1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4" fillId="0" borderId="18" xfId="0" applyNumberFormat="1" applyFont="1" applyBorder="1" applyAlignment="1" applyProtection="1">
      <alignment horizontal="right" vertical="center"/>
    </xf>
    <xf numFmtId="0" fontId="4" fillId="0" borderId="22" xfId="0" applyFont="1" applyBorder="1" applyAlignment="1" applyProtection="1">
      <alignment vertical="center" wrapText="1"/>
    </xf>
    <xf numFmtId="0" fontId="4" fillId="0" borderId="25" xfId="0" applyFont="1" applyBorder="1" applyAlignment="1" applyProtection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4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8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  <xf numFmtId="37" fontId="17" fillId="0" borderId="18" xfId="0" applyNumberFormat="1" applyFont="1" applyBorder="1" applyAlignment="1" applyProtection="1">
      <alignment horizontal="right" vertical="center"/>
    </xf>
    <xf numFmtId="0" fontId="17" fillId="0" borderId="22" xfId="0" applyFont="1" applyBorder="1" applyAlignment="1" applyProtection="1">
      <alignment vertical="center" wrapText="1"/>
    </xf>
    <xf numFmtId="0" fontId="1" fillId="0" borderId="23" xfId="0" applyFont="1" applyBorder="1" applyAlignment="1">
      <alignment vertical="center" wrapText="1"/>
    </xf>
    <xf numFmtId="0" fontId="1" fillId="0" borderId="24" xfId="0" applyFont="1" applyBorder="1" applyAlignment="1">
      <alignment vertical="center" wrapText="1"/>
    </xf>
    <xf numFmtId="0" fontId="17" fillId="0" borderId="25" xfId="0" applyFont="1" applyBorder="1" applyAlignment="1" applyProtection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  <xf numFmtId="0" fontId="11" fillId="0" borderId="28" xfId="0" applyFont="1" applyBorder="1" applyAlignment="1" applyProtection="1">
      <alignment horizontal="center" vertical="center"/>
    </xf>
    <xf numFmtId="0" fontId="11" fillId="0" borderId="14" xfId="0" applyFont="1" applyBorder="1" applyAlignment="1" applyProtection="1">
      <alignment horizontal="center" vertical="center"/>
    </xf>
    <xf numFmtId="0" fontId="11" fillId="0" borderId="29" xfId="0" applyFont="1" applyBorder="1" applyAlignment="1" applyProtection="1">
      <alignment horizontal="center" vertical="center"/>
    </xf>
    <xf numFmtId="0" fontId="12" fillId="0" borderId="4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/>
    </xf>
    <xf numFmtId="0" fontId="12" fillId="0" borderId="5" xfId="0" applyFont="1" applyBorder="1" applyAlignment="1" applyProtection="1">
      <alignment horizontal="center" vertical="center"/>
    </xf>
    <xf numFmtId="0" fontId="13" fillId="2" borderId="28" xfId="0" applyFont="1" applyFill="1" applyBorder="1" applyAlignment="1" applyProtection="1">
      <alignment horizontal="left" vertical="center" wrapText="1"/>
    </xf>
    <xf numFmtId="0" fontId="1" fillId="0" borderId="14" xfId="0" applyFont="1" applyBorder="1" applyAlignment="1">
      <alignment vertical="center" wrapText="1"/>
    </xf>
    <xf numFmtId="0" fontId="1" fillId="0" borderId="30" xfId="0" applyFont="1" applyBorder="1" applyAlignment="1">
      <alignment vertical="center" wrapText="1"/>
    </xf>
    <xf numFmtId="0" fontId="1" fillId="0" borderId="25" xfId="0" applyFont="1" applyBorder="1" applyAlignment="1">
      <alignment vertical="center" wrapText="1"/>
    </xf>
    <xf numFmtId="0" fontId="1" fillId="0" borderId="26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4" fillId="2" borderId="31" xfId="0" applyFont="1" applyFill="1" applyBorder="1" applyAlignment="1" applyProtection="1">
      <alignment horizontal="center" vertical="center"/>
    </xf>
    <xf numFmtId="0" fontId="14" fillId="2" borderId="8" xfId="0" applyFont="1" applyFill="1" applyBorder="1" applyAlignment="1" applyProtection="1">
      <alignment horizontal="center" vertical="center"/>
    </xf>
    <xf numFmtId="0" fontId="14" fillId="2" borderId="32" xfId="0" applyFont="1" applyFill="1" applyBorder="1" applyAlignment="1" applyProtection="1">
      <alignment horizontal="center" vertical="center"/>
    </xf>
    <xf numFmtId="37" fontId="13" fillId="2" borderId="33" xfId="0" applyNumberFormat="1" applyFont="1" applyFill="1" applyBorder="1" applyAlignment="1" applyProtection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microsoft.com/office/2017/10/relationships/person" Target="persons/perso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FB954A-ECAE-409F-92E2-C77648E5817A}">
  <sheetPr>
    <pageSetUpPr fitToPage="1"/>
  </sheetPr>
  <dimension ref="A1:ED21"/>
  <sheetViews>
    <sheetView tabSelected="1" workbookViewId="0">
      <selection sqref="A1:P1"/>
    </sheetView>
  </sheetViews>
  <sheetFormatPr defaultColWidth="9.77734375" defaultRowHeight="15"/>
  <cols>
    <col min="1" max="1" width="1.77734375" style="104" customWidth="1"/>
    <col min="2" max="2" width="6.77734375" style="104" customWidth="1"/>
    <col min="3" max="3" width="55.77734375" style="104" customWidth="1"/>
    <col min="4" max="5" width="16.77734375" style="132" customWidth="1"/>
    <col min="6" max="7" width="15.77734375" style="132" customWidth="1"/>
    <col min="8" max="8" width="13.77734375" style="132" customWidth="1"/>
    <col min="9" max="10" width="15.77734375" style="132" customWidth="1"/>
    <col min="11" max="14" width="13.77734375" style="132" customWidth="1"/>
    <col min="15" max="15" width="16.77734375" style="132" customWidth="1"/>
    <col min="16" max="16" width="13.77734375" style="104" customWidth="1"/>
    <col min="17" max="18" width="9.77734375" style="104"/>
  </cols>
  <sheetData>
    <row r="1" spans="1:134" ht="27.75">
      <c r="A1" s="140" t="s">
        <v>37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2"/>
      <c r="Q1" s="90"/>
      <c r="R1"/>
    </row>
    <row r="2" spans="1:134" ht="24" thickBot="1">
      <c r="A2" s="143" t="s">
        <v>86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5"/>
      <c r="Q2" s="90"/>
      <c r="R2"/>
    </row>
    <row r="3" spans="1:134" ht="18" customHeight="1">
      <c r="A3" s="146" t="s">
        <v>12</v>
      </c>
      <c r="B3" s="147"/>
      <c r="C3" s="148"/>
      <c r="D3" s="152" t="s">
        <v>6</v>
      </c>
      <c r="E3" s="153"/>
      <c r="F3" s="153"/>
      <c r="G3" s="153"/>
      <c r="H3" s="154"/>
      <c r="I3" s="152" t="s">
        <v>7</v>
      </c>
      <c r="J3" s="154"/>
      <c r="K3" s="152" t="s">
        <v>9</v>
      </c>
      <c r="L3" s="153"/>
      <c r="M3" s="154"/>
      <c r="N3" s="91"/>
      <c r="O3" s="92"/>
      <c r="P3" s="155" t="s">
        <v>79</v>
      </c>
      <c r="Q3" s="93"/>
      <c r="R3"/>
    </row>
    <row r="4" spans="1:134" ht="32.25" customHeight="1" thickBot="1">
      <c r="A4" s="149"/>
      <c r="B4" s="150"/>
      <c r="C4" s="151"/>
      <c r="D4" s="94" t="s">
        <v>0</v>
      </c>
      <c r="E4" s="94" t="s">
        <v>13</v>
      </c>
      <c r="F4" s="94" t="s">
        <v>14</v>
      </c>
      <c r="G4" s="94" t="s">
        <v>15</v>
      </c>
      <c r="H4" s="94" t="s">
        <v>1</v>
      </c>
      <c r="I4" s="94" t="s">
        <v>2</v>
      </c>
      <c r="J4" s="95" t="s">
        <v>16</v>
      </c>
      <c r="K4" s="95" t="s">
        <v>3</v>
      </c>
      <c r="L4" s="95" t="s">
        <v>4</v>
      </c>
      <c r="M4" s="95" t="s">
        <v>80</v>
      </c>
      <c r="N4" s="95" t="s">
        <v>5</v>
      </c>
      <c r="O4" s="95" t="s">
        <v>81</v>
      </c>
      <c r="P4" s="156"/>
      <c r="Q4" s="96"/>
      <c r="R4" s="97"/>
      <c r="S4" s="97"/>
      <c r="T4" s="97"/>
      <c r="U4" s="97"/>
      <c r="V4" s="97"/>
      <c r="W4" s="97"/>
      <c r="X4" s="97"/>
      <c r="Y4" s="97"/>
      <c r="Z4" s="97"/>
      <c r="AA4" s="97"/>
      <c r="AB4" s="97"/>
      <c r="AC4" s="97"/>
      <c r="AD4" s="97"/>
      <c r="AE4" s="97"/>
      <c r="AF4" s="97"/>
      <c r="AG4" s="97"/>
      <c r="AH4" s="97"/>
      <c r="AI4" s="97"/>
      <c r="AJ4" s="97"/>
      <c r="AK4" s="97"/>
      <c r="AL4" s="97"/>
      <c r="AM4" s="97"/>
      <c r="AN4" s="97"/>
      <c r="AO4" s="97"/>
      <c r="AP4" s="97"/>
      <c r="AQ4" s="97"/>
      <c r="AR4" s="97"/>
      <c r="AS4" s="97"/>
      <c r="AT4" s="97"/>
      <c r="AU4" s="97"/>
      <c r="AV4" s="97"/>
      <c r="AW4" s="97"/>
      <c r="AX4" s="97"/>
      <c r="AY4" s="97"/>
      <c r="AZ4" s="97"/>
      <c r="BA4" s="97"/>
      <c r="BB4" s="97"/>
      <c r="BC4" s="97"/>
      <c r="BD4" s="97"/>
      <c r="BE4" s="97"/>
      <c r="BF4" s="97"/>
      <c r="BG4" s="97"/>
      <c r="BH4" s="97"/>
      <c r="BI4" s="97"/>
      <c r="BJ4" s="97"/>
      <c r="BK4" s="97"/>
      <c r="BL4" s="97"/>
      <c r="BM4" s="97"/>
      <c r="BN4" s="97"/>
      <c r="BO4" s="97"/>
      <c r="BP4" s="97"/>
      <c r="BQ4" s="97"/>
      <c r="BR4" s="97"/>
      <c r="BS4" s="97"/>
      <c r="BT4" s="97"/>
      <c r="BU4" s="97"/>
      <c r="BV4" s="97"/>
      <c r="BW4" s="97"/>
      <c r="BX4" s="97"/>
      <c r="BY4" s="97"/>
      <c r="BZ4" s="97"/>
      <c r="CA4" s="97"/>
      <c r="CB4" s="97"/>
      <c r="CC4" s="97"/>
      <c r="CD4" s="97"/>
      <c r="CE4" s="97"/>
      <c r="CF4" s="97"/>
      <c r="CG4" s="97"/>
      <c r="CH4" s="97"/>
      <c r="CI4" s="97"/>
      <c r="CJ4" s="97"/>
      <c r="CK4" s="97"/>
      <c r="CL4" s="97"/>
      <c r="CM4" s="97"/>
      <c r="CN4" s="97"/>
      <c r="CO4" s="97"/>
      <c r="CP4" s="97"/>
      <c r="CQ4" s="97"/>
      <c r="CR4" s="97"/>
      <c r="CS4" s="97"/>
      <c r="CT4" s="97"/>
      <c r="CU4" s="97"/>
      <c r="CV4" s="97"/>
      <c r="CW4" s="97"/>
      <c r="CX4" s="97"/>
      <c r="CY4" s="97"/>
      <c r="CZ4" s="97"/>
      <c r="DA4" s="97"/>
      <c r="DB4" s="97"/>
      <c r="DC4" s="97"/>
      <c r="DD4" s="97"/>
      <c r="DE4" s="97"/>
      <c r="DF4" s="97"/>
      <c r="DG4" s="97"/>
      <c r="DH4" s="97"/>
      <c r="DI4" s="97"/>
      <c r="DJ4" s="97"/>
      <c r="DK4" s="97"/>
      <c r="DL4" s="97"/>
      <c r="DM4" s="97"/>
      <c r="DN4" s="97"/>
      <c r="DO4" s="97"/>
      <c r="DP4" s="97"/>
      <c r="DQ4" s="97"/>
      <c r="DR4" s="97"/>
      <c r="DS4" s="97"/>
      <c r="DT4" s="97"/>
      <c r="DU4" s="97"/>
      <c r="DV4" s="97"/>
      <c r="DW4" s="97"/>
      <c r="DX4" s="97"/>
      <c r="DY4" s="97"/>
      <c r="DZ4" s="97"/>
      <c r="EA4" s="97"/>
      <c r="EB4" s="97"/>
      <c r="EC4" s="97"/>
      <c r="ED4" s="97"/>
    </row>
    <row r="5" spans="1:134" ht="15.75">
      <c r="A5" s="98" t="s">
        <v>18</v>
      </c>
      <c r="B5" s="99"/>
      <c r="C5" s="99"/>
      <c r="D5" s="100">
        <f>SUM(D6:D11)</f>
        <v>281758</v>
      </c>
      <c r="E5" s="100">
        <f>SUM(E6:E11)</f>
        <v>0</v>
      </c>
      <c r="F5" s="100">
        <f>SUM(F6:F11)</f>
        <v>0</v>
      </c>
      <c r="G5" s="100">
        <f>SUM(G6:G11)</f>
        <v>0</v>
      </c>
      <c r="H5" s="100">
        <f>SUM(H6:H11)</f>
        <v>0</v>
      </c>
      <c r="I5" s="100">
        <f>SUM(I6:I11)</f>
        <v>7500</v>
      </c>
      <c r="J5" s="100">
        <f>SUM(J6:J11)</f>
        <v>0</v>
      </c>
      <c r="K5" s="100">
        <f>SUM(K6:K11)</f>
        <v>0</v>
      </c>
      <c r="L5" s="100">
        <f>SUM(L6:L11)</f>
        <v>0</v>
      </c>
      <c r="M5" s="100">
        <f>SUM(M6:M11)</f>
        <v>0</v>
      </c>
      <c r="N5" s="100">
        <f>SUM(N6:N11)</f>
        <v>0</v>
      </c>
      <c r="O5" s="101">
        <f>SUM(D5:N5)</f>
        <v>289258</v>
      </c>
      <c r="P5" s="102">
        <f>(O5/P$19)</f>
        <v>632.94967177242893</v>
      </c>
      <c r="Q5" s="103"/>
    </row>
    <row r="6" spans="1:134">
      <c r="A6" s="105"/>
      <c r="B6" s="106">
        <v>511</v>
      </c>
      <c r="C6" s="107" t="s">
        <v>19</v>
      </c>
      <c r="D6" s="108">
        <v>14513</v>
      </c>
      <c r="E6" s="108">
        <v>0</v>
      </c>
      <c r="F6" s="108">
        <v>0</v>
      </c>
      <c r="G6" s="108">
        <v>0</v>
      </c>
      <c r="H6" s="108">
        <v>0</v>
      </c>
      <c r="I6" s="108">
        <v>0</v>
      </c>
      <c r="J6" s="108">
        <v>0</v>
      </c>
      <c r="K6" s="108">
        <v>0</v>
      </c>
      <c r="L6" s="108">
        <v>0</v>
      </c>
      <c r="M6" s="108">
        <v>0</v>
      </c>
      <c r="N6" s="108">
        <v>0</v>
      </c>
      <c r="O6" s="108">
        <f>SUM(D6:N6)</f>
        <v>14513</v>
      </c>
      <c r="P6" s="109">
        <f>(O6/P$19)</f>
        <v>31.75711159737418</v>
      </c>
      <c r="Q6" s="110"/>
    </row>
    <row r="7" spans="1:134">
      <c r="A7" s="105"/>
      <c r="B7" s="106">
        <v>512</v>
      </c>
      <c r="C7" s="107" t="s">
        <v>20</v>
      </c>
      <c r="D7" s="108">
        <v>101202</v>
      </c>
      <c r="E7" s="108">
        <v>0</v>
      </c>
      <c r="F7" s="108">
        <v>0</v>
      </c>
      <c r="G7" s="108">
        <v>0</v>
      </c>
      <c r="H7" s="108">
        <v>0</v>
      </c>
      <c r="I7" s="108">
        <v>0</v>
      </c>
      <c r="J7" s="108">
        <v>0</v>
      </c>
      <c r="K7" s="108">
        <v>0</v>
      </c>
      <c r="L7" s="108">
        <v>0</v>
      </c>
      <c r="M7" s="108">
        <v>0</v>
      </c>
      <c r="N7" s="108">
        <v>0</v>
      </c>
      <c r="O7" s="108">
        <f t="shared" ref="O7:O11" si="0">SUM(D7:N7)</f>
        <v>101202</v>
      </c>
      <c r="P7" s="109">
        <f>(O7/P$19)</f>
        <v>221.44857768052518</v>
      </c>
      <c r="Q7" s="110"/>
    </row>
    <row r="8" spans="1:134">
      <c r="A8" s="105"/>
      <c r="B8" s="106">
        <v>513</v>
      </c>
      <c r="C8" s="107" t="s">
        <v>21</v>
      </c>
      <c r="D8" s="108">
        <v>5104</v>
      </c>
      <c r="E8" s="108">
        <v>0</v>
      </c>
      <c r="F8" s="108">
        <v>0</v>
      </c>
      <c r="G8" s="108">
        <v>0</v>
      </c>
      <c r="H8" s="108">
        <v>0</v>
      </c>
      <c r="I8" s="108">
        <v>7500</v>
      </c>
      <c r="J8" s="108">
        <v>0</v>
      </c>
      <c r="K8" s="108">
        <v>0</v>
      </c>
      <c r="L8" s="108">
        <v>0</v>
      </c>
      <c r="M8" s="108">
        <v>0</v>
      </c>
      <c r="N8" s="108">
        <v>0</v>
      </c>
      <c r="O8" s="108">
        <f t="shared" si="0"/>
        <v>12604</v>
      </c>
      <c r="P8" s="109">
        <f>(O8/P$19)</f>
        <v>27.579868708971553</v>
      </c>
      <c r="Q8" s="110"/>
    </row>
    <row r="9" spans="1:134">
      <c r="A9" s="105"/>
      <c r="B9" s="106">
        <v>514</v>
      </c>
      <c r="C9" s="107" t="s">
        <v>22</v>
      </c>
      <c r="D9" s="108">
        <v>7782</v>
      </c>
      <c r="E9" s="108">
        <v>0</v>
      </c>
      <c r="F9" s="108">
        <v>0</v>
      </c>
      <c r="G9" s="108">
        <v>0</v>
      </c>
      <c r="H9" s="108">
        <v>0</v>
      </c>
      <c r="I9" s="108">
        <v>0</v>
      </c>
      <c r="J9" s="108">
        <v>0</v>
      </c>
      <c r="K9" s="108">
        <v>0</v>
      </c>
      <c r="L9" s="108">
        <v>0</v>
      </c>
      <c r="M9" s="108">
        <v>0</v>
      </c>
      <c r="N9" s="108">
        <v>0</v>
      </c>
      <c r="O9" s="108">
        <f t="shared" si="0"/>
        <v>7782</v>
      </c>
      <c r="P9" s="109">
        <f>(O9/P$19)</f>
        <v>17.028446389496718</v>
      </c>
      <c r="Q9" s="110"/>
    </row>
    <row r="10" spans="1:134">
      <c r="A10" s="105"/>
      <c r="B10" s="106">
        <v>515</v>
      </c>
      <c r="C10" s="107" t="s">
        <v>23</v>
      </c>
      <c r="D10" s="108">
        <v>672</v>
      </c>
      <c r="E10" s="108">
        <v>0</v>
      </c>
      <c r="F10" s="108">
        <v>0</v>
      </c>
      <c r="G10" s="108">
        <v>0</v>
      </c>
      <c r="H10" s="108">
        <v>0</v>
      </c>
      <c r="I10" s="108">
        <v>0</v>
      </c>
      <c r="J10" s="108">
        <v>0</v>
      </c>
      <c r="K10" s="108">
        <v>0</v>
      </c>
      <c r="L10" s="108">
        <v>0</v>
      </c>
      <c r="M10" s="108">
        <v>0</v>
      </c>
      <c r="N10" s="108">
        <v>0</v>
      </c>
      <c r="O10" s="108">
        <f t="shared" si="0"/>
        <v>672</v>
      </c>
      <c r="P10" s="109">
        <f>(O10/P$19)</f>
        <v>1.4704595185995624</v>
      </c>
      <c r="Q10" s="110"/>
    </row>
    <row r="11" spans="1:134">
      <c r="A11" s="105"/>
      <c r="B11" s="106">
        <v>519</v>
      </c>
      <c r="C11" s="107" t="s">
        <v>24</v>
      </c>
      <c r="D11" s="108">
        <v>152485</v>
      </c>
      <c r="E11" s="108">
        <v>0</v>
      </c>
      <c r="F11" s="108">
        <v>0</v>
      </c>
      <c r="G11" s="108">
        <v>0</v>
      </c>
      <c r="H11" s="108">
        <v>0</v>
      </c>
      <c r="I11" s="108">
        <v>0</v>
      </c>
      <c r="J11" s="108">
        <v>0</v>
      </c>
      <c r="K11" s="108">
        <v>0</v>
      </c>
      <c r="L11" s="108">
        <v>0</v>
      </c>
      <c r="M11" s="108">
        <v>0</v>
      </c>
      <c r="N11" s="108">
        <v>0</v>
      </c>
      <c r="O11" s="108">
        <f t="shared" si="0"/>
        <v>152485</v>
      </c>
      <c r="P11" s="109">
        <f>(O11/P$19)</f>
        <v>333.66520787746168</v>
      </c>
      <c r="Q11" s="110"/>
    </row>
    <row r="12" spans="1:134" ht="15.75">
      <c r="A12" s="111" t="s">
        <v>25</v>
      </c>
      <c r="B12" s="112"/>
      <c r="C12" s="113"/>
      <c r="D12" s="114">
        <f>SUM(D13:D14)</f>
        <v>0</v>
      </c>
      <c r="E12" s="114">
        <f>SUM(E13:E14)</f>
        <v>0</v>
      </c>
      <c r="F12" s="114">
        <f>SUM(F13:F14)</f>
        <v>0</v>
      </c>
      <c r="G12" s="114">
        <f>SUM(G13:G14)</f>
        <v>0</v>
      </c>
      <c r="H12" s="114">
        <f>SUM(H13:H14)</f>
        <v>0</v>
      </c>
      <c r="I12" s="114">
        <f>SUM(I13:I14)</f>
        <v>266093</v>
      </c>
      <c r="J12" s="114">
        <f>SUM(J13:J14)</f>
        <v>0</v>
      </c>
      <c r="K12" s="114">
        <f>SUM(K13:K14)</f>
        <v>0</v>
      </c>
      <c r="L12" s="114">
        <f>SUM(L13:L14)</f>
        <v>0</v>
      </c>
      <c r="M12" s="114">
        <f>SUM(M13:M14)</f>
        <v>0</v>
      </c>
      <c r="N12" s="114">
        <f>SUM(N13:N14)</f>
        <v>0</v>
      </c>
      <c r="O12" s="115">
        <f>SUM(D12:N12)</f>
        <v>266093</v>
      </c>
      <c r="P12" s="116">
        <f>(O12/P$19)</f>
        <v>582.26039387308538</v>
      </c>
      <c r="Q12" s="117"/>
    </row>
    <row r="13" spans="1:134">
      <c r="A13" s="105"/>
      <c r="B13" s="106">
        <v>533</v>
      </c>
      <c r="C13" s="107" t="s">
        <v>26</v>
      </c>
      <c r="D13" s="108">
        <v>0</v>
      </c>
      <c r="E13" s="108">
        <v>0</v>
      </c>
      <c r="F13" s="108">
        <v>0</v>
      </c>
      <c r="G13" s="108">
        <v>0</v>
      </c>
      <c r="H13" s="108">
        <v>0</v>
      </c>
      <c r="I13" s="108">
        <v>178976</v>
      </c>
      <c r="J13" s="108">
        <v>0</v>
      </c>
      <c r="K13" s="108">
        <v>0</v>
      </c>
      <c r="L13" s="108">
        <v>0</v>
      </c>
      <c r="M13" s="108">
        <v>0</v>
      </c>
      <c r="N13" s="108">
        <v>0</v>
      </c>
      <c r="O13" s="108">
        <f t="shared" ref="O13:O16" si="1">SUM(D13:N13)</f>
        <v>178976</v>
      </c>
      <c r="P13" s="109">
        <f>(O13/P$19)</f>
        <v>391.63238512035014</v>
      </c>
      <c r="Q13" s="110"/>
    </row>
    <row r="14" spans="1:134">
      <c r="A14" s="105"/>
      <c r="B14" s="106">
        <v>535</v>
      </c>
      <c r="C14" s="107" t="s">
        <v>27</v>
      </c>
      <c r="D14" s="108">
        <v>0</v>
      </c>
      <c r="E14" s="108">
        <v>0</v>
      </c>
      <c r="F14" s="108">
        <v>0</v>
      </c>
      <c r="G14" s="108">
        <v>0</v>
      </c>
      <c r="H14" s="108">
        <v>0</v>
      </c>
      <c r="I14" s="108">
        <v>87117</v>
      </c>
      <c r="J14" s="108">
        <v>0</v>
      </c>
      <c r="K14" s="108">
        <v>0</v>
      </c>
      <c r="L14" s="108">
        <v>0</v>
      </c>
      <c r="M14" s="108">
        <v>0</v>
      </c>
      <c r="N14" s="108">
        <v>0</v>
      </c>
      <c r="O14" s="108">
        <f t="shared" si="1"/>
        <v>87117</v>
      </c>
      <c r="P14" s="109">
        <f>(O14/P$19)</f>
        <v>190.62800875273524</v>
      </c>
      <c r="Q14" s="110"/>
    </row>
    <row r="15" spans="1:134" ht="15.75">
      <c r="A15" s="111" t="s">
        <v>28</v>
      </c>
      <c r="B15" s="112"/>
      <c r="C15" s="113"/>
      <c r="D15" s="114">
        <f>SUM(D16:D16)</f>
        <v>6806</v>
      </c>
      <c r="E15" s="114">
        <f>SUM(E16:E16)</f>
        <v>0</v>
      </c>
      <c r="F15" s="114">
        <f>SUM(F16:F16)</f>
        <v>0</v>
      </c>
      <c r="G15" s="114">
        <f>SUM(G16:G16)</f>
        <v>0</v>
      </c>
      <c r="H15" s="114">
        <f>SUM(H16:H16)</f>
        <v>0</v>
      </c>
      <c r="I15" s="114">
        <f>SUM(I16:I16)</f>
        <v>0</v>
      </c>
      <c r="J15" s="114">
        <f>SUM(J16:J16)</f>
        <v>0</v>
      </c>
      <c r="K15" s="114">
        <f>SUM(K16:K16)</f>
        <v>0</v>
      </c>
      <c r="L15" s="114">
        <f>SUM(L16:L16)</f>
        <v>0</v>
      </c>
      <c r="M15" s="114">
        <f>SUM(M16:M16)</f>
        <v>0</v>
      </c>
      <c r="N15" s="114">
        <f>SUM(N16:N16)</f>
        <v>0</v>
      </c>
      <c r="O15" s="114">
        <f t="shared" si="1"/>
        <v>6806</v>
      </c>
      <c r="P15" s="116">
        <f>(O15/P$19)</f>
        <v>14.892778993435449</v>
      </c>
      <c r="Q15" s="117"/>
    </row>
    <row r="16" spans="1:134" ht="15.75" thickBot="1">
      <c r="A16" s="105"/>
      <c r="B16" s="106">
        <v>541</v>
      </c>
      <c r="C16" s="107" t="s">
        <v>29</v>
      </c>
      <c r="D16" s="108">
        <v>6806</v>
      </c>
      <c r="E16" s="108">
        <v>0</v>
      </c>
      <c r="F16" s="108">
        <v>0</v>
      </c>
      <c r="G16" s="108">
        <v>0</v>
      </c>
      <c r="H16" s="108">
        <v>0</v>
      </c>
      <c r="I16" s="108">
        <v>0</v>
      </c>
      <c r="J16" s="108">
        <v>0</v>
      </c>
      <c r="K16" s="108">
        <v>0</v>
      </c>
      <c r="L16" s="108">
        <v>0</v>
      </c>
      <c r="M16" s="108">
        <v>0</v>
      </c>
      <c r="N16" s="108">
        <v>0</v>
      </c>
      <c r="O16" s="108">
        <f t="shared" si="1"/>
        <v>6806</v>
      </c>
      <c r="P16" s="109">
        <f>(O16/P$19)</f>
        <v>14.892778993435449</v>
      </c>
      <c r="Q16" s="110"/>
    </row>
    <row r="17" spans="1:120" ht="16.5" thickBot="1">
      <c r="A17" s="118" t="s">
        <v>10</v>
      </c>
      <c r="B17" s="119"/>
      <c r="C17" s="120"/>
      <c r="D17" s="121">
        <f>SUM(D5,D12,D15)</f>
        <v>288564</v>
      </c>
      <c r="E17" s="121">
        <f t="shared" ref="E17:N17" si="2">SUM(E5,E12,E15)</f>
        <v>0</v>
      </c>
      <c r="F17" s="121">
        <f t="shared" si="2"/>
        <v>0</v>
      </c>
      <c r="G17" s="121">
        <f t="shared" si="2"/>
        <v>0</v>
      </c>
      <c r="H17" s="121">
        <f t="shared" si="2"/>
        <v>0</v>
      </c>
      <c r="I17" s="121">
        <f t="shared" si="2"/>
        <v>273593</v>
      </c>
      <c r="J17" s="121">
        <f t="shared" si="2"/>
        <v>0</v>
      </c>
      <c r="K17" s="121">
        <f t="shared" si="2"/>
        <v>0</v>
      </c>
      <c r="L17" s="121">
        <f t="shared" si="2"/>
        <v>0</v>
      </c>
      <c r="M17" s="121">
        <f t="shared" si="2"/>
        <v>0</v>
      </c>
      <c r="N17" s="121">
        <f t="shared" si="2"/>
        <v>0</v>
      </c>
      <c r="O17" s="121">
        <f>SUM(D17:N17)</f>
        <v>562157</v>
      </c>
      <c r="P17" s="122">
        <f>(O17/P$19)</f>
        <v>1230.1028446389496</v>
      </c>
      <c r="Q17" s="103"/>
      <c r="R17" s="123"/>
      <c r="S17" s="93"/>
      <c r="T17" s="93"/>
      <c r="U17" s="93"/>
      <c r="V17" s="93"/>
      <c r="W17" s="93"/>
      <c r="X17" s="93"/>
      <c r="Y17" s="93"/>
      <c r="Z17" s="93"/>
      <c r="AA17" s="93"/>
      <c r="AB17" s="93"/>
      <c r="AC17" s="93"/>
      <c r="AD17" s="93"/>
      <c r="AE17" s="93"/>
      <c r="AF17" s="93"/>
      <c r="AG17" s="93"/>
      <c r="AH17" s="93"/>
      <c r="AI17" s="93"/>
      <c r="AJ17" s="93"/>
      <c r="AK17" s="93"/>
      <c r="AL17" s="93"/>
      <c r="AM17" s="93"/>
      <c r="AN17" s="93"/>
      <c r="AO17" s="93"/>
      <c r="AP17" s="93"/>
      <c r="AQ17" s="93"/>
      <c r="AR17" s="93"/>
      <c r="AS17" s="93"/>
      <c r="AT17" s="93"/>
      <c r="AU17" s="93"/>
      <c r="AV17" s="93"/>
      <c r="AW17" s="93"/>
      <c r="AX17" s="93"/>
      <c r="AY17" s="93"/>
      <c r="AZ17" s="93"/>
      <c r="BA17" s="93"/>
      <c r="BB17" s="93"/>
      <c r="BC17" s="93"/>
      <c r="BD17" s="93"/>
      <c r="BE17" s="93"/>
      <c r="BF17" s="93"/>
      <c r="BG17" s="93"/>
      <c r="BH17" s="93"/>
      <c r="BI17" s="93"/>
      <c r="BJ17" s="93"/>
      <c r="BK17" s="93"/>
      <c r="BL17" s="93"/>
      <c r="BM17" s="93"/>
      <c r="BN17" s="93"/>
      <c r="BO17" s="93"/>
      <c r="BP17" s="93"/>
      <c r="BQ17" s="93"/>
      <c r="BR17" s="93"/>
      <c r="BS17" s="93"/>
      <c r="BT17" s="93"/>
      <c r="BU17" s="93"/>
      <c r="BV17" s="93"/>
      <c r="BW17" s="93"/>
      <c r="BX17" s="93"/>
      <c r="BY17" s="93"/>
      <c r="BZ17" s="93"/>
      <c r="CA17" s="93"/>
      <c r="CB17" s="93"/>
      <c r="CC17" s="93"/>
      <c r="CD17" s="93"/>
      <c r="CE17" s="93"/>
      <c r="CF17" s="93"/>
      <c r="CG17" s="93"/>
      <c r="CH17" s="93"/>
      <c r="CI17" s="93"/>
      <c r="CJ17" s="93"/>
      <c r="CK17" s="93"/>
      <c r="CL17" s="93"/>
      <c r="CM17" s="93"/>
      <c r="CN17" s="93"/>
      <c r="CO17" s="93"/>
      <c r="CP17" s="93"/>
      <c r="CQ17" s="93"/>
      <c r="CR17" s="93"/>
      <c r="CS17" s="93"/>
      <c r="CT17" s="93"/>
      <c r="CU17" s="93"/>
      <c r="CV17" s="93"/>
      <c r="CW17" s="93"/>
      <c r="CX17" s="93"/>
      <c r="CY17" s="93"/>
      <c r="CZ17" s="93"/>
      <c r="DA17" s="93"/>
      <c r="DB17" s="93"/>
      <c r="DC17" s="93"/>
      <c r="DD17" s="93"/>
      <c r="DE17" s="93"/>
      <c r="DF17" s="93"/>
      <c r="DG17" s="93"/>
      <c r="DH17" s="93"/>
      <c r="DI17" s="93"/>
      <c r="DJ17" s="93"/>
      <c r="DK17" s="93"/>
      <c r="DL17" s="93"/>
      <c r="DM17" s="93"/>
      <c r="DN17" s="93"/>
      <c r="DO17" s="93"/>
      <c r="DP17" s="93"/>
    </row>
    <row r="18" spans="1:120">
      <c r="A18" s="124"/>
      <c r="B18" s="125"/>
      <c r="C18" s="125"/>
      <c r="D18" s="126"/>
      <c r="E18" s="126"/>
      <c r="F18" s="126"/>
      <c r="G18" s="126"/>
      <c r="H18" s="126"/>
      <c r="I18" s="126"/>
      <c r="J18" s="126"/>
      <c r="K18" s="126"/>
      <c r="L18" s="126"/>
      <c r="M18" s="126"/>
      <c r="N18" s="126"/>
      <c r="O18" s="126"/>
      <c r="P18" s="127"/>
    </row>
    <row r="19" spans="1:120">
      <c r="A19" s="128"/>
      <c r="B19" s="129"/>
      <c r="C19" s="129"/>
      <c r="D19" s="130"/>
      <c r="E19" s="130"/>
      <c r="F19" s="130"/>
      <c r="G19" s="130"/>
      <c r="H19" s="130"/>
      <c r="I19" s="130"/>
      <c r="J19" s="130"/>
      <c r="K19" s="130"/>
      <c r="L19" s="130"/>
      <c r="M19" s="133" t="s">
        <v>87</v>
      </c>
      <c r="N19" s="133"/>
      <c r="O19" s="133"/>
      <c r="P19" s="131">
        <v>457</v>
      </c>
    </row>
    <row r="20" spans="1:120">
      <c r="A20" s="134"/>
      <c r="B20" s="135"/>
      <c r="C20" s="135"/>
      <c r="D20" s="135"/>
      <c r="E20" s="135"/>
      <c r="F20" s="135"/>
      <c r="G20" s="135"/>
      <c r="H20" s="135"/>
      <c r="I20" s="135"/>
      <c r="J20" s="135"/>
      <c r="K20" s="135"/>
      <c r="L20" s="135"/>
      <c r="M20" s="135"/>
      <c r="N20" s="135"/>
      <c r="O20" s="135"/>
      <c r="P20" s="136"/>
    </row>
    <row r="21" spans="1:120" ht="15.75" customHeight="1" thickBot="1">
      <c r="A21" s="137" t="s">
        <v>42</v>
      </c>
      <c r="B21" s="138"/>
      <c r="C21" s="138"/>
      <c r="D21" s="138"/>
      <c r="E21" s="138"/>
      <c r="F21" s="138"/>
      <c r="G21" s="138"/>
      <c r="H21" s="138"/>
      <c r="I21" s="138"/>
      <c r="J21" s="138"/>
      <c r="K21" s="138"/>
      <c r="L21" s="138"/>
      <c r="M21" s="138"/>
      <c r="N21" s="138"/>
      <c r="O21" s="138"/>
      <c r="P21" s="139"/>
    </row>
  </sheetData>
  <mergeCells count="10">
    <mergeCell ref="M19:O19"/>
    <mergeCell ref="A20:P20"/>
    <mergeCell ref="A21:P21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C22"/>
  <sheetViews>
    <sheetView workbookViewId="0">
      <selection sqref="A1:O1"/>
    </sheetView>
  </sheetViews>
  <sheetFormatPr defaultColWidth="9.77734375" defaultRowHeight="15"/>
  <cols>
    <col min="1" max="1" width="1.77734375" style="60" customWidth="1"/>
    <col min="2" max="2" width="6.77734375" style="60" customWidth="1"/>
    <col min="3" max="3" width="55.77734375" style="60" customWidth="1"/>
    <col min="4" max="5" width="16.77734375" style="89" customWidth="1"/>
    <col min="6" max="7" width="15.77734375" style="89" customWidth="1"/>
    <col min="8" max="8" width="13.77734375" style="89" customWidth="1"/>
    <col min="9" max="10" width="15.77734375" style="89" customWidth="1"/>
    <col min="11" max="13" width="13.77734375" style="89" customWidth="1"/>
    <col min="14" max="14" width="16.77734375" style="89" customWidth="1"/>
    <col min="15" max="15" width="13.77734375" style="60" customWidth="1"/>
    <col min="16" max="16" width="9.77734375" style="60" customWidth="1"/>
    <col min="17" max="17" width="9.77734375" style="60"/>
    <col min="18" max="16384" width="9.77734375" style="46"/>
  </cols>
  <sheetData>
    <row r="1" spans="1:133" ht="27.75">
      <c r="A1" s="178" t="s">
        <v>37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179"/>
      <c r="O1" s="180"/>
      <c r="P1" s="45"/>
      <c r="Q1" s="46"/>
    </row>
    <row r="2" spans="1:133" ht="24" thickBot="1">
      <c r="A2" s="181" t="s">
        <v>56</v>
      </c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3"/>
      <c r="P2" s="45"/>
      <c r="Q2" s="46"/>
    </row>
    <row r="3" spans="1:133" ht="18" customHeight="1">
      <c r="A3" s="184" t="s">
        <v>12</v>
      </c>
      <c r="B3" s="185"/>
      <c r="C3" s="186"/>
      <c r="D3" s="190" t="s">
        <v>6</v>
      </c>
      <c r="E3" s="191"/>
      <c r="F3" s="191"/>
      <c r="G3" s="191"/>
      <c r="H3" s="192"/>
      <c r="I3" s="190" t="s">
        <v>7</v>
      </c>
      <c r="J3" s="192"/>
      <c r="K3" s="190" t="s">
        <v>9</v>
      </c>
      <c r="L3" s="192"/>
      <c r="M3" s="47"/>
      <c r="N3" s="48"/>
      <c r="O3" s="193" t="s">
        <v>17</v>
      </c>
      <c r="P3" s="49"/>
      <c r="Q3" s="46"/>
    </row>
    <row r="4" spans="1:133" ht="32.25" customHeight="1" thickBot="1">
      <c r="A4" s="187"/>
      <c r="B4" s="188"/>
      <c r="C4" s="189"/>
      <c r="D4" s="50" t="s">
        <v>0</v>
      </c>
      <c r="E4" s="50" t="s">
        <v>13</v>
      </c>
      <c r="F4" s="50" t="s">
        <v>14</v>
      </c>
      <c r="G4" s="50" t="s">
        <v>15</v>
      </c>
      <c r="H4" s="50" t="s">
        <v>1</v>
      </c>
      <c r="I4" s="50" t="s">
        <v>2</v>
      </c>
      <c r="J4" s="51" t="s">
        <v>16</v>
      </c>
      <c r="K4" s="51" t="s">
        <v>3</v>
      </c>
      <c r="L4" s="51" t="s">
        <v>4</v>
      </c>
      <c r="M4" s="51" t="s">
        <v>5</v>
      </c>
      <c r="N4" s="51" t="s">
        <v>8</v>
      </c>
      <c r="O4" s="194"/>
      <c r="P4" s="52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3"/>
      <c r="BK4" s="53"/>
      <c r="BL4" s="53"/>
      <c r="BM4" s="53"/>
      <c r="BN4" s="53"/>
      <c r="BO4" s="53"/>
      <c r="BP4" s="53"/>
      <c r="BQ4" s="53"/>
      <c r="BR4" s="53"/>
      <c r="BS4" s="53"/>
      <c r="BT4" s="53"/>
      <c r="BU4" s="53"/>
      <c r="BV4" s="53"/>
      <c r="BW4" s="53"/>
      <c r="BX4" s="53"/>
      <c r="BY4" s="53"/>
      <c r="BZ4" s="53"/>
      <c r="CA4" s="53"/>
      <c r="CB4" s="53"/>
      <c r="CC4" s="53"/>
      <c r="CD4" s="53"/>
      <c r="CE4" s="53"/>
      <c r="CF4" s="53"/>
      <c r="CG4" s="53"/>
      <c r="CH4" s="53"/>
      <c r="CI4" s="53"/>
      <c r="CJ4" s="53"/>
      <c r="CK4" s="53"/>
      <c r="CL4" s="53"/>
      <c r="CM4" s="53"/>
      <c r="CN4" s="53"/>
      <c r="CO4" s="53"/>
      <c r="CP4" s="53"/>
      <c r="CQ4" s="53"/>
      <c r="CR4" s="53"/>
      <c r="CS4" s="53"/>
      <c r="CT4" s="53"/>
      <c r="CU4" s="53"/>
      <c r="CV4" s="53"/>
      <c r="CW4" s="53"/>
      <c r="CX4" s="53"/>
      <c r="CY4" s="53"/>
      <c r="CZ4" s="53"/>
      <c r="DA4" s="53"/>
      <c r="DB4" s="53"/>
      <c r="DC4" s="53"/>
      <c r="DD4" s="53"/>
      <c r="DE4" s="53"/>
      <c r="DF4" s="53"/>
      <c r="DG4" s="53"/>
      <c r="DH4" s="53"/>
      <c r="DI4" s="53"/>
      <c r="DJ4" s="53"/>
      <c r="DK4" s="53"/>
      <c r="DL4" s="53"/>
      <c r="DM4" s="53"/>
      <c r="DN4" s="53"/>
      <c r="DO4" s="53"/>
      <c r="DP4" s="53"/>
      <c r="DQ4" s="53"/>
      <c r="DR4" s="53"/>
      <c r="DS4" s="53"/>
      <c r="DT4" s="53"/>
      <c r="DU4" s="53"/>
      <c r="DV4" s="53"/>
      <c r="DW4" s="53"/>
      <c r="DX4" s="53"/>
      <c r="DY4" s="53"/>
      <c r="DZ4" s="53"/>
      <c r="EA4" s="53"/>
      <c r="EB4" s="53"/>
      <c r="EC4" s="53"/>
    </row>
    <row r="5" spans="1:133" ht="15.75">
      <c r="A5" s="54" t="s">
        <v>18</v>
      </c>
      <c r="B5" s="55"/>
      <c r="C5" s="55"/>
      <c r="D5" s="56">
        <f t="shared" ref="D5:M5" si="0">SUM(D6:D10)</f>
        <v>155826</v>
      </c>
      <c r="E5" s="56">
        <f t="shared" si="0"/>
        <v>1470</v>
      </c>
      <c r="F5" s="56">
        <f t="shared" si="0"/>
        <v>0</v>
      </c>
      <c r="G5" s="56">
        <f t="shared" si="0"/>
        <v>0</v>
      </c>
      <c r="H5" s="56">
        <f t="shared" si="0"/>
        <v>0</v>
      </c>
      <c r="I5" s="56">
        <f t="shared" si="0"/>
        <v>0</v>
      </c>
      <c r="J5" s="56">
        <f t="shared" si="0"/>
        <v>0</v>
      </c>
      <c r="K5" s="56">
        <f t="shared" si="0"/>
        <v>0</v>
      </c>
      <c r="L5" s="56">
        <f t="shared" si="0"/>
        <v>0</v>
      </c>
      <c r="M5" s="56">
        <f t="shared" si="0"/>
        <v>0</v>
      </c>
      <c r="N5" s="57">
        <f t="shared" ref="N5:N18" si="1">SUM(D5:M5)</f>
        <v>157296</v>
      </c>
      <c r="O5" s="58">
        <f t="shared" ref="O5:O18" si="2">(N5/O$20)</f>
        <v>367.51401869158877</v>
      </c>
      <c r="P5" s="59"/>
    </row>
    <row r="6" spans="1:133">
      <c r="A6" s="61"/>
      <c r="B6" s="62">
        <v>511</v>
      </c>
      <c r="C6" s="63" t="s">
        <v>19</v>
      </c>
      <c r="D6" s="64">
        <v>11601</v>
      </c>
      <c r="E6" s="64">
        <v>0</v>
      </c>
      <c r="F6" s="64">
        <v>0</v>
      </c>
      <c r="G6" s="64">
        <v>0</v>
      </c>
      <c r="H6" s="64">
        <v>0</v>
      </c>
      <c r="I6" s="64">
        <v>0</v>
      </c>
      <c r="J6" s="64">
        <v>0</v>
      </c>
      <c r="K6" s="64">
        <v>0</v>
      </c>
      <c r="L6" s="64">
        <v>0</v>
      </c>
      <c r="M6" s="64">
        <v>0</v>
      </c>
      <c r="N6" s="64">
        <f t="shared" si="1"/>
        <v>11601</v>
      </c>
      <c r="O6" s="65">
        <f t="shared" si="2"/>
        <v>27.105140186915889</v>
      </c>
      <c r="P6" s="66"/>
    </row>
    <row r="7" spans="1:133">
      <c r="A7" s="61"/>
      <c r="B7" s="62">
        <v>512</v>
      </c>
      <c r="C7" s="63" t="s">
        <v>20</v>
      </c>
      <c r="D7" s="64">
        <v>39153</v>
      </c>
      <c r="E7" s="64">
        <v>0</v>
      </c>
      <c r="F7" s="64">
        <v>0</v>
      </c>
      <c r="G7" s="64">
        <v>0</v>
      </c>
      <c r="H7" s="64">
        <v>0</v>
      </c>
      <c r="I7" s="64">
        <v>0</v>
      </c>
      <c r="J7" s="64">
        <v>0</v>
      </c>
      <c r="K7" s="64">
        <v>0</v>
      </c>
      <c r="L7" s="64">
        <v>0</v>
      </c>
      <c r="M7" s="64">
        <v>0</v>
      </c>
      <c r="N7" s="64">
        <f t="shared" si="1"/>
        <v>39153</v>
      </c>
      <c r="O7" s="65">
        <f t="shared" si="2"/>
        <v>91.478971962616825</v>
      </c>
      <c r="P7" s="66"/>
    </row>
    <row r="8" spans="1:133">
      <c r="A8" s="61"/>
      <c r="B8" s="62">
        <v>513</v>
      </c>
      <c r="C8" s="63" t="s">
        <v>21</v>
      </c>
      <c r="D8" s="64">
        <v>4600</v>
      </c>
      <c r="E8" s="64">
        <v>0</v>
      </c>
      <c r="F8" s="64">
        <v>0</v>
      </c>
      <c r="G8" s="64">
        <v>0</v>
      </c>
      <c r="H8" s="64">
        <v>0</v>
      </c>
      <c r="I8" s="64">
        <v>0</v>
      </c>
      <c r="J8" s="64">
        <v>0</v>
      </c>
      <c r="K8" s="64">
        <v>0</v>
      </c>
      <c r="L8" s="64">
        <v>0</v>
      </c>
      <c r="M8" s="64">
        <v>0</v>
      </c>
      <c r="N8" s="64">
        <f t="shared" si="1"/>
        <v>4600</v>
      </c>
      <c r="O8" s="65">
        <f t="shared" si="2"/>
        <v>10.747663551401869</v>
      </c>
      <c r="P8" s="66"/>
    </row>
    <row r="9" spans="1:133">
      <c r="A9" s="61"/>
      <c r="B9" s="62">
        <v>514</v>
      </c>
      <c r="C9" s="63" t="s">
        <v>22</v>
      </c>
      <c r="D9" s="64">
        <v>6461</v>
      </c>
      <c r="E9" s="64">
        <v>0</v>
      </c>
      <c r="F9" s="64">
        <v>0</v>
      </c>
      <c r="G9" s="64">
        <v>0</v>
      </c>
      <c r="H9" s="64">
        <v>0</v>
      </c>
      <c r="I9" s="64">
        <v>0</v>
      </c>
      <c r="J9" s="64">
        <v>0</v>
      </c>
      <c r="K9" s="64">
        <v>0</v>
      </c>
      <c r="L9" s="64">
        <v>0</v>
      </c>
      <c r="M9" s="64">
        <v>0</v>
      </c>
      <c r="N9" s="64">
        <f t="shared" si="1"/>
        <v>6461</v>
      </c>
      <c r="O9" s="65">
        <f t="shared" si="2"/>
        <v>15.095794392523365</v>
      </c>
      <c r="P9" s="66"/>
    </row>
    <row r="10" spans="1:133">
      <c r="A10" s="61"/>
      <c r="B10" s="62">
        <v>519</v>
      </c>
      <c r="C10" s="63" t="s">
        <v>57</v>
      </c>
      <c r="D10" s="64">
        <v>94011</v>
      </c>
      <c r="E10" s="64">
        <v>1470</v>
      </c>
      <c r="F10" s="64">
        <v>0</v>
      </c>
      <c r="G10" s="64">
        <v>0</v>
      </c>
      <c r="H10" s="64">
        <v>0</v>
      </c>
      <c r="I10" s="64">
        <v>0</v>
      </c>
      <c r="J10" s="64">
        <v>0</v>
      </c>
      <c r="K10" s="64">
        <v>0</v>
      </c>
      <c r="L10" s="64">
        <v>0</v>
      </c>
      <c r="M10" s="64">
        <v>0</v>
      </c>
      <c r="N10" s="64">
        <f t="shared" si="1"/>
        <v>95481</v>
      </c>
      <c r="O10" s="65">
        <f t="shared" si="2"/>
        <v>223.08644859813083</v>
      </c>
      <c r="P10" s="66"/>
    </row>
    <row r="11" spans="1:133" ht="15.75">
      <c r="A11" s="67" t="s">
        <v>25</v>
      </c>
      <c r="B11" s="68"/>
      <c r="C11" s="69"/>
      <c r="D11" s="70">
        <f t="shared" ref="D11:M11" si="3">SUM(D12:D13)</f>
        <v>0</v>
      </c>
      <c r="E11" s="70">
        <f t="shared" si="3"/>
        <v>0</v>
      </c>
      <c r="F11" s="70">
        <f t="shared" si="3"/>
        <v>0</v>
      </c>
      <c r="G11" s="70">
        <f t="shared" si="3"/>
        <v>0</v>
      </c>
      <c r="H11" s="70">
        <f t="shared" si="3"/>
        <v>0</v>
      </c>
      <c r="I11" s="70">
        <f t="shared" si="3"/>
        <v>166100</v>
      </c>
      <c r="J11" s="70">
        <f t="shared" si="3"/>
        <v>0</v>
      </c>
      <c r="K11" s="70">
        <f t="shared" si="3"/>
        <v>0</v>
      </c>
      <c r="L11" s="70">
        <f t="shared" si="3"/>
        <v>0</v>
      </c>
      <c r="M11" s="70">
        <f t="shared" si="3"/>
        <v>0</v>
      </c>
      <c r="N11" s="71">
        <f t="shared" si="1"/>
        <v>166100</v>
      </c>
      <c r="O11" s="72">
        <f t="shared" si="2"/>
        <v>388.0841121495327</v>
      </c>
      <c r="P11" s="73"/>
    </row>
    <row r="12" spans="1:133">
      <c r="A12" s="61"/>
      <c r="B12" s="62">
        <v>533</v>
      </c>
      <c r="C12" s="63" t="s">
        <v>26</v>
      </c>
      <c r="D12" s="64">
        <v>0</v>
      </c>
      <c r="E12" s="64">
        <v>0</v>
      </c>
      <c r="F12" s="64">
        <v>0</v>
      </c>
      <c r="G12" s="64">
        <v>0</v>
      </c>
      <c r="H12" s="64">
        <v>0</v>
      </c>
      <c r="I12" s="64">
        <v>108909</v>
      </c>
      <c r="J12" s="64">
        <v>0</v>
      </c>
      <c r="K12" s="64">
        <v>0</v>
      </c>
      <c r="L12" s="64">
        <v>0</v>
      </c>
      <c r="M12" s="64">
        <v>0</v>
      </c>
      <c r="N12" s="64">
        <f t="shared" si="1"/>
        <v>108909</v>
      </c>
      <c r="O12" s="65">
        <f t="shared" si="2"/>
        <v>254.46028037383178</v>
      </c>
      <c r="P12" s="66"/>
    </row>
    <row r="13" spans="1:133">
      <c r="A13" s="61"/>
      <c r="B13" s="62">
        <v>535</v>
      </c>
      <c r="C13" s="63" t="s">
        <v>27</v>
      </c>
      <c r="D13" s="64">
        <v>0</v>
      </c>
      <c r="E13" s="64">
        <v>0</v>
      </c>
      <c r="F13" s="64">
        <v>0</v>
      </c>
      <c r="G13" s="64">
        <v>0</v>
      </c>
      <c r="H13" s="64">
        <v>0</v>
      </c>
      <c r="I13" s="64">
        <v>57191</v>
      </c>
      <c r="J13" s="64">
        <v>0</v>
      </c>
      <c r="K13" s="64">
        <v>0</v>
      </c>
      <c r="L13" s="64">
        <v>0</v>
      </c>
      <c r="M13" s="64">
        <v>0</v>
      </c>
      <c r="N13" s="64">
        <f t="shared" si="1"/>
        <v>57191</v>
      </c>
      <c r="O13" s="65">
        <f t="shared" si="2"/>
        <v>133.62383177570092</v>
      </c>
      <c r="P13" s="66"/>
    </row>
    <row r="14" spans="1:133" ht="15.75">
      <c r="A14" s="67" t="s">
        <v>28</v>
      </c>
      <c r="B14" s="68"/>
      <c r="C14" s="69"/>
      <c r="D14" s="70">
        <f t="shared" ref="D14:M14" si="4">SUM(D15:D15)</f>
        <v>8560</v>
      </c>
      <c r="E14" s="70">
        <f t="shared" si="4"/>
        <v>0</v>
      </c>
      <c r="F14" s="70">
        <f t="shared" si="4"/>
        <v>0</v>
      </c>
      <c r="G14" s="70">
        <f t="shared" si="4"/>
        <v>0</v>
      </c>
      <c r="H14" s="70">
        <f t="shared" si="4"/>
        <v>0</v>
      </c>
      <c r="I14" s="70">
        <f t="shared" si="4"/>
        <v>0</v>
      </c>
      <c r="J14" s="70">
        <f t="shared" si="4"/>
        <v>0</v>
      </c>
      <c r="K14" s="70">
        <f t="shared" si="4"/>
        <v>0</v>
      </c>
      <c r="L14" s="70">
        <f t="shared" si="4"/>
        <v>0</v>
      </c>
      <c r="M14" s="70">
        <f t="shared" si="4"/>
        <v>0</v>
      </c>
      <c r="N14" s="70">
        <f t="shared" si="1"/>
        <v>8560</v>
      </c>
      <c r="O14" s="72">
        <f t="shared" si="2"/>
        <v>20</v>
      </c>
      <c r="P14" s="73"/>
    </row>
    <row r="15" spans="1:133">
      <c r="A15" s="61"/>
      <c r="B15" s="62">
        <v>541</v>
      </c>
      <c r="C15" s="63" t="s">
        <v>58</v>
      </c>
      <c r="D15" s="64">
        <v>8560</v>
      </c>
      <c r="E15" s="64">
        <v>0</v>
      </c>
      <c r="F15" s="64">
        <v>0</v>
      </c>
      <c r="G15" s="64">
        <v>0</v>
      </c>
      <c r="H15" s="64">
        <v>0</v>
      </c>
      <c r="I15" s="64">
        <v>0</v>
      </c>
      <c r="J15" s="64">
        <v>0</v>
      </c>
      <c r="K15" s="64">
        <v>0</v>
      </c>
      <c r="L15" s="64">
        <v>0</v>
      </c>
      <c r="M15" s="64">
        <v>0</v>
      </c>
      <c r="N15" s="64">
        <f t="shared" si="1"/>
        <v>8560</v>
      </c>
      <c r="O15" s="65">
        <f t="shared" si="2"/>
        <v>20</v>
      </c>
      <c r="P15" s="66"/>
    </row>
    <row r="16" spans="1:133" ht="15.75">
      <c r="A16" s="67" t="s">
        <v>59</v>
      </c>
      <c r="B16" s="68"/>
      <c r="C16" s="69"/>
      <c r="D16" s="70">
        <f t="shared" ref="D16:M16" si="5">SUM(D17:D17)</f>
        <v>0</v>
      </c>
      <c r="E16" s="70">
        <f t="shared" si="5"/>
        <v>350</v>
      </c>
      <c r="F16" s="70">
        <f t="shared" si="5"/>
        <v>0</v>
      </c>
      <c r="G16" s="70">
        <f t="shared" si="5"/>
        <v>0</v>
      </c>
      <c r="H16" s="70">
        <f t="shared" si="5"/>
        <v>0</v>
      </c>
      <c r="I16" s="70">
        <f t="shared" si="5"/>
        <v>0</v>
      </c>
      <c r="J16" s="70">
        <f t="shared" si="5"/>
        <v>0</v>
      </c>
      <c r="K16" s="70">
        <f t="shared" si="5"/>
        <v>0</v>
      </c>
      <c r="L16" s="70">
        <f t="shared" si="5"/>
        <v>0</v>
      </c>
      <c r="M16" s="70">
        <f t="shared" si="5"/>
        <v>0</v>
      </c>
      <c r="N16" s="70">
        <f t="shared" si="1"/>
        <v>350</v>
      </c>
      <c r="O16" s="72">
        <f t="shared" si="2"/>
        <v>0.81775700934579443</v>
      </c>
      <c r="P16" s="66"/>
    </row>
    <row r="17" spans="1:119" ht="15.75" thickBot="1">
      <c r="A17" s="61"/>
      <c r="B17" s="62">
        <v>581</v>
      </c>
      <c r="C17" s="63" t="s">
        <v>60</v>
      </c>
      <c r="D17" s="64">
        <v>0</v>
      </c>
      <c r="E17" s="64">
        <v>350</v>
      </c>
      <c r="F17" s="64">
        <v>0</v>
      </c>
      <c r="G17" s="64">
        <v>0</v>
      </c>
      <c r="H17" s="64">
        <v>0</v>
      </c>
      <c r="I17" s="64">
        <v>0</v>
      </c>
      <c r="J17" s="64">
        <v>0</v>
      </c>
      <c r="K17" s="64">
        <v>0</v>
      </c>
      <c r="L17" s="64">
        <v>0</v>
      </c>
      <c r="M17" s="64">
        <v>0</v>
      </c>
      <c r="N17" s="64">
        <f t="shared" si="1"/>
        <v>350</v>
      </c>
      <c r="O17" s="65">
        <f t="shared" si="2"/>
        <v>0.81775700934579443</v>
      </c>
      <c r="P17" s="66"/>
    </row>
    <row r="18" spans="1:119" ht="16.5" thickBot="1">
      <c r="A18" s="74" t="s">
        <v>10</v>
      </c>
      <c r="B18" s="75"/>
      <c r="C18" s="76"/>
      <c r="D18" s="77">
        <f>SUM(D5,D11,D14,D16)</f>
        <v>164386</v>
      </c>
      <c r="E18" s="77">
        <f t="shared" ref="E18:M18" si="6">SUM(E5,E11,E14,E16)</f>
        <v>1820</v>
      </c>
      <c r="F18" s="77">
        <f t="shared" si="6"/>
        <v>0</v>
      </c>
      <c r="G18" s="77">
        <f t="shared" si="6"/>
        <v>0</v>
      </c>
      <c r="H18" s="77">
        <f t="shared" si="6"/>
        <v>0</v>
      </c>
      <c r="I18" s="77">
        <f t="shared" si="6"/>
        <v>166100</v>
      </c>
      <c r="J18" s="77">
        <f t="shared" si="6"/>
        <v>0</v>
      </c>
      <c r="K18" s="77">
        <f t="shared" si="6"/>
        <v>0</v>
      </c>
      <c r="L18" s="77">
        <f t="shared" si="6"/>
        <v>0</v>
      </c>
      <c r="M18" s="77">
        <f t="shared" si="6"/>
        <v>0</v>
      </c>
      <c r="N18" s="77">
        <f t="shared" si="1"/>
        <v>332306</v>
      </c>
      <c r="O18" s="78">
        <f t="shared" si="2"/>
        <v>776.41588785046724</v>
      </c>
      <c r="P18" s="59"/>
      <c r="Q18" s="79"/>
      <c r="R18" s="80"/>
      <c r="S18" s="80"/>
      <c r="T18" s="80"/>
      <c r="U18" s="80"/>
      <c r="V18" s="80"/>
      <c r="W18" s="80"/>
      <c r="X18" s="80"/>
      <c r="Y18" s="80"/>
      <c r="Z18" s="80"/>
      <c r="AA18" s="80"/>
      <c r="AB18" s="80"/>
      <c r="AC18" s="80"/>
      <c r="AD18" s="80"/>
      <c r="AE18" s="80"/>
      <c r="AF18" s="80"/>
      <c r="AG18" s="80"/>
      <c r="AH18" s="80"/>
      <c r="AI18" s="80"/>
      <c r="AJ18" s="80"/>
      <c r="AK18" s="80"/>
      <c r="AL18" s="80"/>
      <c r="AM18" s="80"/>
      <c r="AN18" s="80"/>
      <c r="AO18" s="80"/>
      <c r="AP18" s="80"/>
      <c r="AQ18" s="80"/>
      <c r="AR18" s="80"/>
      <c r="AS18" s="80"/>
      <c r="AT18" s="80"/>
      <c r="AU18" s="80"/>
      <c r="AV18" s="80"/>
      <c r="AW18" s="80"/>
      <c r="AX18" s="80"/>
      <c r="AY18" s="80"/>
      <c r="AZ18" s="80"/>
      <c r="BA18" s="80"/>
      <c r="BB18" s="80"/>
      <c r="BC18" s="80"/>
      <c r="BD18" s="80"/>
      <c r="BE18" s="80"/>
      <c r="BF18" s="80"/>
      <c r="BG18" s="80"/>
      <c r="BH18" s="80"/>
      <c r="BI18" s="80"/>
      <c r="BJ18" s="80"/>
      <c r="BK18" s="80"/>
      <c r="BL18" s="80"/>
      <c r="BM18" s="80"/>
      <c r="BN18" s="80"/>
      <c r="BO18" s="80"/>
      <c r="BP18" s="80"/>
      <c r="BQ18" s="80"/>
      <c r="BR18" s="80"/>
      <c r="BS18" s="80"/>
      <c r="BT18" s="80"/>
      <c r="BU18" s="80"/>
      <c r="BV18" s="80"/>
      <c r="BW18" s="80"/>
      <c r="BX18" s="80"/>
      <c r="BY18" s="80"/>
      <c r="BZ18" s="80"/>
      <c r="CA18" s="80"/>
      <c r="CB18" s="80"/>
      <c r="CC18" s="80"/>
      <c r="CD18" s="80"/>
      <c r="CE18" s="80"/>
      <c r="CF18" s="80"/>
      <c r="CG18" s="80"/>
      <c r="CH18" s="80"/>
      <c r="CI18" s="80"/>
      <c r="CJ18" s="80"/>
      <c r="CK18" s="80"/>
      <c r="CL18" s="80"/>
      <c r="CM18" s="80"/>
      <c r="CN18" s="80"/>
      <c r="CO18" s="80"/>
      <c r="CP18" s="80"/>
      <c r="CQ18" s="80"/>
      <c r="CR18" s="80"/>
      <c r="CS18" s="80"/>
      <c r="CT18" s="80"/>
      <c r="CU18" s="80"/>
      <c r="CV18" s="80"/>
      <c r="CW18" s="80"/>
      <c r="CX18" s="80"/>
      <c r="CY18" s="80"/>
      <c r="CZ18" s="80"/>
      <c r="DA18" s="80"/>
      <c r="DB18" s="80"/>
      <c r="DC18" s="80"/>
      <c r="DD18" s="80"/>
      <c r="DE18" s="80"/>
      <c r="DF18" s="80"/>
      <c r="DG18" s="80"/>
      <c r="DH18" s="80"/>
      <c r="DI18" s="80"/>
      <c r="DJ18" s="80"/>
      <c r="DK18" s="80"/>
      <c r="DL18" s="80"/>
      <c r="DM18" s="80"/>
      <c r="DN18" s="80"/>
      <c r="DO18" s="80"/>
    </row>
    <row r="19" spans="1:119">
      <c r="A19" s="81"/>
      <c r="B19" s="82"/>
      <c r="C19" s="82"/>
      <c r="D19" s="83"/>
      <c r="E19" s="83"/>
      <c r="F19" s="83"/>
      <c r="G19" s="83"/>
      <c r="H19" s="83"/>
      <c r="I19" s="83"/>
      <c r="J19" s="83"/>
      <c r="K19" s="83"/>
      <c r="L19" s="83"/>
      <c r="M19" s="83"/>
      <c r="N19" s="83"/>
      <c r="O19" s="84"/>
    </row>
    <row r="20" spans="1:119">
      <c r="A20" s="85"/>
      <c r="B20" s="86"/>
      <c r="C20" s="86"/>
      <c r="D20" s="87"/>
      <c r="E20" s="87"/>
      <c r="F20" s="87"/>
      <c r="G20" s="87"/>
      <c r="H20" s="87"/>
      <c r="I20" s="87"/>
      <c r="J20" s="87"/>
      <c r="K20" s="87"/>
      <c r="L20" s="171" t="s">
        <v>61</v>
      </c>
      <c r="M20" s="171"/>
      <c r="N20" s="171"/>
      <c r="O20" s="88">
        <v>428</v>
      </c>
    </row>
    <row r="21" spans="1:119">
      <c r="A21" s="172"/>
      <c r="B21" s="173"/>
      <c r="C21" s="173"/>
      <c r="D21" s="173"/>
      <c r="E21" s="173"/>
      <c r="F21" s="173"/>
      <c r="G21" s="173"/>
      <c r="H21" s="173"/>
      <c r="I21" s="173"/>
      <c r="J21" s="173"/>
      <c r="K21" s="173"/>
      <c r="L21" s="173"/>
      <c r="M21" s="173"/>
      <c r="N21" s="173"/>
      <c r="O21" s="174"/>
    </row>
    <row r="22" spans="1:119" ht="15.75" customHeight="1" thickBot="1">
      <c r="A22" s="175" t="s">
        <v>42</v>
      </c>
      <c r="B22" s="176"/>
      <c r="C22" s="176"/>
      <c r="D22" s="176"/>
      <c r="E22" s="176"/>
      <c r="F22" s="176"/>
      <c r="G22" s="176"/>
      <c r="H22" s="176"/>
      <c r="I22" s="176"/>
      <c r="J22" s="176"/>
      <c r="K22" s="176"/>
      <c r="L22" s="176"/>
      <c r="M22" s="176"/>
      <c r="N22" s="176"/>
      <c r="O22" s="177"/>
    </row>
  </sheetData>
  <mergeCells count="10">
    <mergeCell ref="L20:N20"/>
    <mergeCell ref="A21:O21"/>
    <mergeCell ref="A22:O2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C2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37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54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SUM(D6:D10)</f>
        <v>155282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6" si="1">SUM(D5:M5)</f>
        <v>155282</v>
      </c>
      <c r="O5" s="30">
        <f t="shared" ref="O5:O16" si="2">(N5/O$18)</f>
        <v>361.12093023255812</v>
      </c>
      <c r="P5" s="6"/>
    </row>
    <row r="6" spans="1:133">
      <c r="A6" s="12"/>
      <c r="B6" s="42">
        <v>511</v>
      </c>
      <c r="C6" s="19" t="s">
        <v>19</v>
      </c>
      <c r="D6" s="43">
        <v>10904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10904</v>
      </c>
      <c r="O6" s="44">
        <f t="shared" si="2"/>
        <v>25.358139534883723</v>
      </c>
      <c r="P6" s="9"/>
    </row>
    <row r="7" spans="1:133">
      <c r="A7" s="12"/>
      <c r="B7" s="42">
        <v>512</v>
      </c>
      <c r="C7" s="19" t="s">
        <v>20</v>
      </c>
      <c r="D7" s="43">
        <v>39219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39219</v>
      </c>
      <c r="O7" s="44">
        <f t="shared" si="2"/>
        <v>91.206976744186051</v>
      </c>
      <c r="P7" s="9"/>
    </row>
    <row r="8" spans="1:133">
      <c r="A8" s="12"/>
      <c r="B8" s="42">
        <v>513</v>
      </c>
      <c r="C8" s="19" t="s">
        <v>21</v>
      </c>
      <c r="D8" s="43">
        <v>4608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4608</v>
      </c>
      <c r="O8" s="44">
        <f t="shared" si="2"/>
        <v>10.716279069767442</v>
      </c>
      <c r="P8" s="9"/>
    </row>
    <row r="9" spans="1:133">
      <c r="A9" s="12"/>
      <c r="B9" s="42">
        <v>514</v>
      </c>
      <c r="C9" s="19" t="s">
        <v>22</v>
      </c>
      <c r="D9" s="43">
        <v>6698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6698</v>
      </c>
      <c r="O9" s="44">
        <f t="shared" si="2"/>
        <v>15.576744186046511</v>
      </c>
      <c r="P9" s="9"/>
    </row>
    <row r="10" spans="1:133">
      <c r="A10" s="12"/>
      <c r="B10" s="42">
        <v>519</v>
      </c>
      <c r="C10" s="19" t="s">
        <v>24</v>
      </c>
      <c r="D10" s="43">
        <v>93853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93853</v>
      </c>
      <c r="O10" s="44">
        <f t="shared" si="2"/>
        <v>218.26279069767443</v>
      </c>
      <c r="P10" s="9"/>
    </row>
    <row r="11" spans="1:133" ht="15.75">
      <c r="A11" s="26" t="s">
        <v>25</v>
      </c>
      <c r="B11" s="27"/>
      <c r="C11" s="28"/>
      <c r="D11" s="29">
        <f t="shared" ref="D11:M11" si="3">SUM(D12:D13)</f>
        <v>0</v>
      </c>
      <c r="E11" s="29">
        <f t="shared" si="3"/>
        <v>0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169054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40">
        <f t="shared" si="1"/>
        <v>169054</v>
      </c>
      <c r="O11" s="41">
        <f t="shared" si="2"/>
        <v>393.14883720930231</v>
      </c>
      <c r="P11" s="10"/>
    </row>
    <row r="12" spans="1:133">
      <c r="A12" s="12"/>
      <c r="B12" s="42">
        <v>533</v>
      </c>
      <c r="C12" s="19" t="s">
        <v>26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111790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111790</v>
      </c>
      <c r="O12" s="44">
        <f t="shared" si="2"/>
        <v>259.97674418604652</v>
      </c>
      <c r="P12" s="9"/>
    </row>
    <row r="13" spans="1:133">
      <c r="A13" s="12"/>
      <c r="B13" s="42">
        <v>535</v>
      </c>
      <c r="C13" s="19" t="s">
        <v>27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57264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57264</v>
      </c>
      <c r="O13" s="44">
        <f t="shared" si="2"/>
        <v>133.17209302325583</v>
      </c>
      <c r="P13" s="9"/>
    </row>
    <row r="14" spans="1:133" ht="15.75">
      <c r="A14" s="26" t="s">
        <v>28</v>
      </c>
      <c r="B14" s="27"/>
      <c r="C14" s="28"/>
      <c r="D14" s="29">
        <f t="shared" ref="D14:M14" si="4">SUM(D15:D15)</f>
        <v>12983</v>
      </c>
      <c r="E14" s="29">
        <f t="shared" si="4"/>
        <v>0</v>
      </c>
      <c r="F14" s="29">
        <f t="shared" si="4"/>
        <v>0</v>
      </c>
      <c r="G14" s="29">
        <f t="shared" si="4"/>
        <v>0</v>
      </c>
      <c r="H14" s="29">
        <f t="shared" si="4"/>
        <v>0</v>
      </c>
      <c r="I14" s="29">
        <f t="shared" si="4"/>
        <v>0</v>
      </c>
      <c r="J14" s="29">
        <f t="shared" si="4"/>
        <v>0</v>
      </c>
      <c r="K14" s="29">
        <f t="shared" si="4"/>
        <v>0</v>
      </c>
      <c r="L14" s="29">
        <f t="shared" si="4"/>
        <v>0</v>
      </c>
      <c r="M14" s="29">
        <f t="shared" si="4"/>
        <v>0</v>
      </c>
      <c r="N14" s="29">
        <f t="shared" si="1"/>
        <v>12983</v>
      </c>
      <c r="O14" s="41">
        <f t="shared" si="2"/>
        <v>30.193023255813955</v>
      </c>
      <c r="P14" s="10"/>
    </row>
    <row r="15" spans="1:133" ht="15.75" thickBot="1">
      <c r="A15" s="12"/>
      <c r="B15" s="42">
        <v>541</v>
      </c>
      <c r="C15" s="19" t="s">
        <v>29</v>
      </c>
      <c r="D15" s="43">
        <v>12983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12983</v>
      </c>
      <c r="O15" s="44">
        <f t="shared" si="2"/>
        <v>30.193023255813955</v>
      </c>
      <c r="P15" s="9"/>
    </row>
    <row r="16" spans="1:133" ht="16.5" thickBot="1">
      <c r="A16" s="13" t="s">
        <v>10</v>
      </c>
      <c r="B16" s="21"/>
      <c r="C16" s="20"/>
      <c r="D16" s="14">
        <f>SUM(D5,D11,D14)</f>
        <v>168265</v>
      </c>
      <c r="E16" s="14">
        <f t="shared" ref="E16:M16" si="5">SUM(E5,E11,E14)</f>
        <v>0</v>
      </c>
      <c r="F16" s="14">
        <f t="shared" si="5"/>
        <v>0</v>
      </c>
      <c r="G16" s="14">
        <f t="shared" si="5"/>
        <v>0</v>
      </c>
      <c r="H16" s="14">
        <f t="shared" si="5"/>
        <v>0</v>
      </c>
      <c r="I16" s="14">
        <f t="shared" si="5"/>
        <v>169054</v>
      </c>
      <c r="J16" s="14">
        <f t="shared" si="5"/>
        <v>0</v>
      </c>
      <c r="K16" s="14">
        <f t="shared" si="5"/>
        <v>0</v>
      </c>
      <c r="L16" s="14">
        <f t="shared" si="5"/>
        <v>0</v>
      </c>
      <c r="M16" s="14">
        <f t="shared" si="5"/>
        <v>0</v>
      </c>
      <c r="N16" s="14">
        <f t="shared" si="1"/>
        <v>337319</v>
      </c>
      <c r="O16" s="35">
        <f t="shared" si="2"/>
        <v>784.46279069767445</v>
      </c>
      <c r="P16" s="6"/>
      <c r="Q16" s="2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</row>
    <row r="17" spans="1:15">
      <c r="A17" s="15"/>
      <c r="B17" s="17"/>
      <c r="C17" s="17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8"/>
    </row>
    <row r="18" spans="1:15">
      <c r="A18" s="36"/>
      <c r="B18" s="37"/>
      <c r="C18" s="37"/>
      <c r="D18" s="38"/>
      <c r="E18" s="38"/>
      <c r="F18" s="38"/>
      <c r="G18" s="38"/>
      <c r="H18" s="38"/>
      <c r="I18" s="38"/>
      <c r="J18" s="38"/>
      <c r="K18" s="38"/>
      <c r="L18" s="157" t="s">
        <v>55</v>
      </c>
      <c r="M18" s="157"/>
      <c r="N18" s="157"/>
      <c r="O18" s="39">
        <v>430</v>
      </c>
    </row>
    <row r="19" spans="1:15">
      <c r="A19" s="158"/>
      <c r="B19" s="135"/>
      <c r="C19" s="135"/>
      <c r="D19" s="135"/>
      <c r="E19" s="135"/>
      <c r="F19" s="135"/>
      <c r="G19" s="135"/>
      <c r="H19" s="135"/>
      <c r="I19" s="135"/>
      <c r="J19" s="135"/>
      <c r="K19" s="135"/>
      <c r="L19" s="135"/>
      <c r="M19" s="135"/>
      <c r="N19" s="135"/>
      <c r="O19" s="136"/>
    </row>
    <row r="20" spans="1:15" ht="15.75" customHeight="1" thickBot="1">
      <c r="A20" s="159" t="s">
        <v>42</v>
      </c>
      <c r="B20" s="138"/>
      <c r="C20" s="138"/>
      <c r="D20" s="138"/>
      <c r="E20" s="138"/>
      <c r="F20" s="138"/>
      <c r="G20" s="138"/>
      <c r="H20" s="138"/>
      <c r="I20" s="138"/>
      <c r="J20" s="138"/>
      <c r="K20" s="138"/>
      <c r="L20" s="138"/>
      <c r="M20" s="138"/>
      <c r="N20" s="138"/>
      <c r="O20" s="139"/>
    </row>
  </sheetData>
  <mergeCells count="10">
    <mergeCell ref="L18:N18"/>
    <mergeCell ref="A19:O19"/>
    <mergeCell ref="A20:O2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C2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37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47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162478</v>
      </c>
      <c r="E5" s="24">
        <f t="shared" si="0"/>
        <v>1470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5" si="1">SUM(D5:M5)</f>
        <v>163948</v>
      </c>
      <c r="O5" s="30">
        <f t="shared" ref="O5:O25" si="2">(N5/O$27)</f>
        <v>383.05607476635515</v>
      </c>
      <c r="P5" s="6"/>
    </row>
    <row r="6" spans="1:133">
      <c r="A6" s="12"/>
      <c r="B6" s="42">
        <v>511</v>
      </c>
      <c r="C6" s="19" t="s">
        <v>19</v>
      </c>
      <c r="D6" s="43">
        <v>10116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10116</v>
      </c>
      <c r="O6" s="44">
        <f t="shared" si="2"/>
        <v>23.635514018691588</v>
      </c>
      <c r="P6" s="9"/>
    </row>
    <row r="7" spans="1:133">
      <c r="A7" s="12"/>
      <c r="B7" s="42">
        <v>512</v>
      </c>
      <c r="C7" s="19" t="s">
        <v>20</v>
      </c>
      <c r="D7" s="43">
        <v>45980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45980</v>
      </c>
      <c r="O7" s="44">
        <f t="shared" si="2"/>
        <v>107.42990654205607</v>
      </c>
      <c r="P7" s="9"/>
    </row>
    <row r="8" spans="1:133">
      <c r="A8" s="12"/>
      <c r="B8" s="42">
        <v>513</v>
      </c>
      <c r="C8" s="19" t="s">
        <v>21</v>
      </c>
      <c r="D8" s="43">
        <v>4480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4480</v>
      </c>
      <c r="O8" s="44">
        <f t="shared" si="2"/>
        <v>10.467289719626168</v>
      </c>
      <c r="P8" s="9"/>
    </row>
    <row r="9" spans="1:133">
      <c r="A9" s="12"/>
      <c r="B9" s="42">
        <v>514</v>
      </c>
      <c r="C9" s="19" t="s">
        <v>22</v>
      </c>
      <c r="D9" s="43">
        <v>6649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6649</v>
      </c>
      <c r="O9" s="44">
        <f t="shared" si="2"/>
        <v>15.535046728971963</v>
      </c>
      <c r="P9" s="9"/>
    </row>
    <row r="10" spans="1:133">
      <c r="A10" s="12"/>
      <c r="B10" s="42">
        <v>515</v>
      </c>
      <c r="C10" s="19" t="s">
        <v>23</v>
      </c>
      <c r="D10" s="43">
        <v>609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609</v>
      </c>
      <c r="O10" s="44">
        <f t="shared" si="2"/>
        <v>1.4228971962616823</v>
      </c>
      <c r="P10" s="9"/>
    </row>
    <row r="11" spans="1:133">
      <c r="A11" s="12"/>
      <c r="B11" s="42">
        <v>519</v>
      </c>
      <c r="C11" s="19" t="s">
        <v>24</v>
      </c>
      <c r="D11" s="43">
        <v>94644</v>
      </c>
      <c r="E11" s="43">
        <v>1470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96114</v>
      </c>
      <c r="O11" s="44">
        <f t="shared" si="2"/>
        <v>224.56542056074767</v>
      </c>
      <c r="P11" s="9"/>
    </row>
    <row r="12" spans="1:133" ht="15.75">
      <c r="A12" s="26" t="s">
        <v>44</v>
      </c>
      <c r="B12" s="27"/>
      <c r="C12" s="28"/>
      <c r="D12" s="29">
        <f t="shared" ref="D12:M12" si="3">SUM(D13:D15)</f>
        <v>0</v>
      </c>
      <c r="E12" s="29">
        <f t="shared" si="3"/>
        <v>4312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4312</v>
      </c>
      <c r="O12" s="41">
        <f t="shared" si="2"/>
        <v>10.074766355140186</v>
      </c>
      <c r="P12" s="10"/>
    </row>
    <row r="13" spans="1:133">
      <c r="A13" s="12"/>
      <c r="B13" s="42">
        <v>521</v>
      </c>
      <c r="C13" s="19" t="s">
        <v>48</v>
      </c>
      <c r="D13" s="43">
        <v>0</v>
      </c>
      <c r="E13" s="43">
        <v>1960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1960</v>
      </c>
      <c r="O13" s="44">
        <f t="shared" si="2"/>
        <v>4.5794392523364484</v>
      </c>
      <c r="P13" s="9"/>
    </row>
    <row r="14" spans="1:133">
      <c r="A14" s="12"/>
      <c r="B14" s="42">
        <v>522</v>
      </c>
      <c r="C14" s="19" t="s">
        <v>49</v>
      </c>
      <c r="D14" s="43">
        <v>0</v>
      </c>
      <c r="E14" s="43">
        <v>1372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1372</v>
      </c>
      <c r="O14" s="44">
        <f t="shared" si="2"/>
        <v>3.2056074766355138</v>
      </c>
      <c r="P14" s="9"/>
    </row>
    <row r="15" spans="1:133">
      <c r="A15" s="12"/>
      <c r="B15" s="42">
        <v>525</v>
      </c>
      <c r="C15" s="19" t="s">
        <v>50</v>
      </c>
      <c r="D15" s="43">
        <v>0</v>
      </c>
      <c r="E15" s="43">
        <v>980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980</v>
      </c>
      <c r="O15" s="44">
        <f t="shared" si="2"/>
        <v>2.2897196261682242</v>
      </c>
      <c r="P15" s="9"/>
    </row>
    <row r="16" spans="1:133" ht="15.75">
      <c r="A16" s="26" t="s">
        <v>25</v>
      </c>
      <c r="B16" s="27"/>
      <c r="C16" s="28"/>
      <c r="D16" s="29">
        <f t="shared" ref="D16:M16" si="4">SUM(D17:D18)</f>
        <v>0</v>
      </c>
      <c r="E16" s="29">
        <f t="shared" si="4"/>
        <v>0</v>
      </c>
      <c r="F16" s="29">
        <f t="shared" si="4"/>
        <v>0</v>
      </c>
      <c r="G16" s="29">
        <f t="shared" si="4"/>
        <v>0</v>
      </c>
      <c r="H16" s="29">
        <f t="shared" si="4"/>
        <v>0</v>
      </c>
      <c r="I16" s="29">
        <f t="shared" si="4"/>
        <v>152211</v>
      </c>
      <c r="J16" s="29">
        <f t="shared" si="4"/>
        <v>0</v>
      </c>
      <c r="K16" s="29">
        <f t="shared" si="4"/>
        <v>0</v>
      </c>
      <c r="L16" s="29">
        <f t="shared" si="4"/>
        <v>0</v>
      </c>
      <c r="M16" s="29">
        <f t="shared" si="4"/>
        <v>0</v>
      </c>
      <c r="N16" s="40">
        <f t="shared" si="1"/>
        <v>152211</v>
      </c>
      <c r="O16" s="41">
        <f t="shared" si="2"/>
        <v>355.63317757009344</v>
      </c>
      <c r="P16" s="10"/>
    </row>
    <row r="17" spans="1:119">
      <c r="A17" s="12"/>
      <c r="B17" s="42">
        <v>533</v>
      </c>
      <c r="C17" s="19" t="s">
        <v>26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102539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102539</v>
      </c>
      <c r="O17" s="44">
        <f t="shared" si="2"/>
        <v>239.57710280373831</v>
      </c>
      <c r="P17" s="9"/>
    </row>
    <row r="18" spans="1:119">
      <c r="A18" s="12"/>
      <c r="B18" s="42">
        <v>535</v>
      </c>
      <c r="C18" s="19" t="s">
        <v>27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49672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49672</v>
      </c>
      <c r="O18" s="44">
        <f t="shared" si="2"/>
        <v>116.05607476635514</v>
      </c>
      <c r="P18" s="9"/>
    </row>
    <row r="19" spans="1:119" ht="15.75">
      <c r="A19" s="26" t="s">
        <v>28</v>
      </c>
      <c r="B19" s="27"/>
      <c r="C19" s="28"/>
      <c r="D19" s="29">
        <f t="shared" ref="D19:M19" si="5">SUM(D20:D20)</f>
        <v>14919</v>
      </c>
      <c r="E19" s="29">
        <f t="shared" si="5"/>
        <v>980</v>
      </c>
      <c r="F19" s="29">
        <f t="shared" si="5"/>
        <v>0</v>
      </c>
      <c r="G19" s="29">
        <f t="shared" si="5"/>
        <v>0</v>
      </c>
      <c r="H19" s="29">
        <f t="shared" si="5"/>
        <v>0</v>
      </c>
      <c r="I19" s="29">
        <f t="shared" si="5"/>
        <v>0</v>
      </c>
      <c r="J19" s="29">
        <f t="shared" si="5"/>
        <v>0</v>
      </c>
      <c r="K19" s="29">
        <f t="shared" si="5"/>
        <v>0</v>
      </c>
      <c r="L19" s="29">
        <f t="shared" si="5"/>
        <v>0</v>
      </c>
      <c r="M19" s="29">
        <f t="shared" si="5"/>
        <v>0</v>
      </c>
      <c r="N19" s="29">
        <f t="shared" si="1"/>
        <v>15899</v>
      </c>
      <c r="O19" s="41">
        <f t="shared" si="2"/>
        <v>37.14719626168224</v>
      </c>
      <c r="P19" s="10"/>
    </row>
    <row r="20" spans="1:119">
      <c r="A20" s="12"/>
      <c r="B20" s="42">
        <v>541</v>
      </c>
      <c r="C20" s="19" t="s">
        <v>29</v>
      </c>
      <c r="D20" s="43">
        <v>14919</v>
      </c>
      <c r="E20" s="43">
        <v>980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15899</v>
      </c>
      <c r="O20" s="44">
        <f t="shared" si="2"/>
        <v>37.14719626168224</v>
      </c>
      <c r="P20" s="9"/>
    </row>
    <row r="21" spans="1:119" ht="15.75">
      <c r="A21" s="26" t="s">
        <v>39</v>
      </c>
      <c r="B21" s="27"/>
      <c r="C21" s="28"/>
      <c r="D21" s="29">
        <f t="shared" ref="D21:M21" si="6">SUM(D22:D22)</f>
        <v>993</v>
      </c>
      <c r="E21" s="29">
        <f t="shared" si="6"/>
        <v>0</v>
      </c>
      <c r="F21" s="29">
        <f t="shared" si="6"/>
        <v>0</v>
      </c>
      <c r="G21" s="29">
        <f t="shared" si="6"/>
        <v>0</v>
      </c>
      <c r="H21" s="29">
        <f t="shared" si="6"/>
        <v>0</v>
      </c>
      <c r="I21" s="29">
        <f t="shared" si="6"/>
        <v>0</v>
      </c>
      <c r="J21" s="29">
        <f t="shared" si="6"/>
        <v>0</v>
      </c>
      <c r="K21" s="29">
        <f t="shared" si="6"/>
        <v>0</v>
      </c>
      <c r="L21" s="29">
        <f t="shared" si="6"/>
        <v>0</v>
      </c>
      <c r="M21" s="29">
        <f t="shared" si="6"/>
        <v>0</v>
      </c>
      <c r="N21" s="29">
        <f t="shared" si="1"/>
        <v>993</v>
      </c>
      <c r="O21" s="41">
        <f t="shared" si="2"/>
        <v>2.3200934579439254</v>
      </c>
      <c r="P21" s="10"/>
    </row>
    <row r="22" spans="1:119">
      <c r="A22" s="12"/>
      <c r="B22" s="42">
        <v>562</v>
      </c>
      <c r="C22" s="19" t="s">
        <v>40</v>
      </c>
      <c r="D22" s="43">
        <v>993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993</v>
      </c>
      <c r="O22" s="44">
        <f t="shared" si="2"/>
        <v>2.3200934579439254</v>
      </c>
      <c r="P22" s="9"/>
    </row>
    <row r="23" spans="1:119" ht="15.75">
      <c r="A23" s="26" t="s">
        <v>35</v>
      </c>
      <c r="B23" s="27"/>
      <c r="C23" s="28"/>
      <c r="D23" s="29">
        <f t="shared" ref="D23:M23" si="7">SUM(D24:D24)</f>
        <v>50011</v>
      </c>
      <c r="E23" s="29">
        <f t="shared" si="7"/>
        <v>0</v>
      </c>
      <c r="F23" s="29">
        <f t="shared" si="7"/>
        <v>0</v>
      </c>
      <c r="G23" s="29">
        <f t="shared" si="7"/>
        <v>0</v>
      </c>
      <c r="H23" s="29">
        <f t="shared" si="7"/>
        <v>0</v>
      </c>
      <c r="I23" s="29">
        <f t="shared" si="7"/>
        <v>28873</v>
      </c>
      <c r="J23" s="29">
        <f t="shared" si="7"/>
        <v>0</v>
      </c>
      <c r="K23" s="29">
        <f t="shared" si="7"/>
        <v>0</v>
      </c>
      <c r="L23" s="29">
        <f t="shared" si="7"/>
        <v>0</v>
      </c>
      <c r="M23" s="29">
        <f t="shared" si="7"/>
        <v>0</v>
      </c>
      <c r="N23" s="29">
        <f t="shared" si="1"/>
        <v>78884</v>
      </c>
      <c r="O23" s="41">
        <f t="shared" si="2"/>
        <v>184.30841121495328</v>
      </c>
      <c r="P23" s="9"/>
    </row>
    <row r="24" spans="1:119" ht="15.75" thickBot="1">
      <c r="A24" s="12"/>
      <c r="B24" s="42">
        <v>581</v>
      </c>
      <c r="C24" s="19" t="s">
        <v>33</v>
      </c>
      <c r="D24" s="43">
        <v>50011</v>
      </c>
      <c r="E24" s="43">
        <v>0</v>
      </c>
      <c r="F24" s="43">
        <v>0</v>
      </c>
      <c r="G24" s="43">
        <v>0</v>
      </c>
      <c r="H24" s="43">
        <v>0</v>
      </c>
      <c r="I24" s="43">
        <v>28873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78884</v>
      </c>
      <c r="O24" s="44">
        <f t="shared" si="2"/>
        <v>184.30841121495328</v>
      </c>
      <c r="P24" s="9"/>
    </row>
    <row r="25" spans="1:119" ht="16.5" thickBot="1">
      <c r="A25" s="13" t="s">
        <v>10</v>
      </c>
      <c r="B25" s="21"/>
      <c r="C25" s="20"/>
      <c r="D25" s="14">
        <f>SUM(D5,D12,D16,D19,D21,D23)</f>
        <v>228401</v>
      </c>
      <c r="E25" s="14">
        <f t="shared" ref="E25:M25" si="8">SUM(E5,E12,E16,E19,E21,E23)</f>
        <v>6762</v>
      </c>
      <c r="F25" s="14">
        <f t="shared" si="8"/>
        <v>0</v>
      </c>
      <c r="G25" s="14">
        <f t="shared" si="8"/>
        <v>0</v>
      </c>
      <c r="H25" s="14">
        <f t="shared" si="8"/>
        <v>0</v>
      </c>
      <c r="I25" s="14">
        <f t="shared" si="8"/>
        <v>181084</v>
      </c>
      <c r="J25" s="14">
        <f t="shared" si="8"/>
        <v>0</v>
      </c>
      <c r="K25" s="14">
        <f t="shared" si="8"/>
        <v>0</v>
      </c>
      <c r="L25" s="14">
        <f t="shared" si="8"/>
        <v>0</v>
      </c>
      <c r="M25" s="14">
        <f t="shared" si="8"/>
        <v>0</v>
      </c>
      <c r="N25" s="14">
        <f t="shared" si="1"/>
        <v>416247</v>
      </c>
      <c r="O25" s="35">
        <f t="shared" si="2"/>
        <v>972.53971962616822</v>
      </c>
      <c r="P25" s="6"/>
      <c r="Q25" s="2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</row>
    <row r="26" spans="1:119">
      <c r="A26" s="15"/>
      <c r="B26" s="17"/>
      <c r="C26" s="17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8"/>
    </row>
    <row r="27" spans="1:119">
      <c r="A27" s="36"/>
      <c r="B27" s="37"/>
      <c r="C27" s="37"/>
      <c r="D27" s="38"/>
      <c r="E27" s="38"/>
      <c r="F27" s="38"/>
      <c r="G27" s="38"/>
      <c r="H27" s="38"/>
      <c r="I27" s="38"/>
      <c r="J27" s="38"/>
      <c r="K27" s="38"/>
      <c r="L27" s="157" t="s">
        <v>51</v>
      </c>
      <c r="M27" s="157"/>
      <c r="N27" s="157"/>
      <c r="O27" s="39">
        <v>428</v>
      </c>
    </row>
    <row r="28" spans="1:119">
      <c r="A28" s="158"/>
      <c r="B28" s="135"/>
      <c r="C28" s="135"/>
      <c r="D28" s="135"/>
      <c r="E28" s="135"/>
      <c r="F28" s="135"/>
      <c r="G28" s="135"/>
      <c r="H28" s="135"/>
      <c r="I28" s="135"/>
      <c r="J28" s="135"/>
      <c r="K28" s="135"/>
      <c r="L28" s="135"/>
      <c r="M28" s="135"/>
      <c r="N28" s="135"/>
      <c r="O28" s="136"/>
    </row>
    <row r="29" spans="1:119" ht="15.75" customHeight="1" thickBot="1">
      <c r="A29" s="159" t="s">
        <v>42</v>
      </c>
      <c r="B29" s="138"/>
      <c r="C29" s="138"/>
      <c r="D29" s="138"/>
      <c r="E29" s="138"/>
      <c r="F29" s="138"/>
      <c r="G29" s="138"/>
      <c r="H29" s="138"/>
      <c r="I29" s="138"/>
      <c r="J29" s="138"/>
      <c r="K29" s="138"/>
      <c r="L29" s="138"/>
      <c r="M29" s="138"/>
      <c r="N29" s="138"/>
      <c r="O29" s="139"/>
    </row>
  </sheetData>
  <mergeCells count="10">
    <mergeCell ref="L27:N27"/>
    <mergeCell ref="A28:O28"/>
    <mergeCell ref="A29:O2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2" 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C2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37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43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149666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30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3" si="1">SUM(D5:M5)</f>
        <v>149696</v>
      </c>
      <c r="O5" s="30">
        <f t="shared" ref="O5:O23" si="2">(N5/O$25)</f>
        <v>345.71824480369514</v>
      </c>
      <c r="P5" s="6"/>
    </row>
    <row r="6" spans="1:133">
      <c r="A6" s="12"/>
      <c r="B6" s="42">
        <v>511</v>
      </c>
      <c r="C6" s="19" t="s">
        <v>19</v>
      </c>
      <c r="D6" s="43">
        <v>10289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10289</v>
      </c>
      <c r="O6" s="44">
        <f t="shared" si="2"/>
        <v>23.762124711316396</v>
      </c>
      <c r="P6" s="9"/>
    </row>
    <row r="7" spans="1:133">
      <c r="A7" s="12"/>
      <c r="B7" s="42">
        <v>512</v>
      </c>
      <c r="C7" s="19" t="s">
        <v>20</v>
      </c>
      <c r="D7" s="43">
        <v>43979</v>
      </c>
      <c r="E7" s="43">
        <v>0</v>
      </c>
      <c r="F7" s="43">
        <v>0</v>
      </c>
      <c r="G7" s="43">
        <v>0</v>
      </c>
      <c r="H7" s="43">
        <v>0</v>
      </c>
      <c r="I7" s="43">
        <v>30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44009</v>
      </c>
      <c r="O7" s="44">
        <f t="shared" si="2"/>
        <v>101.63741339491916</v>
      </c>
      <c r="P7" s="9"/>
    </row>
    <row r="8" spans="1:133">
      <c r="A8" s="12"/>
      <c r="B8" s="42">
        <v>513</v>
      </c>
      <c r="C8" s="19" t="s">
        <v>21</v>
      </c>
      <c r="D8" s="43">
        <v>4496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4496</v>
      </c>
      <c r="O8" s="44">
        <f t="shared" si="2"/>
        <v>10.383371824480369</v>
      </c>
      <c r="P8" s="9"/>
    </row>
    <row r="9" spans="1:133">
      <c r="A9" s="12"/>
      <c r="B9" s="42">
        <v>514</v>
      </c>
      <c r="C9" s="19" t="s">
        <v>22</v>
      </c>
      <c r="D9" s="43">
        <v>6256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6256</v>
      </c>
      <c r="O9" s="44">
        <f t="shared" si="2"/>
        <v>14.448036951501155</v>
      </c>
      <c r="P9" s="9"/>
    </row>
    <row r="10" spans="1:133">
      <c r="A10" s="12"/>
      <c r="B10" s="42">
        <v>515</v>
      </c>
      <c r="C10" s="19" t="s">
        <v>23</v>
      </c>
      <c r="D10" s="43">
        <v>67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67</v>
      </c>
      <c r="O10" s="44">
        <f t="shared" si="2"/>
        <v>0.15473441108545036</v>
      </c>
      <c r="P10" s="9"/>
    </row>
    <row r="11" spans="1:133">
      <c r="A11" s="12"/>
      <c r="B11" s="42">
        <v>519</v>
      </c>
      <c r="C11" s="19" t="s">
        <v>24</v>
      </c>
      <c r="D11" s="43">
        <v>84579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84579</v>
      </c>
      <c r="O11" s="44">
        <f t="shared" si="2"/>
        <v>195.33256351039262</v>
      </c>
      <c r="P11" s="9"/>
    </row>
    <row r="12" spans="1:133" ht="15.75">
      <c r="A12" s="26" t="s">
        <v>44</v>
      </c>
      <c r="B12" s="27"/>
      <c r="C12" s="28"/>
      <c r="D12" s="29">
        <f t="shared" ref="D12:M12" si="3">SUM(D13:D13)</f>
        <v>0</v>
      </c>
      <c r="E12" s="29">
        <f t="shared" si="3"/>
        <v>30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30</v>
      </c>
      <c r="O12" s="41">
        <f t="shared" si="2"/>
        <v>6.9284064665127015E-2</v>
      </c>
      <c r="P12" s="10"/>
    </row>
    <row r="13" spans="1:133">
      <c r="A13" s="12"/>
      <c r="B13" s="42">
        <v>524</v>
      </c>
      <c r="C13" s="19" t="s">
        <v>45</v>
      </c>
      <c r="D13" s="43">
        <v>0</v>
      </c>
      <c r="E13" s="43">
        <v>30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30</v>
      </c>
      <c r="O13" s="44">
        <f t="shared" si="2"/>
        <v>6.9284064665127015E-2</v>
      </c>
      <c r="P13" s="9"/>
    </row>
    <row r="14" spans="1:133" ht="15.75">
      <c r="A14" s="26" t="s">
        <v>25</v>
      </c>
      <c r="B14" s="27"/>
      <c r="C14" s="28"/>
      <c r="D14" s="29">
        <f t="shared" ref="D14:M14" si="4">SUM(D15:D16)</f>
        <v>0</v>
      </c>
      <c r="E14" s="29">
        <f t="shared" si="4"/>
        <v>0</v>
      </c>
      <c r="F14" s="29">
        <f t="shared" si="4"/>
        <v>0</v>
      </c>
      <c r="G14" s="29">
        <f t="shared" si="4"/>
        <v>0</v>
      </c>
      <c r="H14" s="29">
        <f t="shared" si="4"/>
        <v>0</v>
      </c>
      <c r="I14" s="29">
        <f t="shared" si="4"/>
        <v>140530</v>
      </c>
      <c r="J14" s="29">
        <f t="shared" si="4"/>
        <v>0</v>
      </c>
      <c r="K14" s="29">
        <f t="shared" si="4"/>
        <v>0</v>
      </c>
      <c r="L14" s="29">
        <f t="shared" si="4"/>
        <v>0</v>
      </c>
      <c r="M14" s="29">
        <f t="shared" si="4"/>
        <v>0</v>
      </c>
      <c r="N14" s="40">
        <f t="shared" si="1"/>
        <v>140530</v>
      </c>
      <c r="O14" s="41">
        <f t="shared" si="2"/>
        <v>324.54965357967666</v>
      </c>
      <c r="P14" s="10"/>
    </row>
    <row r="15" spans="1:133">
      <c r="A15" s="12"/>
      <c r="B15" s="42">
        <v>533</v>
      </c>
      <c r="C15" s="19" t="s">
        <v>26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96068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96068</v>
      </c>
      <c r="O15" s="44">
        <f t="shared" si="2"/>
        <v>221.8660508083141</v>
      </c>
      <c r="P15" s="9"/>
    </row>
    <row r="16" spans="1:133">
      <c r="A16" s="12"/>
      <c r="B16" s="42">
        <v>535</v>
      </c>
      <c r="C16" s="19" t="s">
        <v>27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44462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44462</v>
      </c>
      <c r="O16" s="44">
        <f t="shared" si="2"/>
        <v>102.68360277136259</v>
      </c>
      <c r="P16" s="9"/>
    </row>
    <row r="17" spans="1:119" ht="15.75">
      <c r="A17" s="26" t="s">
        <v>28</v>
      </c>
      <c r="B17" s="27"/>
      <c r="C17" s="28"/>
      <c r="D17" s="29">
        <f t="shared" ref="D17:M17" si="5">SUM(D18:D18)</f>
        <v>14538</v>
      </c>
      <c r="E17" s="29">
        <f t="shared" si="5"/>
        <v>0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0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29">
        <f t="shared" si="1"/>
        <v>14538</v>
      </c>
      <c r="O17" s="41">
        <f t="shared" si="2"/>
        <v>33.575057736720552</v>
      </c>
      <c r="P17" s="10"/>
    </row>
    <row r="18" spans="1:119">
      <c r="A18" s="12"/>
      <c r="B18" s="42">
        <v>541</v>
      </c>
      <c r="C18" s="19" t="s">
        <v>29</v>
      </c>
      <c r="D18" s="43">
        <v>14538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14538</v>
      </c>
      <c r="O18" s="44">
        <f t="shared" si="2"/>
        <v>33.575057736720552</v>
      </c>
      <c r="P18" s="9"/>
    </row>
    <row r="19" spans="1:119" ht="15.75">
      <c r="A19" s="26" t="s">
        <v>30</v>
      </c>
      <c r="B19" s="27"/>
      <c r="C19" s="28"/>
      <c r="D19" s="29">
        <f t="shared" ref="D19:M19" si="6">SUM(D20:D20)</f>
        <v>3000</v>
      </c>
      <c r="E19" s="29">
        <f t="shared" si="6"/>
        <v>0</v>
      </c>
      <c r="F19" s="29">
        <f t="shared" si="6"/>
        <v>0</v>
      </c>
      <c r="G19" s="29">
        <f t="shared" si="6"/>
        <v>0</v>
      </c>
      <c r="H19" s="29">
        <f t="shared" si="6"/>
        <v>0</v>
      </c>
      <c r="I19" s="29">
        <f t="shared" si="6"/>
        <v>0</v>
      </c>
      <c r="J19" s="29">
        <f t="shared" si="6"/>
        <v>0</v>
      </c>
      <c r="K19" s="29">
        <f t="shared" si="6"/>
        <v>0</v>
      </c>
      <c r="L19" s="29">
        <f t="shared" si="6"/>
        <v>0</v>
      </c>
      <c r="M19" s="29">
        <f t="shared" si="6"/>
        <v>0</v>
      </c>
      <c r="N19" s="29">
        <f t="shared" si="1"/>
        <v>3000</v>
      </c>
      <c r="O19" s="41">
        <f t="shared" si="2"/>
        <v>6.9284064665127021</v>
      </c>
      <c r="P19" s="9"/>
    </row>
    <row r="20" spans="1:119">
      <c r="A20" s="12"/>
      <c r="B20" s="42">
        <v>575</v>
      </c>
      <c r="C20" s="19" t="s">
        <v>32</v>
      </c>
      <c r="D20" s="43">
        <v>3000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3000</v>
      </c>
      <c r="O20" s="44">
        <f t="shared" si="2"/>
        <v>6.9284064665127021</v>
      </c>
      <c r="P20" s="9"/>
    </row>
    <row r="21" spans="1:119" ht="15.75">
      <c r="A21" s="26" t="s">
        <v>35</v>
      </c>
      <c r="B21" s="27"/>
      <c r="C21" s="28"/>
      <c r="D21" s="29">
        <f t="shared" ref="D21:M21" si="7">SUM(D22:D22)</f>
        <v>38851</v>
      </c>
      <c r="E21" s="29">
        <f t="shared" si="7"/>
        <v>70</v>
      </c>
      <c r="F21" s="29">
        <f t="shared" si="7"/>
        <v>0</v>
      </c>
      <c r="G21" s="29">
        <f t="shared" si="7"/>
        <v>0</v>
      </c>
      <c r="H21" s="29">
        <f t="shared" si="7"/>
        <v>0</v>
      </c>
      <c r="I21" s="29">
        <f t="shared" si="7"/>
        <v>0</v>
      </c>
      <c r="J21" s="29">
        <f t="shared" si="7"/>
        <v>0</v>
      </c>
      <c r="K21" s="29">
        <f t="shared" si="7"/>
        <v>0</v>
      </c>
      <c r="L21" s="29">
        <f t="shared" si="7"/>
        <v>0</v>
      </c>
      <c r="M21" s="29">
        <f t="shared" si="7"/>
        <v>0</v>
      </c>
      <c r="N21" s="29">
        <f t="shared" si="1"/>
        <v>38921</v>
      </c>
      <c r="O21" s="41">
        <f t="shared" si="2"/>
        <v>89.886836027713628</v>
      </c>
      <c r="P21" s="9"/>
    </row>
    <row r="22" spans="1:119" ht="15.75" thickBot="1">
      <c r="A22" s="12"/>
      <c r="B22" s="42">
        <v>581</v>
      </c>
      <c r="C22" s="19" t="s">
        <v>33</v>
      </c>
      <c r="D22" s="43">
        <v>38851</v>
      </c>
      <c r="E22" s="43">
        <v>70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38921</v>
      </c>
      <c r="O22" s="44">
        <f t="shared" si="2"/>
        <v>89.886836027713628</v>
      </c>
      <c r="P22" s="9"/>
    </row>
    <row r="23" spans="1:119" ht="16.5" thickBot="1">
      <c r="A23" s="13" t="s">
        <v>10</v>
      </c>
      <c r="B23" s="21"/>
      <c r="C23" s="20"/>
      <c r="D23" s="14">
        <f>SUM(D5,D12,D14,D17,D19,D21)</f>
        <v>206055</v>
      </c>
      <c r="E23" s="14">
        <f t="shared" ref="E23:M23" si="8">SUM(E5,E12,E14,E17,E19,E21)</f>
        <v>100</v>
      </c>
      <c r="F23" s="14">
        <f t="shared" si="8"/>
        <v>0</v>
      </c>
      <c r="G23" s="14">
        <f t="shared" si="8"/>
        <v>0</v>
      </c>
      <c r="H23" s="14">
        <f t="shared" si="8"/>
        <v>0</v>
      </c>
      <c r="I23" s="14">
        <f t="shared" si="8"/>
        <v>140560</v>
      </c>
      <c r="J23" s="14">
        <f t="shared" si="8"/>
        <v>0</v>
      </c>
      <c r="K23" s="14">
        <f t="shared" si="8"/>
        <v>0</v>
      </c>
      <c r="L23" s="14">
        <f t="shared" si="8"/>
        <v>0</v>
      </c>
      <c r="M23" s="14">
        <f t="shared" si="8"/>
        <v>0</v>
      </c>
      <c r="N23" s="14">
        <f t="shared" si="1"/>
        <v>346715</v>
      </c>
      <c r="O23" s="35">
        <f t="shared" si="2"/>
        <v>800.72748267898385</v>
      </c>
      <c r="P23" s="6"/>
      <c r="Q23" s="2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</row>
    <row r="24" spans="1:119">
      <c r="A24" s="15"/>
      <c r="B24" s="17"/>
      <c r="C24" s="17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8"/>
    </row>
    <row r="25" spans="1:119">
      <c r="A25" s="36"/>
      <c r="B25" s="37"/>
      <c r="C25" s="37"/>
      <c r="D25" s="38"/>
      <c r="E25" s="38"/>
      <c r="F25" s="38"/>
      <c r="G25" s="38"/>
      <c r="H25" s="38"/>
      <c r="I25" s="38"/>
      <c r="J25" s="38"/>
      <c r="K25" s="38"/>
      <c r="L25" s="157" t="s">
        <v>46</v>
      </c>
      <c r="M25" s="157"/>
      <c r="N25" s="157"/>
      <c r="O25" s="39">
        <v>433</v>
      </c>
    </row>
    <row r="26" spans="1:119">
      <c r="A26" s="158"/>
      <c r="B26" s="135"/>
      <c r="C26" s="135"/>
      <c r="D26" s="135"/>
      <c r="E26" s="135"/>
      <c r="F26" s="135"/>
      <c r="G26" s="135"/>
      <c r="H26" s="135"/>
      <c r="I26" s="135"/>
      <c r="J26" s="135"/>
      <c r="K26" s="135"/>
      <c r="L26" s="135"/>
      <c r="M26" s="135"/>
      <c r="N26" s="135"/>
      <c r="O26" s="136"/>
    </row>
    <row r="27" spans="1:119" ht="15.75" customHeight="1" thickBot="1">
      <c r="A27" s="159" t="s">
        <v>42</v>
      </c>
      <c r="B27" s="138"/>
      <c r="C27" s="138"/>
      <c r="D27" s="138"/>
      <c r="E27" s="138"/>
      <c r="F27" s="138"/>
      <c r="G27" s="138"/>
      <c r="H27" s="138"/>
      <c r="I27" s="138"/>
      <c r="J27" s="138"/>
      <c r="K27" s="138"/>
      <c r="L27" s="138"/>
      <c r="M27" s="138"/>
      <c r="N27" s="138"/>
      <c r="O27" s="139"/>
    </row>
  </sheetData>
  <mergeCells count="10">
    <mergeCell ref="L25:N25"/>
    <mergeCell ref="A26:O26"/>
    <mergeCell ref="A27:O2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C2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37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38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161728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3" si="1">SUM(D5:M5)</f>
        <v>161728</v>
      </c>
      <c r="O5" s="30">
        <f t="shared" ref="O5:O23" si="2">(N5/O$25)</f>
        <v>370.08695652173913</v>
      </c>
      <c r="P5" s="6"/>
    </row>
    <row r="6" spans="1:133">
      <c r="A6" s="12"/>
      <c r="B6" s="42">
        <v>511</v>
      </c>
      <c r="C6" s="19" t="s">
        <v>19</v>
      </c>
      <c r="D6" s="43">
        <v>10168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10168</v>
      </c>
      <c r="O6" s="44">
        <f t="shared" si="2"/>
        <v>23.267734553775743</v>
      </c>
      <c r="P6" s="9"/>
    </row>
    <row r="7" spans="1:133">
      <c r="A7" s="12"/>
      <c r="B7" s="42">
        <v>512</v>
      </c>
      <c r="C7" s="19" t="s">
        <v>20</v>
      </c>
      <c r="D7" s="43">
        <v>45756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45756</v>
      </c>
      <c r="O7" s="44">
        <f t="shared" si="2"/>
        <v>104.70480549199085</v>
      </c>
      <c r="P7" s="9"/>
    </row>
    <row r="8" spans="1:133">
      <c r="A8" s="12"/>
      <c r="B8" s="42">
        <v>513</v>
      </c>
      <c r="C8" s="19" t="s">
        <v>21</v>
      </c>
      <c r="D8" s="43">
        <v>4538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4538</v>
      </c>
      <c r="O8" s="44">
        <f t="shared" si="2"/>
        <v>10.384439359267734</v>
      </c>
      <c r="P8" s="9"/>
    </row>
    <row r="9" spans="1:133">
      <c r="A9" s="12"/>
      <c r="B9" s="42">
        <v>514</v>
      </c>
      <c r="C9" s="19" t="s">
        <v>22</v>
      </c>
      <c r="D9" s="43">
        <v>6497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6497</v>
      </c>
      <c r="O9" s="44">
        <f t="shared" si="2"/>
        <v>14.867276887871853</v>
      </c>
      <c r="P9" s="9"/>
    </row>
    <row r="10" spans="1:133">
      <c r="A10" s="12"/>
      <c r="B10" s="42">
        <v>515</v>
      </c>
      <c r="C10" s="19" t="s">
        <v>23</v>
      </c>
      <c r="D10" s="43">
        <v>194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194</v>
      </c>
      <c r="O10" s="44">
        <f t="shared" si="2"/>
        <v>0.44393592677345539</v>
      </c>
      <c r="P10" s="9"/>
    </row>
    <row r="11" spans="1:133">
      <c r="A11" s="12"/>
      <c r="B11" s="42">
        <v>519</v>
      </c>
      <c r="C11" s="19" t="s">
        <v>24</v>
      </c>
      <c r="D11" s="43">
        <v>94575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94575</v>
      </c>
      <c r="O11" s="44">
        <f t="shared" si="2"/>
        <v>216.41876430205949</v>
      </c>
      <c r="P11" s="9"/>
    </row>
    <row r="12" spans="1:133" ht="15.75">
      <c r="A12" s="26" t="s">
        <v>25</v>
      </c>
      <c r="B12" s="27"/>
      <c r="C12" s="28"/>
      <c r="D12" s="29">
        <f t="shared" ref="D12:M12" si="3">SUM(D13:D14)</f>
        <v>0</v>
      </c>
      <c r="E12" s="29">
        <f t="shared" si="3"/>
        <v>0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137126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137126</v>
      </c>
      <c r="O12" s="41">
        <f t="shared" si="2"/>
        <v>313.78947368421052</v>
      </c>
      <c r="P12" s="10"/>
    </row>
    <row r="13" spans="1:133">
      <c r="A13" s="12"/>
      <c r="B13" s="42">
        <v>533</v>
      </c>
      <c r="C13" s="19" t="s">
        <v>26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92665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92665</v>
      </c>
      <c r="O13" s="44">
        <f t="shared" si="2"/>
        <v>212.04805491990848</v>
      </c>
      <c r="P13" s="9"/>
    </row>
    <row r="14" spans="1:133">
      <c r="A14" s="12"/>
      <c r="B14" s="42">
        <v>535</v>
      </c>
      <c r="C14" s="19" t="s">
        <v>27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44461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44461</v>
      </c>
      <c r="O14" s="44">
        <f t="shared" si="2"/>
        <v>101.74141876430205</v>
      </c>
      <c r="P14" s="9"/>
    </row>
    <row r="15" spans="1:133" ht="15.75">
      <c r="A15" s="26" t="s">
        <v>28</v>
      </c>
      <c r="B15" s="27"/>
      <c r="C15" s="28"/>
      <c r="D15" s="29">
        <f t="shared" ref="D15:M15" si="4">SUM(D16:D16)</f>
        <v>13965</v>
      </c>
      <c r="E15" s="29">
        <f t="shared" si="4"/>
        <v>0</v>
      </c>
      <c r="F15" s="29">
        <f t="shared" si="4"/>
        <v>0</v>
      </c>
      <c r="G15" s="29">
        <f t="shared" si="4"/>
        <v>0</v>
      </c>
      <c r="H15" s="29">
        <f t="shared" si="4"/>
        <v>0</v>
      </c>
      <c r="I15" s="29">
        <f t="shared" si="4"/>
        <v>0</v>
      </c>
      <c r="J15" s="29">
        <f t="shared" si="4"/>
        <v>0</v>
      </c>
      <c r="K15" s="29">
        <f t="shared" si="4"/>
        <v>0</v>
      </c>
      <c r="L15" s="29">
        <f t="shared" si="4"/>
        <v>0</v>
      </c>
      <c r="M15" s="29">
        <f t="shared" si="4"/>
        <v>0</v>
      </c>
      <c r="N15" s="29">
        <f t="shared" si="1"/>
        <v>13965</v>
      </c>
      <c r="O15" s="41">
        <f t="shared" si="2"/>
        <v>31.956521739130434</v>
      </c>
      <c r="P15" s="10"/>
    </row>
    <row r="16" spans="1:133">
      <c r="A16" s="12"/>
      <c r="B16" s="42">
        <v>541</v>
      </c>
      <c r="C16" s="19" t="s">
        <v>29</v>
      </c>
      <c r="D16" s="43">
        <v>13965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13965</v>
      </c>
      <c r="O16" s="44">
        <f t="shared" si="2"/>
        <v>31.956521739130434</v>
      </c>
      <c r="P16" s="9"/>
    </row>
    <row r="17" spans="1:119" ht="15.75">
      <c r="A17" s="26" t="s">
        <v>39</v>
      </c>
      <c r="B17" s="27"/>
      <c r="C17" s="28"/>
      <c r="D17" s="29">
        <f t="shared" ref="D17:M17" si="5">SUM(D18:D18)</f>
        <v>1662</v>
      </c>
      <c r="E17" s="29">
        <f t="shared" si="5"/>
        <v>0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0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29">
        <f t="shared" si="1"/>
        <v>1662</v>
      </c>
      <c r="O17" s="41">
        <f t="shared" si="2"/>
        <v>3.8032036613272311</v>
      </c>
      <c r="P17" s="10"/>
    </row>
    <row r="18" spans="1:119">
      <c r="A18" s="12"/>
      <c r="B18" s="42">
        <v>562</v>
      </c>
      <c r="C18" s="19" t="s">
        <v>40</v>
      </c>
      <c r="D18" s="43">
        <v>1662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1662</v>
      </c>
      <c r="O18" s="44">
        <f t="shared" si="2"/>
        <v>3.8032036613272311</v>
      </c>
      <c r="P18" s="9"/>
    </row>
    <row r="19" spans="1:119" ht="15.75">
      <c r="A19" s="26" t="s">
        <v>30</v>
      </c>
      <c r="B19" s="27"/>
      <c r="C19" s="28"/>
      <c r="D19" s="29">
        <f t="shared" ref="D19:M19" si="6">SUM(D20:D20)</f>
        <v>3000</v>
      </c>
      <c r="E19" s="29">
        <f t="shared" si="6"/>
        <v>0</v>
      </c>
      <c r="F19" s="29">
        <f t="shared" si="6"/>
        <v>0</v>
      </c>
      <c r="G19" s="29">
        <f t="shared" si="6"/>
        <v>0</v>
      </c>
      <c r="H19" s="29">
        <f t="shared" si="6"/>
        <v>0</v>
      </c>
      <c r="I19" s="29">
        <f t="shared" si="6"/>
        <v>0</v>
      </c>
      <c r="J19" s="29">
        <f t="shared" si="6"/>
        <v>0</v>
      </c>
      <c r="K19" s="29">
        <f t="shared" si="6"/>
        <v>0</v>
      </c>
      <c r="L19" s="29">
        <f t="shared" si="6"/>
        <v>0</v>
      </c>
      <c r="M19" s="29">
        <f t="shared" si="6"/>
        <v>0</v>
      </c>
      <c r="N19" s="29">
        <f t="shared" si="1"/>
        <v>3000</v>
      </c>
      <c r="O19" s="41">
        <f t="shared" si="2"/>
        <v>6.8649885583524028</v>
      </c>
      <c r="P19" s="9"/>
    </row>
    <row r="20" spans="1:119">
      <c r="A20" s="12"/>
      <c r="B20" s="42">
        <v>575</v>
      </c>
      <c r="C20" s="19" t="s">
        <v>32</v>
      </c>
      <c r="D20" s="43">
        <v>3000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3000</v>
      </c>
      <c r="O20" s="44">
        <f t="shared" si="2"/>
        <v>6.8649885583524028</v>
      </c>
      <c r="P20" s="9"/>
    </row>
    <row r="21" spans="1:119" ht="15.75">
      <c r="A21" s="26" t="s">
        <v>35</v>
      </c>
      <c r="B21" s="27"/>
      <c r="C21" s="28"/>
      <c r="D21" s="29">
        <f t="shared" ref="D21:M21" si="7">SUM(D22:D22)</f>
        <v>5334</v>
      </c>
      <c r="E21" s="29">
        <f t="shared" si="7"/>
        <v>0</v>
      </c>
      <c r="F21" s="29">
        <f t="shared" si="7"/>
        <v>0</v>
      </c>
      <c r="G21" s="29">
        <f t="shared" si="7"/>
        <v>0</v>
      </c>
      <c r="H21" s="29">
        <f t="shared" si="7"/>
        <v>0</v>
      </c>
      <c r="I21" s="29">
        <f t="shared" si="7"/>
        <v>0</v>
      </c>
      <c r="J21" s="29">
        <f t="shared" si="7"/>
        <v>0</v>
      </c>
      <c r="K21" s="29">
        <f t="shared" si="7"/>
        <v>0</v>
      </c>
      <c r="L21" s="29">
        <f t="shared" si="7"/>
        <v>0</v>
      </c>
      <c r="M21" s="29">
        <f t="shared" si="7"/>
        <v>0</v>
      </c>
      <c r="N21" s="29">
        <f t="shared" si="1"/>
        <v>5334</v>
      </c>
      <c r="O21" s="41">
        <f t="shared" si="2"/>
        <v>12.205949656750573</v>
      </c>
      <c r="P21" s="9"/>
    </row>
    <row r="22" spans="1:119" ht="15.75" thickBot="1">
      <c r="A22" s="12"/>
      <c r="B22" s="42">
        <v>581</v>
      </c>
      <c r="C22" s="19" t="s">
        <v>33</v>
      </c>
      <c r="D22" s="43">
        <v>5334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5334</v>
      </c>
      <c r="O22" s="44">
        <f t="shared" si="2"/>
        <v>12.205949656750573</v>
      </c>
      <c r="P22" s="9"/>
    </row>
    <row r="23" spans="1:119" ht="16.5" thickBot="1">
      <c r="A23" s="13" t="s">
        <v>10</v>
      </c>
      <c r="B23" s="21"/>
      <c r="C23" s="20"/>
      <c r="D23" s="14">
        <f>SUM(D5,D12,D15,D17,D19,D21)</f>
        <v>185689</v>
      </c>
      <c r="E23" s="14">
        <f t="shared" ref="E23:M23" si="8">SUM(E5,E12,E15,E17,E19,E21)</f>
        <v>0</v>
      </c>
      <c r="F23" s="14">
        <f t="shared" si="8"/>
        <v>0</v>
      </c>
      <c r="G23" s="14">
        <f t="shared" si="8"/>
        <v>0</v>
      </c>
      <c r="H23" s="14">
        <f t="shared" si="8"/>
        <v>0</v>
      </c>
      <c r="I23" s="14">
        <f t="shared" si="8"/>
        <v>137126</v>
      </c>
      <c r="J23" s="14">
        <f t="shared" si="8"/>
        <v>0</v>
      </c>
      <c r="K23" s="14">
        <f t="shared" si="8"/>
        <v>0</v>
      </c>
      <c r="L23" s="14">
        <f t="shared" si="8"/>
        <v>0</v>
      </c>
      <c r="M23" s="14">
        <f t="shared" si="8"/>
        <v>0</v>
      </c>
      <c r="N23" s="14">
        <f t="shared" si="1"/>
        <v>322815</v>
      </c>
      <c r="O23" s="35">
        <f t="shared" si="2"/>
        <v>738.70709382151028</v>
      </c>
      <c r="P23" s="6"/>
      <c r="Q23" s="2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</row>
    <row r="24" spans="1:119">
      <c r="A24" s="15"/>
      <c r="B24" s="17"/>
      <c r="C24" s="17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8"/>
    </row>
    <row r="25" spans="1:119">
      <c r="A25" s="36"/>
      <c r="B25" s="37"/>
      <c r="C25" s="37"/>
      <c r="D25" s="38"/>
      <c r="E25" s="38"/>
      <c r="F25" s="38"/>
      <c r="G25" s="38"/>
      <c r="H25" s="38"/>
      <c r="I25" s="38"/>
      <c r="J25" s="38"/>
      <c r="K25" s="38"/>
      <c r="L25" s="157" t="s">
        <v>41</v>
      </c>
      <c r="M25" s="157"/>
      <c r="N25" s="157"/>
      <c r="O25" s="39">
        <v>437</v>
      </c>
    </row>
    <row r="26" spans="1:119">
      <c r="A26" s="158"/>
      <c r="B26" s="135"/>
      <c r="C26" s="135"/>
      <c r="D26" s="135"/>
      <c r="E26" s="135"/>
      <c r="F26" s="135"/>
      <c r="G26" s="135"/>
      <c r="H26" s="135"/>
      <c r="I26" s="135"/>
      <c r="J26" s="135"/>
      <c r="K26" s="135"/>
      <c r="L26" s="135"/>
      <c r="M26" s="135"/>
      <c r="N26" s="135"/>
      <c r="O26" s="136"/>
    </row>
    <row r="27" spans="1:119" ht="15.75" thickBot="1">
      <c r="A27" s="159" t="s">
        <v>42</v>
      </c>
      <c r="B27" s="138"/>
      <c r="C27" s="138"/>
      <c r="D27" s="138"/>
      <c r="E27" s="138"/>
      <c r="F27" s="138"/>
      <c r="G27" s="138"/>
      <c r="H27" s="138"/>
      <c r="I27" s="138"/>
      <c r="J27" s="138"/>
      <c r="K27" s="138"/>
      <c r="L27" s="138"/>
      <c r="M27" s="138"/>
      <c r="N27" s="138"/>
      <c r="O27" s="139"/>
    </row>
  </sheetData>
  <mergeCells count="10">
    <mergeCell ref="L25:N25"/>
    <mergeCell ref="A26:O26"/>
    <mergeCell ref="A27:O2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  <ignoredErrors>
    <ignoredError sqref="N18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C27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37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11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186693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5813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3" si="1">SUM(D5:M5)</f>
        <v>192506</v>
      </c>
      <c r="O5" s="30">
        <f t="shared" ref="O5:O23" si="2">(N5/O$25)</f>
        <v>417.58351409978309</v>
      </c>
      <c r="P5" s="6"/>
    </row>
    <row r="6" spans="1:133">
      <c r="A6" s="12"/>
      <c r="B6" s="42">
        <v>511</v>
      </c>
      <c r="C6" s="19" t="s">
        <v>19</v>
      </c>
      <c r="D6" s="43">
        <v>11027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11027</v>
      </c>
      <c r="O6" s="44">
        <f t="shared" si="2"/>
        <v>23.919739696312366</v>
      </c>
      <c r="P6" s="9"/>
    </row>
    <row r="7" spans="1:133">
      <c r="A7" s="12"/>
      <c r="B7" s="42">
        <v>512</v>
      </c>
      <c r="C7" s="19" t="s">
        <v>20</v>
      </c>
      <c r="D7" s="43">
        <v>48607</v>
      </c>
      <c r="E7" s="43">
        <v>0</v>
      </c>
      <c r="F7" s="43">
        <v>0</v>
      </c>
      <c r="G7" s="43">
        <v>0</v>
      </c>
      <c r="H7" s="43">
        <v>0</v>
      </c>
      <c r="I7" s="43">
        <v>5813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54420</v>
      </c>
      <c r="O7" s="44">
        <f t="shared" si="2"/>
        <v>118.04772234273319</v>
      </c>
      <c r="P7" s="9"/>
    </row>
    <row r="8" spans="1:133">
      <c r="A8" s="12"/>
      <c r="B8" s="42">
        <v>513</v>
      </c>
      <c r="C8" s="19" t="s">
        <v>21</v>
      </c>
      <c r="D8" s="43">
        <v>4080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4080</v>
      </c>
      <c r="O8" s="44">
        <f t="shared" si="2"/>
        <v>8.8503253796095454</v>
      </c>
      <c r="P8" s="9"/>
    </row>
    <row r="9" spans="1:133">
      <c r="A9" s="12"/>
      <c r="B9" s="42">
        <v>514</v>
      </c>
      <c r="C9" s="19" t="s">
        <v>22</v>
      </c>
      <c r="D9" s="43">
        <v>5811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5811</v>
      </c>
      <c r="O9" s="44">
        <f t="shared" si="2"/>
        <v>12.605206073752711</v>
      </c>
      <c r="P9" s="9"/>
    </row>
    <row r="10" spans="1:133">
      <c r="A10" s="12"/>
      <c r="B10" s="42">
        <v>515</v>
      </c>
      <c r="C10" s="19" t="s">
        <v>23</v>
      </c>
      <c r="D10" s="43">
        <v>5560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5560</v>
      </c>
      <c r="O10" s="44">
        <f t="shared" si="2"/>
        <v>12.060737527114968</v>
      </c>
      <c r="P10" s="9"/>
    </row>
    <row r="11" spans="1:133">
      <c r="A11" s="12"/>
      <c r="B11" s="42">
        <v>519</v>
      </c>
      <c r="C11" s="19" t="s">
        <v>24</v>
      </c>
      <c r="D11" s="43">
        <v>111608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111608</v>
      </c>
      <c r="O11" s="44">
        <f t="shared" si="2"/>
        <v>242.09978308026029</v>
      </c>
      <c r="P11" s="9"/>
    </row>
    <row r="12" spans="1:133" ht="15.75">
      <c r="A12" s="26" t="s">
        <v>25</v>
      </c>
      <c r="B12" s="27"/>
      <c r="C12" s="28"/>
      <c r="D12" s="29">
        <f t="shared" ref="D12:M12" si="3">SUM(D13:D14)</f>
        <v>0</v>
      </c>
      <c r="E12" s="29">
        <f t="shared" si="3"/>
        <v>0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128604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128604</v>
      </c>
      <c r="O12" s="41">
        <f t="shared" si="2"/>
        <v>278.96746203904553</v>
      </c>
      <c r="P12" s="10"/>
    </row>
    <row r="13" spans="1:133">
      <c r="A13" s="12"/>
      <c r="B13" s="42">
        <v>533</v>
      </c>
      <c r="C13" s="19" t="s">
        <v>26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84150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84150</v>
      </c>
      <c r="O13" s="44">
        <f t="shared" si="2"/>
        <v>182.53796095444685</v>
      </c>
      <c r="P13" s="9"/>
    </row>
    <row r="14" spans="1:133">
      <c r="A14" s="12"/>
      <c r="B14" s="42">
        <v>535</v>
      </c>
      <c r="C14" s="19" t="s">
        <v>27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44454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44454</v>
      </c>
      <c r="O14" s="44">
        <f t="shared" si="2"/>
        <v>96.429501084598698</v>
      </c>
      <c r="P14" s="9"/>
    </row>
    <row r="15" spans="1:133" ht="15.75">
      <c r="A15" s="26" t="s">
        <v>28</v>
      </c>
      <c r="B15" s="27"/>
      <c r="C15" s="28"/>
      <c r="D15" s="29">
        <f t="shared" ref="D15:M15" si="4">SUM(D16:D16)</f>
        <v>12229</v>
      </c>
      <c r="E15" s="29">
        <f t="shared" si="4"/>
        <v>0</v>
      </c>
      <c r="F15" s="29">
        <f t="shared" si="4"/>
        <v>0</v>
      </c>
      <c r="G15" s="29">
        <f t="shared" si="4"/>
        <v>0</v>
      </c>
      <c r="H15" s="29">
        <f t="shared" si="4"/>
        <v>0</v>
      </c>
      <c r="I15" s="29">
        <f t="shared" si="4"/>
        <v>0</v>
      </c>
      <c r="J15" s="29">
        <f t="shared" si="4"/>
        <v>0</v>
      </c>
      <c r="K15" s="29">
        <f t="shared" si="4"/>
        <v>0</v>
      </c>
      <c r="L15" s="29">
        <f t="shared" si="4"/>
        <v>0</v>
      </c>
      <c r="M15" s="29">
        <f t="shared" si="4"/>
        <v>0</v>
      </c>
      <c r="N15" s="29">
        <f t="shared" si="1"/>
        <v>12229</v>
      </c>
      <c r="O15" s="41">
        <f t="shared" si="2"/>
        <v>26.52711496746204</v>
      </c>
      <c r="P15" s="10"/>
    </row>
    <row r="16" spans="1:133">
      <c r="A16" s="12"/>
      <c r="B16" s="42">
        <v>541</v>
      </c>
      <c r="C16" s="19" t="s">
        <v>29</v>
      </c>
      <c r="D16" s="43">
        <v>12229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12229</v>
      </c>
      <c r="O16" s="44">
        <f t="shared" si="2"/>
        <v>26.52711496746204</v>
      </c>
      <c r="P16" s="9"/>
    </row>
    <row r="17" spans="1:119" ht="15.75">
      <c r="A17" s="26" t="s">
        <v>30</v>
      </c>
      <c r="B17" s="27"/>
      <c r="C17" s="28"/>
      <c r="D17" s="29">
        <f t="shared" ref="D17:M17" si="5">SUM(D18:D19)</f>
        <v>6900</v>
      </c>
      <c r="E17" s="29">
        <f t="shared" si="5"/>
        <v>0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0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29">
        <f t="shared" si="1"/>
        <v>6900</v>
      </c>
      <c r="O17" s="41">
        <f t="shared" si="2"/>
        <v>14.967462039045554</v>
      </c>
      <c r="P17" s="9"/>
    </row>
    <row r="18" spans="1:119">
      <c r="A18" s="12"/>
      <c r="B18" s="42">
        <v>572</v>
      </c>
      <c r="C18" s="19" t="s">
        <v>31</v>
      </c>
      <c r="D18" s="43">
        <v>2000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2000</v>
      </c>
      <c r="O18" s="44">
        <f t="shared" si="2"/>
        <v>4.3383947939262475</v>
      </c>
      <c r="P18" s="9"/>
    </row>
    <row r="19" spans="1:119">
      <c r="A19" s="12"/>
      <c r="B19" s="42">
        <v>575</v>
      </c>
      <c r="C19" s="19" t="s">
        <v>32</v>
      </c>
      <c r="D19" s="43">
        <v>4900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4900</v>
      </c>
      <c r="O19" s="44">
        <f t="shared" si="2"/>
        <v>10.629067245119305</v>
      </c>
      <c r="P19" s="9"/>
    </row>
    <row r="20" spans="1:119" ht="15.75">
      <c r="A20" s="26" t="s">
        <v>35</v>
      </c>
      <c r="B20" s="27"/>
      <c r="C20" s="28"/>
      <c r="D20" s="29">
        <f t="shared" ref="D20:M20" si="6">SUM(D21:D22)</f>
        <v>25850</v>
      </c>
      <c r="E20" s="29">
        <f t="shared" si="6"/>
        <v>0</v>
      </c>
      <c r="F20" s="29">
        <f t="shared" si="6"/>
        <v>0</v>
      </c>
      <c r="G20" s="29">
        <f t="shared" si="6"/>
        <v>0</v>
      </c>
      <c r="H20" s="29">
        <f t="shared" si="6"/>
        <v>0</v>
      </c>
      <c r="I20" s="29">
        <f t="shared" si="6"/>
        <v>14000</v>
      </c>
      <c r="J20" s="29">
        <f t="shared" si="6"/>
        <v>0</v>
      </c>
      <c r="K20" s="29">
        <f t="shared" si="6"/>
        <v>0</v>
      </c>
      <c r="L20" s="29">
        <f t="shared" si="6"/>
        <v>0</v>
      </c>
      <c r="M20" s="29">
        <f t="shared" si="6"/>
        <v>0</v>
      </c>
      <c r="N20" s="29">
        <f t="shared" si="1"/>
        <v>39850</v>
      </c>
      <c r="O20" s="41">
        <f t="shared" si="2"/>
        <v>86.442516268980484</v>
      </c>
      <c r="P20" s="9"/>
    </row>
    <row r="21" spans="1:119">
      <c r="A21" s="12"/>
      <c r="B21" s="42">
        <v>581</v>
      </c>
      <c r="C21" s="19" t="s">
        <v>33</v>
      </c>
      <c r="D21" s="43">
        <v>25850</v>
      </c>
      <c r="E21" s="43">
        <v>0</v>
      </c>
      <c r="F21" s="43">
        <v>0</v>
      </c>
      <c r="G21" s="43">
        <v>0</v>
      </c>
      <c r="H21" s="43">
        <v>0</v>
      </c>
      <c r="I21" s="43">
        <v>11750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37600</v>
      </c>
      <c r="O21" s="44">
        <f t="shared" si="2"/>
        <v>81.56182212581345</v>
      </c>
      <c r="P21" s="9"/>
    </row>
    <row r="22" spans="1:119" ht="15.75" thickBot="1">
      <c r="A22" s="12"/>
      <c r="B22" s="42">
        <v>592</v>
      </c>
      <c r="C22" s="19" t="s">
        <v>34</v>
      </c>
      <c r="D22" s="43">
        <v>0</v>
      </c>
      <c r="E22" s="43">
        <v>0</v>
      </c>
      <c r="F22" s="43">
        <v>0</v>
      </c>
      <c r="G22" s="43">
        <v>0</v>
      </c>
      <c r="H22" s="43">
        <v>0</v>
      </c>
      <c r="I22" s="43">
        <v>2250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2250</v>
      </c>
      <c r="O22" s="44">
        <f t="shared" si="2"/>
        <v>4.8806941431670285</v>
      </c>
      <c r="P22" s="9"/>
    </row>
    <row r="23" spans="1:119" ht="16.5" thickBot="1">
      <c r="A23" s="13" t="s">
        <v>10</v>
      </c>
      <c r="B23" s="21"/>
      <c r="C23" s="20"/>
      <c r="D23" s="14">
        <f>SUM(D5,D12,D15,D17,D20)</f>
        <v>231672</v>
      </c>
      <c r="E23" s="14">
        <f t="shared" ref="E23:M23" si="7">SUM(E5,E12,E15,E17,E20)</f>
        <v>0</v>
      </c>
      <c r="F23" s="14">
        <f t="shared" si="7"/>
        <v>0</v>
      </c>
      <c r="G23" s="14">
        <f t="shared" si="7"/>
        <v>0</v>
      </c>
      <c r="H23" s="14">
        <f t="shared" si="7"/>
        <v>0</v>
      </c>
      <c r="I23" s="14">
        <f t="shared" si="7"/>
        <v>148417</v>
      </c>
      <c r="J23" s="14">
        <f t="shared" si="7"/>
        <v>0</v>
      </c>
      <c r="K23" s="14">
        <f t="shared" si="7"/>
        <v>0</v>
      </c>
      <c r="L23" s="14">
        <f t="shared" si="7"/>
        <v>0</v>
      </c>
      <c r="M23" s="14">
        <f t="shared" si="7"/>
        <v>0</v>
      </c>
      <c r="N23" s="14">
        <f t="shared" si="1"/>
        <v>380089</v>
      </c>
      <c r="O23" s="35">
        <f t="shared" si="2"/>
        <v>824.48806941431667</v>
      </c>
      <c r="P23" s="6"/>
      <c r="Q23" s="2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</row>
    <row r="24" spans="1:119">
      <c r="A24" s="15"/>
      <c r="B24" s="17"/>
      <c r="C24" s="17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8"/>
    </row>
    <row r="25" spans="1:119">
      <c r="A25" s="36"/>
      <c r="B25" s="37"/>
      <c r="C25" s="37"/>
      <c r="D25" s="38"/>
      <c r="E25" s="38"/>
      <c r="F25" s="38"/>
      <c r="G25" s="38"/>
      <c r="H25" s="38"/>
      <c r="I25" s="38"/>
      <c r="J25" s="38"/>
      <c r="K25" s="38"/>
      <c r="L25" s="157" t="s">
        <v>36</v>
      </c>
      <c r="M25" s="157"/>
      <c r="N25" s="157"/>
      <c r="O25" s="39">
        <v>461</v>
      </c>
    </row>
    <row r="26" spans="1:119">
      <c r="A26" s="158"/>
      <c r="B26" s="135"/>
      <c r="C26" s="135"/>
      <c r="D26" s="135"/>
      <c r="E26" s="135"/>
      <c r="F26" s="135"/>
      <c r="G26" s="135"/>
      <c r="H26" s="135"/>
      <c r="I26" s="135"/>
      <c r="J26" s="135"/>
      <c r="K26" s="135"/>
      <c r="L26" s="135"/>
      <c r="M26" s="135"/>
      <c r="N26" s="135"/>
      <c r="O26" s="136"/>
    </row>
    <row r="27" spans="1:119" ht="15.75" thickBot="1">
      <c r="A27" s="159" t="s">
        <v>42</v>
      </c>
      <c r="B27" s="138"/>
      <c r="C27" s="138"/>
      <c r="D27" s="138"/>
      <c r="E27" s="138"/>
      <c r="F27" s="138"/>
      <c r="G27" s="138"/>
      <c r="H27" s="138"/>
      <c r="I27" s="138"/>
      <c r="J27" s="138"/>
      <c r="K27" s="138"/>
      <c r="L27" s="138"/>
      <c r="M27" s="138"/>
      <c r="N27" s="138"/>
      <c r="O27" s="139"/>
    </row>
  </sheetData>
  <mergeCells count="10">
    <mergeCell ref="A27:O27"/>
    <mergeCell ref="A26:O26"/>
    <mergeCell ref="L25:N25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C2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37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52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186178</v>
      </c>
      <c r="E5" s="24">
        <f t="shared" si="0"/>
        <v>2940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5744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5" si="1">SUM(D5:M5)</f>
        <v>194862</v>
      </c>
      <c r="O5" s="30">
        <f t="shared" ref="O5:O25" si="2">(N5/O$27)</f>
        <v>454.22377622377621</v>
      </c>
      <c r="P5" s="6"/>
    </row>
    <row r="6" spans="1:133">
      <c r="A6" s="12"/>
      <c r="B6" s="42">
        <v>511</v>
      </c>
      <c r="C6" s="19" t="s">
        <v>19</v>
      </c>
      <c r="D6" s="43">
        <v>11145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11145</v>
      </c>
      <c r="O6" s="44">
        <f t="shared" si="2"/>
        <v>25.97902097902098</v>
      </c>
      <c r="P6" s="9"/>
    </row>
    <row r="7" spans="1:133">
      <c r="A7" s="12"/>
      <c r="B7" s="42">
        <v>512</v>
      </c>
      <c r="C7" s="19" t="s">
        <v>20</v>
      </c>
      <c r="D7" s="43">
        <v>48769</v>
      </c>
      <c r="E7" s="43">
        <v>0</v>
      </c>
      <c r="F7" s="43">
        <v>0</v>
      </c>
      <c r="G7" s="43">
        <v>0</v>
      </c>
      <c r="H7" s="43">
        <v>0</v>
      </c>
      <c r="I7" s="43">
        <v>5744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54513</v>
      </c>
      <c r="O7" s="44">
        <f t="shared" si="2"/>
        <v>127.06993006993007</v>
      </c>
      <c r="P7" s="9"/>
    </row>
    <row r="8" spans="1:133">
      <c r="A8" s="12"/>
      <c r="B8" s="42">
        <v>513</v>
      </c>
      <c r="C8" s="19" t="s">
        <v>21</v>
      </c>
      <c r="D8" s="43">
        <v>4280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4280</v>
      </c>
      <c r="O8" s="44">
        <f t="shared" si="2"/>
        <v>9.9766899766899773</v>
      </c>
      <c r="P8" s="9"/>
    </row>
    <row r="9" spans="1:133">
      <c r="A9" s="12"/>
      <c r="B9" s="42">
        <v>514</v>
      </c>
      <c r="C9" s="19" t="s">
        <v>22</v>
      </c>
      <c r="D9" s="43">
        <v>7937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7937</v>
      </c>
      <c r="O9" s="44">
        <f t="shared" si="2"/>
        <v>18.501165501165502</v>
      </c>
      <c r="P9" s="9"/>
    </row>
    <row r="10" spans="1:133">
      <c r="A10" s="12"/>
      <c r="B10" s="42">
        <v>515</v>
      </c>
      <c r="C10" s="19" t="s">
        <v>23</v>
      </c>
      <c r="D10" s="43">
        <v>2893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2893</v>
      </c>
      <c r="O10" s="44">
        <f t="shared" si="2"/>
        <v>6.7435897435897436</v>
      </c>
      <c r="P10" s="9"/>
    </row>
    <row r="11" spans="1:133">
      <c r="A11" s="12"/>
      <c r="B11" s="42">
        <v>519</v>
      </c>
      <c r="C11" s="19" t="s">
        <v>24</v>
      </c>
      <c r="D11" s="43">
        <v>111154</v>
      </c>
      <c r="E11" s="43">
        <v>2940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114094</v>
      </c>
      <c r="O11" s="44">
        <f t="shared" si="2"/>
        <v>265.95337995337997</v>
      </c>
      <c r="P11" s="9"/>
    </row>
    <row r="12" spans="1:133" ht="15.75">
      <c r="A12" s="26" t="s">
        <v>25</v>
      </c>
      <c r="B12" s="27"/>
      <c r="C12" s="28"/>
      <c r="D12" s="29">
        <f t="shared" ref="D12:M12" si="3">SUM(D13:D14)</f>
        <v>0</v>
      </c>
      <c r="E12" s="29">
        <f t="shared" si="3"/>
        <v>0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128409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128409</v>
      </c>
      <c r="O12" s="41">
        <f t="shared" si="2"/>
        <v>299.32167832167835</v>
      </c>
      <c r="P12" s="10"/>
    </row>
    <row r="13" spans="1:133">
      <c r="A13" s="12"/>
      <c r="B13" s="42">
        <v>533</v>
      </c>
      <c r="C13" s="19" t="s">
        <v>26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84065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84065</v>
      </c>
      <c r="O13" s="44">
        <f t="shared" si="2"/>
        <v>195.95571095571097</v>
      </c>
      <c r="P13" s="9"/>
    </row>
    <row r="14" spans="1:133">
      <c r="A14" s="12"/>
      <c r="B14" s="42">
        <v>535</v>
      </c>
      <c r="C14" s="19" t="s">
        <v>27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44344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44344</v>
      </c>
      <c r="O14" s="44">
        <f t="shared" si="2"/>
        <v>103.36596736596736</v>
      </c>
      <c r="P14" s="9"/>
    </row>
    <row r="15" spans="1:133" ht="15.75">
      <c r="A15" s="26" t="s">
        <v>28</v>
      </c>
      <c r="B15" s="27"/>
      <c r="C15" s="28"/>
      <c r="D15" s="29">
        <f t="shared" ref="D15:M15" si="4">SUM(D16:D16)</f>
        <v>16312</v>
      </c>
      <c r="E15" s="29">
        <f t="shared" si="4"/>
        <v>0</v>
      </c>
      <c r="F15" s="29">
        <f t="shared" si="4"/>
        <v>0</v>
      </c>
      <c r="G15" s="29">
        <f t="shared" si="4"/>
        <v>0</v>
      </c>
      <c r="H15" s="29">
        <f t="shared" si="4"/>
        <v>0</v>
      </c>
      <c r="I15" s="29">
        <f t="shared" si="4"/>
        <v>0</v>
      </c>
      <c r="J15" s="29">
        <f t="shared" si="4"/>
        <v>0</v>
      </c>
      <c r="K15" s="29">
        <f t="shared" si="4"/>
        <v>0</v>
      </c>
      <c r="L15" s="29">
        <f t="shared" si="4"/>
        <v>0</v>
      </c>
      <c r="M15" s="29">
        <f t="shared" si="4"/>
        <v>0</v>
      </c>
      <c r="N15" s="29">
        <f t="shared" si="1"/>
        <v>16312</v>
      </c>
      <c r="O15" s="41">
        <f t="shared" si="2"/>
        <v>38.023310023310025</v>
      </c>
      <c r="P15" s="10"/>
    </row>
    <row r="16" spans="1:133">
      <c r="A16" s="12"/>
      <c r="B16" s="42">
        <v>541</v>
      </c>
      <c r="C16" s="19" t="s">
        <v>29</v>
      </c>
      <c r="D16" s="43">
        <v>16312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16312</v>
      </c>
      <c r="O16" s="44">
        <f t="shared" si="2"/>
        <v>38.023310023310025</v>
      </c>
      <c r="P16" s="9"/>
    </row>
    <row r="17" spans="1:119" ht="15.75">
      <c r="A17" s="26" t="s">
        <v>39</v>
      </c>
      <c r="B17" s="27"/>
      <c r="C17" s="28"/>
      <c r="D17" s="29">
        <f t="shared" ref="D17:M17" si="5">SUM(D18:D18)</f>
        <v>1662</v>
      </c>
      <c r="E17" s="29">
        <f t="shared" si="5"/>
        <v>0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0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29">
        <f t="shared" si="1"/>
        <v>1662</v>
      </c>
      <c r="O17" s="41">
        <f t="shared" si="2"/>
        <v>3.8741258741258742</v>
      </c>
      <c r="P17" s="10"/>
    </row>
    <row r="18" spans="1:119">
      <c r="A18" s="12"/>
      <c r="B18" s="42">
        <v>562</v>
      </c>
      <c r="C18" s="19" t="s">
        <v>40</v>
      </c>
      <c r="D18" s="43">
        <v>1662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1662</v>
      </c>
      <c r="O18" s="44">
        <f t="shared" si="2"/>
        <v>3.8741258741258742</v>
      </c>
      <c r="P18" s="9"/>
    </row>
    <row r="19" spans="1:119" ht="15.75">
      <c r="A19" s="26" t="s">
        <v>30</v>
      </c>
      <c r="B19" s="27"/>
      <c r="C19" s="28"/>
      <c r="D19" s="29">
        <f t="shared" ref="D19:M19" si="6">SUM(D20:D21)</f>
        <v>6979</v>
      </c>
      <c r="E19" s="29">
        <f t="shared" si="6"/>
        <v>0</v>
      </c>
      <c r="F19" s="29">
        <f t="shared" si="6"/>
        <v>0</v>
      </c>
      <c r="G19" s="29">
        <f t="shared" si="6"/>
        <v>0</v>
      </c>
      <c r="H19" s="29">
        <f t="shared" si="6"/>
        <v>0</v>
      </c>
      <c r="I19" s="29">
        <f t="shared" si="6"/>
        <v>0</v>
      </c>
      <c r="J19" s="29">
        <f t="shared" si="6"/>
        <v>0</v>
      </c>
      <c r="K19" s="29">
        <f t="shared" si="6"/>
        <v>0</v>
      </c>
      <c r="L19" s="29">
        <f t="shared" si="6"/>
        <v>0</v>
      </c>
      <c r="M19" s="29">
        <f t="shared" si="6"/>
        <v>0</v>
      </c>
      <c r="N19" s="29">
        <f t="shared" si="1"/>
        <v>6979</v>
      </c>
      <c r="O19" s="41">
        <f t="shared" si="2"/>
        <v>16.268065268065268</v>
      </c>
      <c r="P19" s="9"/>
    </row>
    <row r="20" spans="1:119">
      <c r="A20" s="12"/>
      <c r="B20" s="42">
        <v>572</v>
      </c>
      <c r="C20" s="19" t="s">
        <v>31</v>
      </c>
      <c r="D20" s="43">
        <v>2079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2079</v>
      </c>
      <c r="O20" s="44">
        <f t="shared" si="2"/>
        <v>4.8461538461538458</v>
      </c>
      <c r="P20" s="9"/>
    </row>
    <row r="21" spans="1:119">
      <c r="A21" s="12"/>
      <c r="B21" s="42">
        <v>575</v>
      </c>
      <c r="C21" s="19" t="s">
        <v>32</v>
      </c>
      <c r="D21" s="43">
        <v>4900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4900</v>
      </c>
      <c r="O21" s="44">
        <f t="shared" si="2"/>
        <v>11.421911421911421</v>
      </c>
      <c r="P21" s="9"/>
    </row>
    <row r="22" spans="1:119" ht="15.75">
      <c r="A22" s="26" t="s">
        <v>35</v>
      </c>
      <c r="B22" s="27"/>
      <c r="C22" s="28"/>
      <c r="D22" s="29">
        <f t="shared" ref="D22:M22" si="7">SUM(D23:D24)</f>
        <v>59824</v>
      </c>
      <c r="E22" s="29">
        <f t="shared" si="7"/>
        <v>0</v>
      </c>
      <c r="F22" s="29">
        <f t="shared" si="7"/>
        <v>0</v>
      </c>
      <c r="G22" s="29">
        <f t="shared" si="7"/>
        <v>0</v>
      </c>
      <c r="H22" s="29">
        <f t="shared" si="7"/>
        <v>0</v>
      </c>
      <c r="I22" s="29">
        <f t="shared" si="7"/>
        <v>20000</v>
      </c>
      <c r="J22" s="29">
        <f t="shared" si="7"/>
        <v>0</v>
      </c>
      <c r="K22" s="29">
        <f t="shared" si="7"/>
        <v>0</v>
      </c>
      <c r="L22" s="29">
        <f t="shared" si="7"/>
        <v>0</v>
      </c>
      <c r="M22" s="29">
        <f t="shared" si="7"/>
        <v>0</v>
      </c>
      <c r="N22" s="29">
        <f t="shared" si="1"/>
        <v>79824</v>
      </c>
      <c r="O22" s="41">
        <f t="shared" si="2"/>
        <v>186.06993006993008</v>
      </c>
      <c r="P22" s="9"/>
    </row>
    <row r="23" spans="1:119">
      <c r="A23" s="12"/>
      <c r="B23" s="42">
        <v>581</v>
      </c>
      <c r="C23" s="19" t="s">
        <v>33</v>
      </c>
      <c r="D23" s="43">
        <v>59824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59824</v>
      </c>
      <c r="O23" s="44">
        <f t="shared" si="2"/>
        <v>139.44988344988346</v>
      </c>
      <c r="P23" s="9"/>
    </row>
    <row r="24" spans="1:119" ht="15.75" thickBot="1">
      <c r="A24" s="12"/>
      <c r="B24" s="42">
        <v>592</v>
      </c>
      <c r="C24" s="19" t="s">
        <v>34</v>
      </c>
      <c r="D24" s="43">
        <v>0</v>
      </c>
      <c r="E24" s="43">
        <v>0</v>
      </c>
      <c r="F24" s="43">
        <v>0</v>
      </c>
      <c r="G24" s="43">
        <v>0</v>
      </c>
      <c r="H24" s="43">
        <v>0</v>
      </c>
      <c r="I24" s="43">
        <v>20000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20000</v>
      </c>
      <c r="O24" s="44">
        <f t="shared" si="2"/>
        <v>46.620046620046622</v>
      </c>
      <c r="P24" s="9"/>
    </row>
    <row r="25" spans="1:119" ht="16.5" thickBot="1">
      <c r="A25" s="13" t="s">
        <v>10</v>
      </c>
      <c r="B25" s="21"/>
      <c r="C25" s="20"/>
      <c r="D25" s="14">
        <f>SUM(D5,D12,D15,D17,D19,D22)</f>
        <v>270955</v>
      </c>
      <c r="E25" s="14">
        <f t="shared" ref="E25:M25" si="8">SUM(E5,E12,E15,E17,E19,E22)</f>
        <v>2940</v>
      </c>
      <c r="F25" s="14">
        <f t="shared" si="8"/>
        <v>0</v>
      </c>
      <c r="G25" s="14">
        <f t="shared" si="8"/>
        <v>0</v>
      </c>
      <c r="H25" s="14">
        <f t="shared" si="8"/>
        <v>0</v>
      </c>
      <c r="I25" s="14">
        <f t="shared" si="8"/>
        <v>154153</v>
      </c>
      <c r="J25" s="14">
        <f t="shared" si="8"/>
        <v>0</v>
      </c>
      <c r="K25" s="14">
        <f t="shared" si="8"/>
        <v>0</v>
      </c>
      <c r="L25" s="14">
        <f t="shared" si="8"/>
        <v>0</v>
      </c>
      <c r="M25" s="14">
        <f t="shared" si="8"/>
        <v>0</v>
      </c>
      <c r="N25" s="14">
        <f t="shared" si="1"/>
        <v>428048</v>
      </c>
      <c r="O25" s="35">
        <f t="shared" si="2"/>
        <v>997.7808857808858</v>
      </c>
      <c r="P25" s="6"/>
      <c r="Q25" s="2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</row>
    <row r="26" spans="1:119">
      <c r="A26" s="15"/>
      <c r="B26" s="17"/>
      <c r="C26" s="17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8"/>
    </row>
    <row r="27" spans="1:119">
      <c r="A27" s="36"/>
      <c r="B27" s="37"/>
      <c r="C27" s="37"/>
      <c r="D27" s="38"/>
      <c r="E27" s="38"/>
      <c r="F27" s="38"/>
      <c r="G27" s="38"/>
      <c r="H27" s="38"/>
      <c r="I27" s="38"/>
      <c r="J27" s="38"/>
      <c r="K27" s="38"/>
      <c r="L27" s="157" t="s">
        <v>53</v>
      </c>
      <c r="M27" s="157"/>
      <c r="N27" s="157"/>
      <c r="O27" s="39">
        <v>429</v>
      </c>
    </row>
    <row r="28" spans="1:119">
      <c r="A28" s="158"/>
      <c r="B28" s="135"/>
      <c r="C28" s="135"/>
      <c r="D28" s="135"/>
      <c r="E28" s="135"/>
      <c r="F28" s="135"/>
      <c r="G28" s="135"/>
      <c r="H28" s="135"/>
      <c r="I28" s="135"/>
      <c r="J28" s="135"/>
      <c r="K28" s="135"/>
      <c r="L28" s="135"/>
      <c r="M28" s="135"/>
      <c r="N28" s="135"/>
      <c r="O28" s="136"/>
    </row>
    <row r="29" spans="1:119" ht="15.75" customHeight="1" thickBot="1">
      <c r="A29" s="159" t="s">
        <v>42</v>
      </c>
      <c r="B29" s="138"/>
      <c r="C29" s="138"/>
      <c r="D29" s="138"/>
      <c r="E29" s="138"/>
      <c r="F29" s="138"/>
      <c r="G29" s="138"/>
      <c r="H29" s="138"/>
      <c r="I29" s="138"/>
      <c r="J29" s="138"/>
      <c r="K29" s="138"/>
      <c r="L29" s="138"/>
      <c r="M29" s="138"/>
      <c r="N29" s="138"/>
      <c r="O29" s="139"/>
    </row>
  </sheetData>
  <mergeCells count="10">
    <mergeCell ref="L27:N27"/>
    <mergeCell ref="A28:O28"/>
    <mergeCell ref="A29:O2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18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EC2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37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62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247742</v>
      </c>
      <c r="E5" s="24">
        <f t="shared" si="0"/>
        <v>18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5813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1" si="1">SUM(D5:M5)</f>
        <v>253573</v>
      </c>
      <c r="O5" s="30">
        <f t="shared" ref="O5:O21" si="2">(N5/O$23)</f>
        <v>538.37154989384294</v>
      </c>
      <c r="P5" s="6"/>
    </row>
    <row r="6" spans="1:133">
      <c r="A6" s="12"/>
      <c r="B6" s="42">
        <v>511</v>
      </c>
      <c r="C6" s="19" t="s">
        <v>19</v>
      </c>
      <c r="D6" s="43">
        <v>15862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15862</v>
      </c>
      <c r="O6" s="44">
        <f t="shared" si="2"/>
        <v>33.677282377919319</v>
      </c>
      <c r="P6" s="9"/>
    </row>
    <row r="7" spans="1:133">
      <c r="A7" s="12"/>
      <c r="B7" s="42">
        <v>512</v>
      </c>
      <c r="C7" s="19" t="s">
        <v>20</v>
      </c>
      <c r="D7" s="43">
        <v>63467</v>
      </c>
      <c r="E7" s="43">
        <v>0</v>
      </c>
      <c r="F7" s="43">
        <v>0</v>
      </c>
      <c r="G7" s="43">
        <v>0</v>
      </c>
      <c r="H7" s="43">
        <v>0</v>
      </c>
      <c r="I7" s="43">
        <v>5813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69280</v>
      </c>
      <c r="O7" s="44">
        <f t="shared" si="2"/>
        <v>147.09129511677281</v>
      </c>
      <c r="P7" s="9"/>
    </row>
    <row r="8" spans="1:133">
      <c r="A8" s="12"/>
      <c r="B8" s="42">
        <v>513</v>
      </c>
      <c r="C8" s="19" t="s">
        <v>21</v>
      </c>
      <c r="D8" s="43">
        <v>7740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7740</v>
      </c>
      <c r="O8" s="44">
        <f t="shared" si="2"/>
        <v>16.433121019108281</v>
      </c>
      <c r="P8" s="9"/>
    </row>
    <row r="9" spans="1:133">
      <c r="A9" s="12"/>
      <c r="B9" s="42">
        <v>514</v>
      </c>
      <c r="C9" s="19" t="s">
        <v>22</v>
      </c>
      <c r="D9" s="43">
        <v>12656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12656</v>
      </c>
      <c r="O9" s="44">
        <f t="shared" si="2"/>
        <v>26.870488322717623</v>
      </c>
      <c r="P9" s="9"/>
    </row>
    <row r="10" spans="1:133">
      <c r="A10" s="12"/>
      <c r="B10" s="42">
        <v>515</v>
      </c>
      <c r="C10" s="19" t="s">
        <v>23</v>
      </c>
      <c r="D10" s="43">
        <v>3841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3841</v>
      </c>
      <c r="O10" s="44">
        <f t="shared" si="2"/>
        <v>8.1549893842887471</v>
      </c>
      <c r="P10" s="9"/>
    </row>
    <row r="11" spans="1:133">
      <c r="A11" s="12"/>
      <c r="B11" s="42">
        <v>519</v>
      </c>
      <c r="C11" s="19" t="s">
        <v>24</v>
      </c>
      <c r="D11" s="43">
        <v>144176</v>
      </c>
      <c r="E11" s="43">
        <v>18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144194</v>
      </c>
      <c r="O11" s="44">
        <f t="shared" si="2"/>
        <v>306.14437367303611</v>
      </c>
      <c r="P11" s="9"/>
    </row>
    <row r="12" spans="1:133" ht="15.75">
      <c r="A12" s="26" t="s">
        <v>25</v>
      </c>
      <c r="B12" s="27"/>
      <c r="C12" s="28"/>
      <c r="D12" s="29">
        <f t="shared" ref="D12:M12" si="3">SUM(D13:D14)</f>
        <v>0</v>
      </c>
      <c r="E12" s="29">
        <f t="shared" si="3"/>
        <v>0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143959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143959</v>
      </c>
      <c r="O12" s="41">
        <f t="shared" si="2"/>
        <v>305.64543524416138</v>
      </c>
      <c r="P12" s="10"/>
    </row>
    <row r="13" spans="1:133">
      <c r="A13" s="12"/>
      <c r="B13" s="42">
        <v>533</v>
      </c>
      <c r="C13" s="19" t="s">
        <v>26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99551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99551</v>
      </c>
      <c r="O13" s="44">
        <f t="shared" si="2"/>
        <v>211.36093418259023</v>
      </c>
      <c r="P13" s="9"/>
    </row>
    <row r="14" spans="1:133">
      <c r="A14" s="12"/>
      <c r="B14" s="42">
        <v>535</v>
      </c>
      <c r="C14" s="19" t="s">
        <v>27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44408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44408</v>
      </c>
      <c r="O14" s="44">
        <f t="shared" si="2"/>
        <v>94.28450106157112</v>
      </c>
      <c r="P14" s="9"/>
    </row>
    <row r="15" spans="1:133" ht="15.75">
      <c r="A15" s="26" t="s">
        <v>28</v>
      </c>
      <c r="B15" s="27"/>
      <c r="C15" s="28"/>
      <c r="D15" s="29">
        <f t="shared" ref="D15:M15" si="4">SUM(D16:D16)</f>
        <v>11809</v>
      </c>
      <c r="E15" s="29">
        <f t="shared" si="4"/>
        <v>0</v>
      </c>
      <c r="F15" s="29">
        <f t="shared" si="4"/>
        <v>0</v>
      </c>
      <c r="G15" s="29">
        <f t="shared" si="4"/>
        <v>0</v>
      </c>
      <c r="H15" s="29">
        <f t="shared" si="4"/>
        <v>0</v>
      </c>
      <c r="I15" s="29">
        <f t="shared" si="4"/>
        <v>0</v>
      </c>
      <c r="J15" s="29">
        <f t="shared" si="4"/>
        <v>0</v>
      </c>
      <c r="K15" s="29">
        <f t="shared" si="4"/>
        <v>0</v>
      </c>
      <c r="L15" s="29">
        <f t="shared" si="4"/>
        <v>0</v>
      </c>
      <c r="M15" s="29">
        <f t="shared" si="4"/>
        <v>0</v>
      </c>
      <c r="N15" s="29">
        <f t="shared" si="1"/>
        <v>11809</v>
      </c>
      <c r="O15" s="41">
        <f t="shared" si="2"/>
        <v>25.072186836518046</v>
      </c>
      <c r="P15" s="10"/>
    </row>
    <row r="16" spans="1:133">
      <c r="A16" s="12"/>
      <c r="B16" s="42">
        <v>541</v>
      </c>
      <c r="C16" s="19" t="s">
        <v>29</v>
      </c>
      <c r="D16" s="43">
        <v>11809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11809</v>
      </c>
      <c r="O16" s="44">
        <f t="shared" si="2"/>
        <v>25.072186836518046</v>
      </c>
      <c r="P16" s="9"/>
    </row>
    <row r="17" spans="1:119" ht="15.75">
      <c r="A17" s="26" t="s">
        <v>30</v>
      </c>
      <c r="B17" s="27"/>
      <c r="C17" s="28"/>
      <c r="D17" s="29">
        <f t="shared" ref="D17:M17" si="5">SUM(D18:D18)</f>
        <v>9900</v>
      </c>
      <c r="E17" s="29">
        <f t="shared" si="5"/>
        <v>0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0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29">
        <f t="shared" si="1"/>
        <v>9900</v>
      </c>
      <c r="O17" s="41">
        <f t="shared" si="2"/>
        <v>21.019108280254777</v>
      </c>
      <c r="P17" s="9"/>
    </row>
    <row r="18" spans="1:119">
      <c r="A18" s="12"/>
      <c r="B18" s="42">
        <v>572</v>
      </c>
      <c r="C18" s="19" t="s">
        <v>31</v>
      </c>
      <c r="D18" s="43">
        <v>9900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9900</v>
      </c>
      <c r="O18" s="44">
        <f t="shared" si="2"/>
        <v>21.019108280254777</v>
      </c>
      <c r="P18" s="9"/>
    </row>
    <row r="19" spans="1:119" ht="15.75">
      <c r="A19" s="26" t="s">
        <v>35</v>
      </c>
      <c r="B19" s="27"/>
      <c r="C19" s="28"/>
      <c r="D19" s="29">
        <f t="shared" ref="D19:M19" si="6">SUM(D20:D20)</f>
        <v>0</v>
      </c>
      <c r="E19" s="29">
        <f t="shared" si="6"/>
        <v>0</v>
      </c>
      <c r="F19" s="29">
        <f t="shared" si="6"/>
        <v>0</v>
      </c>
      <c r="G19" s="29">
        <f t="shared" si="6"/>
        <v>0</v>
      </c>
      <c r="H19" s="29">
        <f t="shared" si="6"/>
        <v>0</v>
      </c>
      <c r="I19" s="29">
        <f t="shared" si="6"/>
        <v>121111</v>
      </c>
      <c r="J19" s="29">
        <f t="shared" si="6"/>
        <v>0</v>
      </c>
      <c r="K19" s="29">
        <f t="shared" si="6"/>
        <v>0</v>
      </c>
      <c r="L19" s="29">
        <f t="shared" si="6"/>
        <v>0</v>
      </c>
      <c r="M19" s="29">
        <f t="shared" si="6"/>
        <v>0</v>
      </c>
      <c r="N19" s="29">
        <f t="shared" si="1"/>
        <v>121111</v>
      </c>
      <c r="O19" s="41">
        <f t="shared" si="2"/>
        <v>257.13588110403396</v>
      </c>
      <c r="P19" s="9"/>
    </row>
    <row r="20" spans="1:119" ht="15.75" thickBot="1">
      <c r="A20" s="12"/>
      <c r="B20" s="42">
        <v>581</v>
      </c>
      <c r="C20" s="19" t="s">
        <v>33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121111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121111</v>
      </c>
      <c r="O20" s="44">
        <f t="shared" si="2"/>
        <v>257.13588110403396</v>
      </c>
      <c r="P20" s="9"/>
    </row>
    <row r="21" spans="1:119" ht="16.5" thickBot="1">
      <c r="A21" s="13" t="s">
        <v>10</v>
      </c>
      <c r="B21" s="21"/>
      <c r="C21" s="20"/>
      <c r="D21" s="14">
        <f>SUM(D5,D12,D15,D17,D19)</f>
        <v>269451</v>
      </c>
      <c r="E21" s="14">
        <f t="shared" ref="E21:M21" si="7">SUM(E5,E12,E15,E17,E19)</f>
        <v>18</v>
      </c>
      <c r="F21" s="14">
        <f t="shared" si="7"/>
        <v>0</v>
      </c>
      <c r="G21" s="14">
        <f t="shared" si="7"/>
        <v>0</v>
      </c>
      <c r="H21" s="14">
        <f t="shared" si="7"/>
        <v>0</v>
      </c>
      <c r="I21" s="14">
        <f t="shared" si="7"/>
        <v>270883</v>
      </c>
      <c r="J21" s="14">
        <f t="shared" si="7"/>
        <v>0</v>
      </c>
      <c r="K21" s="14">
        <f t="shared" si="7"/>
        <v>0</v>
      </c>
      <c r="L21" s="14">
        <f t="shared" si="7"/>
        <v>0</v>
      </c>
      <c r="M21" s="14">
        <f t="shared" si="7"/>
        <v>0</v>
      </c>
      <c r="N21" s="14">
        <f t="shared" si="1"/>
        <v>540352</v>
      </c>
      <c r="O21" s="35">
        <f t="shared" si="2"/>
        <v>1147.244161358811</v>
      </c>
      <c r="P21" s="6"/>
      <c r="Q21" s="2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</row>
    <row r="22" spans="1:119">
      <c r="A22" s="15"/>
      <c r="B22" s="17"/>
      <c r="C22" s="17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8"/>
    </row>
    <row r="23" spans="1:119">
      <c r="A23" s="36"/>
      <c r="B23" s="37"/>
      <c r="C23" s="37"/>
      <c r="D23" s="38"/>
      <c r="E23" s="38"/>
      <c r="F23" s="38"/>
      <c r="G23" s="38"/>
      <c r="H23" s="38"/>
      <c r="I23" s="38"/>
      <c r="J23" s="38"/>
      <c r="K23" s="38"/>
      <c r="L23" s="157" t="s">
        <v>63</v>
      </c>
      <c r="M23" s="157"/>
      <c r="N23" s="157"/>
      <c r="O23" s="39">
        <v>471</v>
      </c>
    </row>
    <row r="24" spans="1:119">
      <c r="A24" s="158"/>
      <c r="B24" s="135"/>
      <c r="C24" s="135"/>
      <c r="D24" s="135"/>
      <c r="E24" s="135"/>
      <c r="F24" s="135"/>
      <c r="G24" s="135"/>
      <c r="H24" s="135"/>
      <c r="I24" s="135"/>
      <c r="J24" s="135"/>
      <c r="K24" s="135"/>
      <c r="L24" s="135"/>
      <c r="M24" s="135"/>
      <c r="N24" s="135"/>
      <c r="O24" s="136"/>
    </row>
    <row r="25" spans="1:119" ht="15.75" customHeight="1" thickBot="1">
      <c r="A25" s="159" t="s">
        <v>42</v>
      </c>
      <c r="B25" s="138"/>
      <c r="C25" s="138"/>
      <c r="D25" s="138"/>
      <c r="E25" s="138"/>
      <c r="F25" s="138"/>
      <c r="G25" s="138"/>
      <c r="H25" s="138"/>
      <c r="I25" s="138"/>
      <c r="J25" s="138"/>
      <c r="K25" s="138"/>
      <c r="L25" s="138"/>
      <c r="M25" s="138"/>
      <c r="N25" s="138"/>
      <c r="O25" s="139"/>
    </row>
  </sheetData>
  <mergeCells count="10">
    <mergeCell ref="L23:N23"/>
    <mergeCell ref="A24:O24"/>
    <mergeCell ref="A25:O2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D23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60" t="s">
        <v>37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2"/>
      <c r="Q1" s="7"/>
      <c r="R1"/>
    </row>
    <row r="2" spans="1:134" ht="24" thickBot="1">
      <c r="A2" s="163" t="s">
        <v>84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5"/>
      <c r="Q2" s="7"/>
      <c r="R2"/>
    </row>
    <row r="3" spans="1:134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8"/>
      <c r="M3" s="169"/>
      <c r="N3" s="33"/>
      <c r="O3" s="34"/>
      <c r="P3" s="170" t="s">
        <v>79</v>
      </c>
      <c r="Q3" s="11"/>
      <c r="R3"/>
    </row>
    <row r="4" spans="1:134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80</v>
      </c>
      <c r="N4" s="32" t="s">
        <v>5</v>
      </c>
      <c r="O4" s="32" t="s">
        <v>81</v>
      </c>
      <c r="P4" s="156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 t="shared" ref="D5:N5" si="0">SUM(D6:D11)</f>
        <v>214426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8175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4">
        <f t="shared" si="0"/>
        <v>0</v>
      </c>
      <c r="O5" s="25">
        <f>SUM(D5:N5)</f>
        <v>222601</v>
      </c>
      <c r="P5" s="30">
        <f t="shared" ref="P5:P19" si="1">(O5/P$21)</f>
        <v>476.66167023554601</v>
      </c>
      <c r="Q5" s="6"/>
    </row>
    <row r="6" spans="1:134">
      <c r="A6" s="12"/>
      <c r="B6" s="42">
        <v>511</v>
      </c>
      <c r="C6" s="19" t="s">
        <v>19</v>
      </c>
      <c r="D6" s="43">
        <v>11779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>SUM(D6:N6)</f>
        <v>11779</v>
      </c>
      <c r="P6" s="44">
        <f t="shared" si="1"/>
        <v>25.222698072805141</v>
      </c>
      <c r="Q6" s="9"/>
    </row>
    <row r="7" spans="1:134">
      <c r="A7" s="12"/>
      <c r="B7" s="42">
        <v>512</v>
      </c>
      <c r="C7" s="19" t="s">
        <v>20</v>
      </c>
      <c r="D7" s="43">
        <v>82206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ref="O7:O11" si="2">SUM(D7:N7)</f>
        <v>82206</v>
      </c>
      <c r="P7" s="44">
        <f t="shared" si="1"/>
        <v>176.02997858672376</v>
      </c>
      <c r="Q7" s="9"/>
    </row>
    <row r="8" spans="1:134">
      <c r="A8" s="12"/>
      <c r="B8" s="42">
        <v>513</v>
      </c>
      <c r="C8" s="19" t="s">
        <v>21</v>
      </c>
      <c r="D8" s="43">
        <v>6749</v>
      </c>
      <c r="E8" s="43">
        <v>0</v>
      </c>
      <c r="F8" s="43">
        <v>0</v>
      </c>
      <c r="G8" s="43">
        <v>0</v>
      </c>
      <c r="H8" s="43">
        <v>0</v>
      </c>
      <c r="I8" s="43">
        <v>8175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f t="shared" si="2"/>
        <v>14924</v>
      </c>
      <c r="P8" s="44">
        <f t="shared" si="1"/>
        <v>31.957173447537475</v>
      </c>
      <c r="Q8" s="9"/>
    </row>
    <row r="9" spans="1:134">
      <c r="A9" s="12"/>
      <c r="B9" s="42">
        <v>514</v>
      </c>
      <c r="C9" s="19" t="s">
        <v>22</v>
      </c>
      <c r="D9" s="43">
        <v>7913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 t="shared" si="2"/>
        <v>7913</v>
      </c>
      <c r="P9" s="44">
        <f t="shared" si="1"/>
        <v>16.944325481798714</v>
      </c>
      <c r="Q9" s="9"/>
    </row>
    <row r="10" spans="1:134">
      <c r="A10" s="12"/>
      <c r="B10" s="42">
        <v>515</v>
      </c>
      <c r="C10" s="19" t="s">
        <v>23</v>
      </c>
      <c r="D10" s="43">
        <v>568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v>0</v>
      </c>
      <c r="O10" s="43">
        <f t="shared" si="2"/>
        <v>568</v>
      </c>
      <c r="P10" s="44">
        <f t="shared" si="1"/>
        <v>1.2162740899357602</v>
      </c>
      <c r="Q10" s="9"/>
    </row>
    <row r="11" spans="1:134">
      <c r="A11" s="12"/>
      <c r="B11" s="42">
        <v>519</v>
      </c>
      <c r="C11" s="19" t="s">
        <v>24</v>
      </c>
      <c r="D11" s="43">
        <v>105211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v>0</v>
      </c>
      <c r="O11" s="43">
        <f t="shared" si="2"/>
        <v>105211</v>
      </c>
      <c r="P11" s="44">
        <f t="shared" si="1"/>
        <v>225.29122055674517</v>
      </c>
      <c r="Q11" s="9"/>
    </row>
    <row r="12" spans="1:134" ht="15.75">
      <c r="A12" s="26" t="s">
        <v>25</v>
      </c>
      <c r="B12" s="27"/>
      <c r="C12" s="28"/>
      <c r="D12" s="29">
        <f t="shared" ref="D12:N12" si="3">SUM(D13:D14)</f>
        <v>0</v>
      </c>
      <c r="E12" s="29">
        <f t="shared" si="3"/>
        <v>0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238332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29">
        <f t="shared" si="3"/>
        <v>0</v>
      </c>
      <c r="O12" s="40">
        <f>SUM(D12:N12)</f>
        <v>238332</v>
      </c>
      <c r="P12" s="41">
        <f t="shared" si="1"/>
        <v>510.34689507494647</v>
      </c>
      <c r="Q12" s="10"/>
    </row>
    <row r="13" spans="1:134">
      <c r="A13" s="12"/>
      <c r="B13" s="42">
        <v>533</v>
      </c>
      <c r="C13" s="19" t="s">
        <v>26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151841</v>
      </c>
      <c r="J13" s="43">
        <v>0</v>
      </c>
      <c r="K13" s="43">
        <v>0</v>
      </c>
      <c r="L13" s="43">
        <v>0</v>
      </c>
      <c r="M13" s="43">
        <v>0</v>
      </c>
      <c r="N13" s="43">
        <v>0</v>
      </c>
      <c r="O13" s="43">
        <f t="shared" ref="O13:O16" si="4">SUM(D13:N13)</f>
        <v>151841</v>
      </c>
      <c r="P13" s="44">
        <f t="shared" si="1"/>
        <v>325.14132762312636</v>
      </c>
      <c r="Q13" s="9"/>
    </row>
    <row r="14" spans="1:134">
      <c r="A14" s="12"/>
      <c r="B14" s="42">
        <v>535</v>
      </c>
      <c r="C14" s="19" t="s">
        <v>27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86491</v>
      </c>
      <c r="J14" s="43">
        <v>0</v>
      </c>
      <c r="K14" s="43">
        <v>0</v>
      </c>
      <c r="L14" s="43">
        <v>0</v>
      </c>
      <c r="M14" s="43">
        <v>0</v>
      </c>
      <c r="N14" s="43">
        <v>0</v>
      </c>
      <c r="O14" s="43">
        <f t="shared" si="4"/>
        <v>86491</v>
      </c>
      <c r="P14" s="44">
        <f t="shared" si="1"/>
        <v>185.20556745182012</v>
      </c>
      <c r="Q14" s="9"/>
    </row>
    <row r="15" spans="1:134" ht="15.75">
      <c r="A15" s="26" t="s">
        <v>28</v>
      </c>
      <c r="B15" s="27"/>
      <c r="C15" s="28"/>
      <c r="D15" s="29">
        <f t="shared" ref="D15:N15" si="5">SUM(D16:D16)</f>
        <v>11469</v>
      </c>
      <c r="E15" s="29">
        <f t="shared" si="5"/>
        <v>0</v>
      </c>
      <c r="F15" s="29">
        <f t="shared" si="5"/>
        <v>0</v>
      </c>
      <c r="G15" s="29">
        <f t="shared" si="5"/>
        <v>0</v>
      </c>
      <c r="H15" s="29">
        <f t="shared" si="5"/>
        <v>0</v>
      </c>
      <c r="I15" s="29">
        <f t="shared" si="5"/>
        <v>0</v>
      </c>
      <c r="J15" s="29">
        <f t="shared" si="5"/>
        <v>0</v>
      </c>
      <c r="K15" s="29">
        <f t="shared" si="5"/>
        <v>0</v>
      </c>
      <c r="L15" s="29">
        <f t="shared" si="5"/>
        <v>0</v>
      </c>
      <c r="M15" s="29">
        <f t="shared" si="5"/>
        <v>0</v>
      </c>
      <c r="N15" s="29">
        <f t="shared" si="5"/>
        <v>0</v>
      </c>
      <c r="O15" s="29">
        <f t="shared" si="4"/>
        <v>11469</v>
      </c>
      <c r="P15" s="41">
        <f t="shared" si="1"/>
        <v>24.558886509635975</v>
      </c>
      <c r="Q15" s="10"/>
    </row>
    <row r="16" spans="1:134">
      <c r="A16" s="12"/>
      <c r="B16" s="42">
        <v>541</v>
      </c>
      <c r="C16" s="19" t="s">
        <v>29</v>
      </c>
      <c r="D16" s="43">
        <v>11469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v>0</v>
      </c>
      <c r="O16" s="43">
        <f t="shared" si="4"/>
        <v>11469</v>
      </c>
      <c r="P16" s="44">
        <f t="shared" si="1"/>
        <v>24.558886509635975</v>
      </c>
      <c r="Q16" s="9"/>
    </row>
    <row r="17" spans="1:120" ht="15.75">
      <c r="A17" s="26" t="s">
        <v>35</v>
      </c>
      <c r="B17" s="27"/>
      <c r="C17" s="28"/>
      <c r="D17" s="29">
        <f t="shared" ref="D17:N17" si="6">SUM(D18:D18)</f>
        <v>10000</v>
      </c>
      <c r="E17" s="29">
        <f t="shared" si="6"/>
        <v>0</v>
      </c>
      <c r="F17" s="29">
        <f t="shared" si="6"/>
        <v>0</v>
      </c>
      <c r="G17" s="29">
        <f t="shared" si="6"/>
        <v>0</v>
      </c>
      <c r="H17" s="29">
        <f t="shared" si="6"/>
        <v>0</v>
      </c>
      <c r="I17" s="29">
        <f t="shared" si="6"/>
        <v>5000</v>
      </c>
      <c r="J17" s="29">
        <f t="shared" si="6"/>
        <v>0</v>
      </c>
      <c r="K17" s="29">
        <f t="shared" si="6"/>
        <v>0</v>
      </c>
      <c r="L17" s="29">
        <f t="shared" si="6"/>
        <v>0</v>
      </c>
      <c r="M17" s="29">
        <f t="shared" si="6"/>
        <v>0</v>
      </c>
      <c r="N17" s="29">
        <f t="shared" si="6"/>
        <v>0</v>
      </c>
      <c r="O17" s="29">
        <f>SUM(D17:N17)</f>
        <v>15000</v>
      </c>
      <c r="P17" s="41">
        <f t="shared" si="1"/>
        <v>32.119914346895072</v>
      </c>
      <c r="Q17" s="9"/>
    </row>
    <row r="18" spans="1:120" ht="15.75" thickBot="1">
      <c r="A18" s="12"/>
      <c r="B18" s="42">
        <v>581</v>
      </c>
      <c r="C18" s="19" t="s">
        <v>82</v>
      </c>
      <c r="D18" s="43">
        <v>10000</v>
      </c>
      <c r="E18" s="43">
        <v>0</v>
      </c>
      <c r="F18" s="43">
        <v>0</v>
      </c>
      <c r="G18" s="43">
        <v>0</v>
      </c>
      <c r="H18" s="43">
        <v>0</v>
      </c>
      <c r="I18" s="43">
        <v>5000</v>
      </c>
      <c r="J18" s="43">
        <v>0</v>
      </c>
      <c r="K18" s="43">
        <v>0</v>
      </c>
      <c r="L18" s="43">
        <v>0</v>
      </c>
      <c r="M18" s="43">
        <v>0</v>
      </c>
      <c r="N18" s="43">
        <v>0</v>
      </c>
      <c r="O18" s="43">
        <f>SUM(D18:N18)</f>
        <v>15000</v>
      </c>
      <c r="P18" s="44">
        <f t="shared" si="1"/>
        <v>32.119914346895072</v>
      </c>
      <c r="Q18" s="9"/>
    </row>
    <row r="19" spans="1:120" ht="16.5" thickBot="1">
      <c r="A19" s="13" t="s">
        <v>10</v>
      </c>
      <c r="B19" s="21"/>
      <c r="C19" s="20"/>
      <c r="D19" s="14">
        <f>SUM(D5,D12,D15,D17)</f>
        <v>235895</v>
      </c>
      <c r="E19" s="14">
        <f t="shared" ref="E19:N19" si="7">SUM(E5,E12,E15,E17)</f>
        <v>0</v>
      </c>
      <c r="F19" s="14">
        <f t="shared" si="7"/>
        <v>0</v>
      </c>
      <c r="G19" s="14">
        <f t="shared" si="7"/>
        <v>0</v>
      </c>
      <c r="H19" s="14">
        <f t="shared" si="7"/>
        <v>0</v>
      </c>
      <c r="I19" s="14">
        <f t="shared" si="7"/>
        <v>251507</v>
      </c>
      <c r="J19" s="14">
        <f t="shared" si="7"/>
        <v>0</v>
      </c>
      <c r="K19" s="14">
        <f t="shared" si="7"/>
        <v>0</v>
      </c>
      <c r="L19" s="14">
        <f t="shared" si="7"/>
        <v>0</v>
      </c>
      <c r="M19" s="14">
        <f t="shared" si="7"/>
        <v>0</v>
      </c>
      <c r="N19" s="14">
        <f t="shared" si="7"/>
        <v>0</v>
      </c>
      <c r="O19" s="14">
        <f>SUM(D19:N19)</f>
        <v>487402</v>
      </c>
      <c r="P19" s="35">
        <f t="shared" si="1"/>
        <v>1043.6873661670236</v>
      </c>
      <c r="Q19" s="6"/>
      <c r="R19" s="2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</row>
    <row r="20" spans="1:120">
      <c r="A20" s="15"/>
      <c r="B20" s="17"/>
      <c r="C20" s="17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8"/>
    </row>
    <row r="21" spans="1:120">
      <c r="A21" s="36"/>
      <c r="B21" s="37"/>
      <c r="C21" s="37"/>
      <c r="D21" s="38"/>
      <c r="E21" s="38"/>
      <c r="F21" s="38"/>
      <c r="G21" s="38"/>
      <c r="H21" s="38"/>
      <c r="I21" s="38"/>
      <c r="J21" s="38"/>
      <c r="K21" s="38"/>
      <c r="L21" s="38"/>
      <c r="M21" s="157" t="s">
        <v>85</v>
      </c>
      <c r="N21" s="157"/>
      <c r="O21" s="157"/>
      <c r="P21" s="39">
        <v>467</v>
      </c>
    </row>
    <row r="22" spans="1:120">
      <c r="A22" s="158"/>
      <c r="B22" s="135"/>
      <c r="C22" s="135"/>
      <c r="D22" s="135"/>
      <c r="E22" s="135"/>
      <c r="F22" s="135"/>
      <c r="G22" s="135"/>
      <c r="H22" s="135"/>
      <c r="I22" s="135"/>
      <c r="J22" s="135"/>
      <c r="K22" s="135"/>
      <c r="L22" s="135"/>
      <c r="M22" s="135"/>
      <c r="N22" s="135"/>
      <c r="O22" s="135"/>
      <c r="P22" s="136"/>
    </row>
    <row r="23" spans="1:120" ht="15.75" customHeight="1" thickBot="1">
      <c r="A23" s="159" t="s">
        <v>42</v>
      </c>
      <c r="B23" s="138"/>
      <c r="C23" s="138"/>
      <c r="D23" s="138"/>
      <c r="E23" s="138"/>
      <c r="F23" s="138"/>
      <c r="G23" s="138"/>
      <c r="H23" s="138"/>
      <c r="I23" s="138"/>
      <c r="J23" s="138"/>
      <c r="K23" s="138"/>
      <c r="L23" s="138"/>
      <c r="M23" s="138"/>
      <c r="N23" s="138"/>
      <c r="O23" s="138"/>
      <c r="P23" s="139"/>
    </row>
  </sheetData>
  <mergeCells count="10">
    <mergeCell ref="M21:O21"/>
    <mergeCell ref="A22:P22"/>
    <mergeCell ref="A23:P23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D22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60" t="s">
        <v>37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2"/>
      <c r="Q1" s="7"/>
      <c r="R1"/>
    </row>
    <row r="2" spans="1:134" ht="24" thickBot="1">
      <c r="A2" s="163" t="s">
        <v>78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5"/>
      <c r="Q2" s="7"/>
      <c r="R2"/>
    </row>
    <row r="3" spans="1:134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8"/>
      <c r="M3" s="169"/>
      <c r="N3" s="33"/>
      <c r="O3" s="34"/>
      <c r="P3" s="170" t="s">
        <v>79</v>
      </c>
      <c r="Q3" s="11"/>
      <c r="R3"/>
    </row>
    <row r="4" spans="1:134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80</v>
      </c>
      <c r="N4" s="32" t="s">
        <v>5</v>
      </c>
      <c r="O4" s="32" t="s">
        <v>81</v>
      </c>
      <c r="P4" s="156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 t="shared" ref="D5:N5" si="0">SUM(D6:D10)</f>
        <v>182534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7320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4">
        <f t="shared" si="0"/>
        <v>0</v>
      </c>
      <c r="O5" s="25">
        <f t="shared" ref="O5:O18" si="1">SUM(D5:N5)</f>
        <v>189854</v>
      </c>
      <c r="P5" s="30">
        <f t="shared" ref="P5:P18" si="2">(O5/P$20)</f>
        <v>398.85294117647061</v>
      </c>
      <c r="Q5" s="6"/>
    </row>
    <row r="6" spans="1:134">
      <c r="A6" s="12"/>
      <c r="B6" s="42">
        <v>511</v>
      </c>
      <c r="C6" s="19" t="s">
        <v>19</v>
      </c>
      <c r="D6" s="43">
        <v>14231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 t="shared" si="1"/>
        <v>14231</v>
      </c>
      <c r="P6" s="44">
        <f t="shared" si="2"/>
        <v>29.897058823529413</v>
      </c>
      <c r="Q6" s="9"/>
    </row>
    <row r="7" spans="1:134">
      <c r="A7" s="12"/>
      <c r="B7" s="42">
        <v>512</v>
      </c>
      <c r="C7" s="19" t="s">
        <v>20</v>
      </c>
      <c r="D7" s="43">
        <v>59650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si="1"/>
        <v>59650</v>
      </c>
      <c r="P7" s="44">
        <f t="shared" si="2"/>
        <v>125.31512605042016</v>
      </c>
      <c r="Q7" s="9"/>
    </row>
    <row r="8" spans="1:134">
      <c r="A8" s="12"/>
      <c r="B8" s="42">
        <v>513</v>
      </c>
      <c r="C8" s="19" t="s">
        <v>21</v>
      </c>
      <c r="D8" s="43">
        <v>5024</v>
      </c>
      <c r="E8" s="43">
        <v>0</v>
      </c>
      <c r="F8" s="43">
        <v>0</v>
      </c>
      <c r="G8" s="43">
        <v>0</v>
      </c>
      <c r="H8" s="43">
        <v>0</v>
      </c>
      <c r="I8" s="43">
        <v>7320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f t="shared" si="1"/>
        <v>12344</v>
      </c>
      <c r="P8" s="44">
        <f t="shared" si="2"/>
        <v>25.932773109243698</v>
      </c>
      <c r="Q8" s="9"/>
    </row>
    <row r="9" spans="1:134">
      <c r="A9" s="12"/>
      <c r="B9" s="42">
        <v>514</v>
      </c>
      <c r="C9" s="19" t="s">
        <v>22</v>
      </c>
      <c r="D9" s="43">
        <v>8612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 t="shared" si="1"/>
        <v>8612</v>
      </c>
      <c r="P9" s="44">
        <f t="shared" si="2"/>
        <v>18.092436974789916</v>
      </c>
      <c r="Q9" s="9"/>
    </row>
    <row r="10" spans="1:134">
      <c r="A10" s="12"/>
      <c r="B10" s="42">
        <v>519</v>
      </c>
      <c r="C10" s="19" t="s">
        <v>24</v>
      </c>
      <c r="D10" s="43">
        <v>95017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v>0</v>
      </c>
      <c r="O10" s="43">
        <f t="shared" si="1"/>
        <v>95017</v>
      </c>
      <c r="P10" s="44">
        <f t="shared" si="2"/>
        <v>199.6155462184874</v>
      </c>
      <c r="Q10" s="9"/>
    </row>
    <row r="11" spans="1:134" ht="15.75">
      <c r="A11" s="26" t="s">
        <v>25</v>
      </c>
      <c r="B11" s="27"/>
      <c r="C11" s="28"/>
      <c r="D11" s="29">
        <f t="shared" ref="D11:N11" si="3">SUM(D12:D13)</f>
        <v>0</v>
      </c>
      <c r="E11" s="29">
        <f t="shared" si="3"/>
        <v>0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273513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29">
        <f t="shared" si="3"/>
        <v>0</v>
      </c>
      <c r="O11" s="40">
        <f t="shared" si="1"/>
        <v>273513</v>
      </c>
      <c r="P11" s="41">
        <f t="shared" si="2"/>
        <v>574.60714285714289</v>
      </c>
      <c r="Q11" s="10"/>
    </row>
    <row r="12" spans="1:134">
      <c r="A12" s="12"/>
      <c r="B12" s="42">
        <v>533</v>
      </c>
      <c r="C12" s="19" t="s">
        <v>26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187755</v>
      </c>
      <c r="J12" s="43">
        <v>0</v>
      </c>
      <c r="K12" s="43">
        <v>0</v>
      </c>
      <c r="L12" s="43">
        <v>0</v>
      </c>
      <c r="M12" s="43">
        <v>0</v>
      </c>
      <c r="N12" s="43">
        <v>0</v>
      </c>
      <c r="O12" s="43">
        <f t="shared" si="1"/>
        <v>187755</v>
      </c>
      <c r="P12" s="44">
        <f t="shared" si="2"/>
        <v>394.44327731092437</v>
      </c>
      <c r="Q12" s="9"/>
    </row>
    <row r="13" spans="1:134">
      <c r="A13" s="12"/>
      <c r="B13" s="42">
        <v>535</v>
      </c>
      <c r="C13" s="19" t="s">
        <v>27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85758</v>
      </c>
      <c r="J13" s="43">
        <v>0</v>
      </c>
      <c r="K13" s="43">
        <v>0</v>
      </c>
      <c r="L13" s="43">
        <v>0</v>
      </c>
      <c r="M13" s="43">
        <v>0</v>
      </c>
      <c r="N13" s="43">
        <v>0</v>
      </c>
      <c r="O13" s="43">
        <f t="shared" si="1"/>
        <v>85758</v>
      </c>
      <c r="P13" s="44">
        <f t="shared" si="2"/>
        <v>180.16386554621849</v>
      </c>
      <c r="Q13" s="9"/>
    </row>
    <row r="14" spans="1:134" ht="15.75">
      <c r="A14" s="26" t="s">
        <v>28</v>
      </c>
      <c r="B14" s="27"/>
      <c r="C14" s="28"/>
      <c r="D14" s="29">
        <f t="shared" ref="D14:N14" si="4">SUM(D15:D15)</f>
        <v>7395</v>
      </c>
      <c r="E14" s="29">
        <f t="shared" si="4"/>
        <v>0</v>
      </c>
      <c r="F14" s="29">
        <f t="shared" si="4"/>
        <v>0</v>
      </c>
      <c r="G14" s="29">
        <f t="shared" si="4"/>
        <v>0</v>
      </c>
      <c r="H14" s="29">
        <f t="shared" si="4"/>
        <v>0</v>
      </c>
      <c r="I14" s="29">
        <f t="shared" si="4"/>
        <v>0</v>
      </c>
      <c r="J14" s="29">
        <f t="shared" si="4"/>
        <v>0</v>
      </c>
      <c r="K14" s="29">
        <f t="shared" si="4"/>
        <v>0</v>
      </c>
      <c r="L14" s="29">
        <f t="shared" si="4"/>
        <v>0</v>
      </c>
      <c r="M14" s="29">
        <f t="shared" si="4"/>
        <v>0</v>
      </c>
      <c r="N14" s="29">
        <f t="shared" si="4"/>
        <v>0</v>
      </c>
      <c r="O14" s="29">
        <f t="shared" si="1"/>
        <v>7395</v>
      </c>
      <c r="P14" s="41">
        <f t="shared" si="2"/>
        <v>15.535714285714286</v>
      </c>
      <c r="Q14" s="10"/>
    </row>
    <row r="15" spans="1:134">
      <c r="A15" s="12"/>
      <c r="B15" s="42">
        <v>541</v>
      </c>
      <c r="C15" s="19" t="s">
        <v>29</v>
      </c>
      <c r="D15" s="43">
        <v>7395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43">
        <f t="shared" si="1"/>
        <v>7395</v>
      </c>
      <c r="P15" s="44">
        <f t="shared" si="2"/>
        <v>15.535714285714286</v>
      </c>
      <c r="Q15" s="9"/>
    </row>
    <row r="16" spans="1:134" ht="15.75">
      <c r="A16" s="26" t="s">
        <v>35</v>
      </c>
      <c r="B16" s="27"/>
      <c r="C16" s="28"/>
      <c r="D16" s="29">
        <f t="shared" ref="D16:N16" si="5">SUM(D17:D17)</f>
        <v>10000</v>
      </c>
      <c r="E16" s="29">
        <f t="shared" si="5"/>
        <v>0</v>
      </c>
      <c r="F16" s="29">
        <f t="shared" si="5"/>
        <v>0</v>
      </c>
      <c r="G16" s="29">
        <f t="shared" si="5"/>
        <v>35000</v>
      </c>
      <c r="H16" s="29">
        <f t="shared" si="5"/>
        <v>0</v>
      </c>
      <c r="I16" s="29">
        <f t="shared" si="5"/>
        <v>5000</v>
      </c>
      <c r="J16" s="29">
        <f t="shared" si="5"/>
        <v>0</v>
      </c>
      <c r="K16" s="29">
        <f t="shared" si="5"/>
        <v>0</v>
      </c>
      <c r="L16" s="29">
        <f t="shared" si="5"/>
        <v>0</v>
      </c>
      <c r="M16" s="29">
        <f t="shared" si="5"/>
        <v>0</v>
      </c>
      <c r="N16" s="29">
        <f t="shared" si="5"/>
        <v>0</v>
      </c>
      <c r="O16" s="29">
        <f t="shared" si="1"/>
        <v>50000</v>
      </c>
      <c r="P16" s="41">
        <f t="shared" si="2"/>
        <v>105.04201680672269</v>
      </c>
      <c r="Q16" s="9"/>
    </row>
    <row r="17" spans="1:120" ht="15.75" thickBot="1">
      <c r="A17" s="12"/>
      <c r="B17" s="42">
        <v>581</v>
      </c>
      <c r="C17" s="19" t="s">
        <v>82</v>
      </c>
      <c r="D17" s="43">
        <v>10000</v>
      </c>
      <c r="E17" s="43">
        <v>0</v>
      </c>
      <c r="F17" s="43">
        <v>0</v>
      </c>
      <c r="G17" s="43">
        <v>35000</v>
      </c>
      <c r="H17" s="43">
        <v>0</v>
      </c>
      <c r="I17" s="43">
        <v>5000</v>
      </c>
      <c r="J17" s="43">
        <v>0</v>
      </c>
      <c r="K17" s="43">
        <v>0</v>
      </c>
      <c r="L17" s="43">
        <v>0</v>
      </c>
      <c r="M17" s="43">
        <v>0</v>
      </c>
      <c r="N17" s="43">
        <v>0</v>
      </c>
      <c r="O17" s="43">
        <f t="shared" si="1"/>
        <v>50000</v>
      </c>
      <c r="P17" s="44">
        <f t="shared" si="2"/>
        <v>105.04201680672269</v>
      </c>
      <c r="Q17" s="9"/>
    </row>
    <row r="18" spans="1:120" ht="16.5" thickBot="1">
      <c r="A18" s="13" t="s">
        <v>10</v>
      </c>
      <c r="B18" s="21"/>
      <c r="C18" s="20"/>
      <c r="D18" s="14">
        <f>SUM(D5,D11,D14,D16)</f>
        <v>199929</v>
      </c>
      <c r="E18" s="14">
        <f t="shared" ref="E18:N18" si="6">SUM(E5,E11,E14,E16)</f>
        <v>0</v>
      </c>
      <c r="F18" s="14">
        <f t="shared" si="6"/>
        <v>0</v>
      </c>
      <c r="G18" s="14">
        <f t="shared" si="6"/>
        <v>35000</v>
      </c>
      <c r="H18" s="14">
        <f t="shared" si="6"/>
        <v>0</v>
      </c>
      <c r="I18" s="14">
        <f t="shared" si="6"/>
        <v>285833</v>
      </c>
      <c r="J18" s="14">
        <f t="shared" si="6"/>
        <v>0</v>
      </c>
      <c r="K18" s="14">
        <f t="shared" si="6"/>
        <v>0</v>
      </c>
      <c r="L18" s="14">
        <f t="shared" si="6"/>
        <v>0</v>
      </c>
      <c r="M18" s="14">
        <f t="shared" si="6"/>
        <v>0</v>
      </c>
      <c r="N18" s="14">
        <f t="shared" si="6"/>
        <v>0</v>
      </c>
      <c r="O18" s="14">
        <f t="shared" si="1"/>
        <v>520762</v>
      </c>
      <c r="P18" s="35">
        <f t="shared" si="2"/>
        <v>1094.0378151260504</v>
      </c>
      <c r="Q18" s="6"/>
      <c r="R18" s="2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</row>
    <row r="19" spans="1:120">
      <c r="A19" s="15"/>
      <c r="B19" s="17"/>
      <c r="C19" s="17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8"/>
    </row>
    <row r="20" spans="1:120">
      <c r="A20" s="36"/>
      <c r="B20" s="37"/>
      <c r="C20" s="37"/>
      <c r="D20" s="38"/>
      <c r="E20" s="38"/>
      <c r="F20" s="38"/>
      <c r="G20" s="38"/>
      <c r="H20" s="38"/>
      <c r="I20" s="38"/>
      <c r="J20" s="38"/>
      <c r="K20" s="38"/>
      <c r="L20" s="38"/>
      <c r="M20" s="157" t="s">
        <v>83</v>
      </c>
      <c r="N20" s="157"/>
      <c r="O20" s="157"/>
      <c r="P20" s="39">
        <v>476</v>
      </c>
    </row>
    <row r="21" spans="1:120">
      <c r="A21" s="158"/>
      <c r="B21" s="135"/>
      <c r="C21" s="135"/>
      <c r="D21" s="135"/>
      <c r="E21" s="135"/>
      <c r="F21" s="135"/>
      <c r="G21" s="135"/>
      <c r="H21" s="135"/>
      <c r="I21" s="135"/>
      <c r="J21" s="135"/>
      <c r="K21" s="135"/>
      <c r="L21" s="135"/>
      <c r="M21" s="135"/>
      <c r="N21" s="135"/>
      <c r="O21" s="135"/>
      <c r="P21" s="136"/>
    </row>
    <row r="22" spans="1:120" ht="15.75" customHeight="1" thickBot="1">
      <c r="A22" s="159" t="s">
        <v>42</v>
      </c>
      <c r="B22" s="138"/>
      <c r="C22" s="138"/>
      <c r="D22" s="138"/>
      <c r="E22" s="138"/>
      <c r="F22" s="138"/>
      <c r="G22" s="138"/>
      <c r="H22" s="138"/>
      <c r="I22" s="138"/>
      <c r="J22" s="138"/>
      <c r="K22" s="138"/>
      <c r="L22" s="138"/>
      <c r="M22" s="138"/>
      <c r="N22" s="138"/>
      <c r="O22" s="138"/>
      <c r="P22" s="139"/>
    </row>
  </sheetData>
  <mergeCells count="10">
    <mergeCell ref="M20:O20"/>
    <mergeCell ref="A21:P21"/>
    <mergeCell ref="A22:P22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C2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37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76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SUM(D6:D10)</f>
        <v>171018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7320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0" si="1">SUM(D5:M5)</f>
        <v>178338</v>
      </c>
      <c r="O5" s="30">
        <f t="shared" ref="O5:O20" si="2">(N5/O$22)</f>
        <v>390.23632385120351</v>
      </c>
      <c r="P5" s="6"/>
    </row>
    <row r="6" spans="1:133">
      <c r="A6" s="12"/>
      <c r="B6" s="42">
        <v>511</v>
      </c>
      <c r="C6" s="19" t="s">
        <v>19</v>
      </c>
      <c r="D6" s="43">
        <v>12896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12896</v>
      </c>
      <c r="O6" s="44">
        <f t="shared" si="2"/>
        <v>28.218818380743983</v>
      </c>
      <c r="P6" s="9"/>
    </row>
    <row r="7" spans="1:133">
      <c r="A7" s="12"/>
      <c r="B7" s="42">
        <v>512</v>
      </c>
      <c r="C7" s="19" t="s">
        <v>20</v>
      </c>
      <c r="D7" s="43">
        <v>56899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56899</v>
      </c>
      <c r="O7" s="44">
        <f t="shared" si="2"/>
        <v>124.50547045951861</v>
      </c>
      <c r="P7" s="9"/>
    </row>
    <row r="8" spans="1:133">
      <c r="A8" s="12"/>
      <c r="B8" s="42">
        <v>513</v>
      </c>
      <c r="C8" s="19" t="s">
        <v>21</v>
      </c>
      <c r="D8" s="43">
        <v>4984</v>
      </c>
      <c r="E8" s="43">
        <v>0</v>
      </c>
      <c r="F8" s="43">
        <v>0</v>
      </c>
      <c r="G8" s="43">
        <v>0</v>
      </c>
      <c r="H8" s="43">
        <v>0</v>
      </c>
      <c r="I8" s="43">
        <v>7320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12304</v>
      </c>
      <c r="O8" s="44">
        <f t="shared" si="2"/>
        <v>26.923413566739605</v>
      </c>
      <c r="P8" s="9"/>
    </row>
    <row r="9" spans="1:133">
      <c r="A9" s="12"/>
      <c r="B9" s="42">
        <v>514</v>
      </c>
      <c r="C9" s="19" t="s">
        <v>22</v>
      </c>
      <c r="D9" s="43">
        <v>7962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7962</v>
      </c>
      <c r="O9" s="44">
        <f t="shared" si="2"/>
        <v>17.422319474835888</v>
      </c>
      <c r="P9" s="9"/>
    </row>
    <row r="10" spans="1:133">
      <c r="A10" s="12"/>
      <c r="B10" s="42">
        <v>519</v>
      </c>
      <c r="C10" s="19" t="s">
        <v>57</v>
      </c>
      <c r="D10" s="43">
        <v>88277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88277</v>
      </c>
      <c r="O10" s="44">
        <f t="shared" si="2"/>
        <v>193.16630196936543</v>
      </c>
      <c r="P10" s="9"/>
    </row>
    <row r="11" spans="1:133" ht="15.75">
      <c r="A11" s="26" t="s">
        <v>25</v>
      </c>
      <c r="B11" s="27"/>
      <c r="C11" s="28"/>
      <c r="D11" s="29">
        <f t="shared" ref="D11:M11" si="3">SUM(D12:D13)</f>
        <v>0</v>
      </c>
      <c r="E11" s="29">
        <f t="shared" si="3"/>
        <v>0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219353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40">
        <f t="shared" si="1"/>
        <v>219353</v>
      </c>
      <c r="O11" s="41">
        <f t="shared" si="2"/>
        <v>479.98468271334792</v>
      </c>
      <c r="P11" s="10"/>
    </row>
    <row r="12" spans="1:133">
      <c r="A12" s="12"/>
      <c r="B12" s="42">
        <v>533</v>
      </c>
      <c r="C12" s="19" t="s">
        <v>26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133742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133742</v>
      </c>
      <c r="O12" s="44">
        <f t="shared" si="2"/>
        <v>292.65207877461705</v>
      </c>
      <c r="P12" s="9"/>
    </row>
    <row r="13" spans="1:133">
      <c r="A13" s="12"/>
      <c r="B13" s="42">
        <v>535</v>
      </c>
      <c r="C13" s="19" t="s">
        <v>27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85611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85611</v>
      </c>
      <c r="O13" s="44">
        <f t="shared" si="2"/>
        <v>187.33260393873084</v>
      </c>
      <c r="P13" s="9"/>
    </row>
    <row r="14" spans="1:133" ht="15.75">
      <c r="A14" s="26" t="s">
        <v>28</v>
      </c>
      <c r="B14" s="27"/>
      <c r="C14" s="28"/>
      <c r="D14" s="29">
        <f t="shared" ref="D14:M14" si="4">SUM(D15:D15)</f>
        <v>8299</v>
      </c>
      <c r="E14" s="29">
        <f t="shared" si="4"/>
        <v>0</v>
      </c>
      <c r="F14" s="29">
        <f t="shared" si="4"/>
        <v>0</v>
      </c>
      <c r="G14" s="29">
        <f t="shared" si="4"/>
        <v>0</v>
      </c>
      <c r="H14" s="29">
        <f t="shared" si="4"/>
        <v>0</v>
      </c>
      <c r="I14" s="29">
        <f t="shared" si="4"/>
        <v>0</v>
      </c>
      <c r="J14" s="29">
        <f t="shared" si="4"/>
        <v>0</v>
      </c>
      <c r="K14" s="29">
        <f t="shared" si="4"/>
        <v>0</v>
      </c>
      <c r="L14" s="29">
        <f t="shared" si="4"/>
        <v>0</v>
      </c>
      <c r="M14" s="29">
        <f t="shared" si="4"/>
        <v>0</v>
      </c>
      <c r="N14" s="29">
        <f t="shared" si="1"/>
        <v>8299</v>
      </c>
      <c r="O14" s="41">
        <f t="shared" si="2"/>
        <v>18.159737417943106</v>
      </c>
      <c r="P14" s="10"/>
    </row>
    <row r="15" spans="1:133">
      <c r="A15" s="12"/>
      <c r="B15" s="42">
        <v>541</v>
      </c>
      <c r="C15" s="19" t="s">
        <v>58</v>
      </c>
      <c r="D15" s="43">
        <v>8299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8299</v>
      </c>
      <c r="O15" s="44">
        <f t="shared" si="2"/>
        <v>18.159737417943106</v>
      </c>
      <c r="P15" s="9"/>
    </row>
    <row r="16" spans="1:133" ht="15.75">
      <c r="A16" s="26" t="s">
        <v>39</v>
      </c>
      <c r="B16" s="27"/>
      <c r="C16" s="28"/>
      <c r="D16" s="29">
        <f t="shared" ref="D16:M16" si="5">SUM(D17:D17)</f>
        <v>1065</v>
      </c>
      <c r="E16" s="29">
        <f t="shared" si="5"/>
        <v>0</v>
      </c>
      <c r="F16" s="29">
        <f t="shared" si="5"/>
        <v>0</v>
      </c>
      <c r="G16" s="29">
        <f t="shared" si="5"/>
        <v>0</v>
      </c>
      <c r="H16" s="29">
        <f t="shared" si="5"/>
        <v>0</v>
      </c>
      <c r="I16" s="29">
        <f t="shared" si="5"/>
        <v>0</v>
      </c>
      <c r="J16" s="29">
        <f t="shared" si="5"/>
        <v>0</v>
      </c>
      <c r="K16" s="29">
        <f t="shared" si="5"/>
        <v>0</v>
      </c>
      <c r="L16" s="29">
        <f t="shared" si="5"/>
        <v>0</v>
      </c>
      <c r="M16" s="29">
        <f t="shared" si="5"/>
        <v>0</v>
      </c>
      <c r="N16" s="29">
        <f t="shared" si="1"/>
        <v>1065</v>
      </c>
      <c r="O16" s="41">
        <f t="shared" si="2"/>
        <v>2.3304157549234135</v>
      </c>
      <c r="P16" s="10"/>
    </row>
    <row r="17" spans="1:119">
      <c r="A17" s="12"/>
      <c r="B17" s="42">
        <v>562</v>
      </c>
      <c r="C17" s="19" t="s">
        <v>65</v>
      </c>
      <c r="D17" s="43">
        <v>1065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1065</v>
      </c>
      <c r="O17" s="44">
        <f t="shared" si="2"/>
        <v>2.3304157549234135</v>
      </c>
      <c r="P17" s="9"/>
    </row>
    <row r="18" spans="1:119" ht="15.75">
      <c r="A18" s="26" t="s">
        <v>59</v>
      </c>
      <c r="B18" s="27"/>
      <c r="C18" s="28"/>
      <c r="D18" s="29">
        <f t="shared" ref="D18:M18" si="6">SUM(D19:D19)</f>
        <v>10000</v>
      </c>
      <c r="E18" s="29">
        <f t="shared" si="6"/>
        <v>0</v>
      </c>
      <c r="F18" s="29">
        <f t="shared" si="6"/>
        <v>0</v>
      </c>
      <c r="G18" s="29">
        <f t="shared" si="6"/>
        <v>0</v>
      </c>
      <c r="H18" s="29">
        <f t="shared" si="6"/>
        <v>0</v>
      </c>
      <c r="I18" s="29">
        <f t="shared" si="6"/>
        <v>5000</v>
      </c>
      <c r="J18" s="29">
        <f t="shared" si="6"/>
        <v>0</v>
      </c>
      <c r="K18" s="29">
        <f t="shared" si="6"/>
        <v>0</v>
      </c>
      <c r="L18" s="29">
        <f t="shared" si="6"/>
        <v>0</v>
      </c>
      <c r="M18" s="29">
        <f t="shared" si="6"/>
        <v>0</v>
      </c>
      <c r="N18" s="29">
        <f t="shared" si="1"/>
        <v>15000</v>
      </c>
      <c r="O18" s="41">
        <f t="shared" si="2"/>
        <v>32.822757111597376</v>
      </c>
      <c r="P18" s="9"/>
    </row>
    <row r="19" spans="1:119" ht="15.75" thickBot="1">
      <c r="A19" s="12"/>
      <c r="B19" s="42">
        <v>581</v>
      </c>
      <c r="C19" s="19" t="s">
        <v>60</v>
      </c>
      <c r="D19" s="43">
        <v>10000</v>
      </c>
      <c r="E19" s="43">
        <v>0</v>
      </c>
      <c r="F19" s="43">
        <v>0</v>
      </c>
      <c r="G19" s="43">
        <v>0</v>
      </c>
      <c r="H19" s="43">
        <v>0</v>
      </c>
      <c r="I19" s="43">
        <v>5000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15000</v>
      </c>
      <c r="O19" s="44">
        <f t="shared" si="2"/>
        <v>32.822757111597376</v>
      </c>
      <c r="P19" s="9"/>
    </row>
    <row r="20" spans="1:119" ht="16.5" thickBot="1">
      <c r="A20" s="13" t="s">
        <v>10</v>
      </c>
      <c r="B20" s="21"/>
      <c r="C20" s="20"/>
      <c r="D20" s="14">
        <f>SUM(D5,D11,D14,D16,D18)</f>
        <v>190382</v>
      </c>
      <c r="E20" s="14">
        <f t="shared" ref="E20:M20" si="7">SUM(E5,E11,E14,E16,E18)</f>
        <v>0</v>
      </c>
      <c r="F20" s="14">
        <f t="shared" si="7"/>
        <v>0</v>
      </c>
      <c r="G20" s="14">
        <f t="shared" si="7"/>
        <v>0</v>
      </c>
      <c r="H20" s="14">
        <f t="shared" si="7"/>
        <v>0</v>
      </c>
      <c r="I20" s="14">
        <f t="shared" si="7"/>
        <v>231673</v>
      </c>
      <c r="J20" s="14">
        <f t="shared" si="7"/>
        <v>0</v>
      </c>
      <c r="K20" s="14">
        <f t="shared" si="7"/>
        <v>0</v>
      </c>
      <c r="L20" s="14">
        <f t="shared" si="7"/>
        <v>0</v>
      </c>
      <c r="M20" s="14">
        <f t="shared" si="7"/>
        <v>0</v>
      </c>
      <c r="N20" s="14">
        <f t="shared" si="1"/>
        <v>422055</v>
      </c>
      <c r="O20" s="35">
        <f t="shared" si="2"/>
        <v>923.53391684901533</v>
      </c>
      <c r="P20" s="6"/>
      <c r="Q20" s="2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</row>
    <row r="21" spans="1:119">
      <c r="A21" s="15"/>
      <c r="B21" s="17"/>
      <c r="C21" s="17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/>
    </row>
    <row r="22" spans="1:119">
      <c r="A22" s="36"/>
      <c r="B22" s="37"/>
      <c r="C22" s="37"/>
      <c r="D22" s="38"/>
      <c r="E22" s="38"/>
      <c r="F22" s="38"/>
      <c r="G22" s="38"/>
      <c r="H22" s="38"/>
      <c r="I22" s="38"/>
      <c r="J22" s="38"/>
      <c r="K22" s="38"/>
      <c r="L22" s="157" t="s">
        <v>77</v>
      </c>
      <c r="M22" s="157"/>
      <c r="N22" s="157"/>
      <c r="O22" s="39">
        <v>457</v>
      </c>
    </row>
    <row r="23" spans="1:119">
      <c r="A23" s="158"/>
      <c r="B23" s="135"/>
      <c r="C23" s="135"/>
      <c r="D23" s="135"/>
      <c r="E23" s="135"/>
      <c r="F23" s="135"/>
      <c r="G23" s="135"/>
      <c r="H23" s="135"/>
      <c r="I23" s="135"/>
      <c r="J23" s="135"/>
      <c r="K23" s="135"/>
      <c r="L23" s="135"/>
      <c r="M23" s="135"/>
      <c r="N23" s="135"/>
      <c r="O23" s="136"/>
    </row>
    <row r="24" spans="1:119" ht="15.75" customHeight="1" thickBot="1">
      <c r="A24" s="159" t="s">
        <v>42</v>
      </c>
      <c r="B24" s="138"/>
      <c r="C24" s="138"/>
      <c r="D24" s="138"/>
      <c r="E24" s="138"/>
      <c r="F24" s="138"/>
      <c r="G24" s="138"/>
      <c r="H24" s="138"/>
      <c r="I24" s="138"/>
      <c r="J24" s="138"/>
      <c r="K24" s="138"/>
      <c r="L24" s="138"/>
      <c r="M24" s="138"/>
      <c r="N24" s="138"/>
      <c r="O24" s="139"/>
    </row>
  </sheetData>
  <mergeCells count="10">
    <mergeCell ref="L22:N22"/>
    <mergeCell ref="A23:O23"/>
    <mergeCell ref="A24:O2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8" fitToHeight="0" orientation="landscape" horizontalDpi="200" verticalDpi="200" r:id="rId1"/>
  <headerFooter>
    <oddFooter>&amp;L&amp;14Office of Economic and Demographic Research&amp;R&amp;14Page &amp;P of &amp;N</oddFooter>
  </headerFooter>
  <ignoredErrors>
    <ignoredError sqref="N17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C2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37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74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SUM(D6:D10)</f>
        <v>172230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7320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0" si="1">SUM(D5:M5)</f>
        <v>179550</v>
      </c>
      <c r="O5" s="30">
        <f t="shared" ref="O5:O20" si="2">(N5/O$22)</f>
        <v>395.48458149779736</v>
      </c>
      <c r="P5" s="6"/>
    </row>
    <row r="6" spans="1:133">
      <c r="A6" s="12"/>
      <c r="B6" s="42">
        <v>511</v>
      </c>
      <c r="C6" s="19" t="s">
        <v>19</v>
      </c>
      <c r="D6" s="43">
        <v>12229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12229</v>
      </c>
      <c r="O6" s="44">
        <f t="shared" si="2"/>
        <v>26.93612334801762</v>
      </c>
      <c r="P6" s="9"/>
    </row>
    <row r="7" spans="1:133">
      <c r="A7" s="12"/>
      <c r="B7" s="42">
        <v>512</v>
      </c>
      <c r="C7" s="19" t="s">
        <v>20</v>
      </c>
      <c r="D7" s="43">
        <v>54499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54499</v>
      </c>
      <c r="O7" s="44">
        <f t="shared" si="2"/>
        <v>120.04185022026432</v>
      </c>
      <c r="P7" s="9"/>
    </row>
    <row r="8" spans="1:133">
      <c r="A8" s="12"/>
      <c r="B8" s="42">
        <v>513</v>
      </c>
      <c r="C8" s="19" t="s">
        <v>21</v>
      </c>
      <c r="D8" s="43">
        <v>5008</v>
      </c>
      <c r="E8" s="43">
        <v>0</v>
      </c>
      <c r="F8" s="43">
        <v>0</v>
      </c>
      <c r="G8" s="43">
        <v>0</v>
      </c>
      <c r="H8" s="43">
        <v>0</v>
      </c>
      <c r="I8" s="43">
        <v>7320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12328</v>
      </c>
      <c r="O8" s="44">
        <f t="shared" si="2"/>
        <v>27.154185022026432</v>
      </c>
      <c r="P8" s="9"/>
    </row>
    <row r="9" spans="1:133">
      <c r="A9" s="12"/>
      <c r="B9" s="42">
        <v>514</v>
      </c>
      <c r="C9" s="19" t="s">
        <v>22</v>
      </c>
      <c r="D9" s="43">
        <v>7791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7791</v>
      </c>
      <c r="O9" s="44">
        <f t="shared" si="2"/>
        <v>17.16079295154185</v>
      </c>
      <c r="P9" s="9"/>
    </row>
    <row r="10" spans="1:133">
      <c r="A10" s="12"/>
      <c r="B10" s="42">
        <v>519</v>
      </c>
      <c r="C10" s="19" t="s">
        <v>57</v>
      </c>
      <c r="D10" s="43">
        <v>92703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92703</v>
      </c>
      <c r="O10" s="44">
        <f t="shared" si="2"/>
        <v>204.19162995594715</v>
      </c>
      <c r="P10" s="9"/>
    </row>
    <row r="11" spans="1:133" ht="15.75">
      <c r="A11" s="26" t="s">
        <v>25</v>
      </c>
      <c r="B11" s="27"/>
      <c r="C11" s="28"/>
      <c r="D11" s="29">
        <f t="shared" ref="D11:M11" si="3">SUM(D12:D13)</f>
        <v>0</v>
      </c>
      <c r="E11" s="29">
        <f t="shared" si="3"/>
        <v>0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191550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40">
        <f t="shared" si="1"/>
        <v>191550</v>
      </c>
      <c r="O11" s="41">
        <f t="shared" si="2"/>
        <v>421.91629955947138</v>
      </c>
      <c r="P11" s="10"/>
    </row>
    <row r="12" spans="1:133">
      <c r="A12" s="12"/>
      <c r="B12" s="42">
        <v>533</v>
      </c>
      <c r="C12" s="19" t="s">
        <v>26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132234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132234</v>
      </c>
      <c r="O12" s="44">
        <f t="shared" si="2"/>
        <v>291.26431718061673</v>
      </c>
      <c r="P12" s="9"/>
    </row>
    <row r="13" spans="1:133">
      <c r="A13" s="12"/>
      <c r="B13" s="42">
        <v>535</v>
      </c>
      <c r="C13" s="19" t="s">
        <v>27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59316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59316</v>
      </c>
      <c r="O13" s="44">
        <f t="shared" si="2"/>
        <v>130.65198237885463</v>
      </c>
      <c r="P13" s="9"/>
    </row>
    <row r="14" spans="1:133" ht="15.75">
      <c r="A14" s="26" t="s">
        <v>28</v>
      </c>
      <c r="B14" s="27"/>
      <c r="C14" s="28"/>
      <c r="D14" s="29">
        <f t="shared" ref="D14:M14" si="4">SUM(D15:D15)</f>
        <v>10338</v>
      </c>
      <c r="E14" s="29">
        <f t="shared" si="4"/>
        <v>0</v>
      </c>
      <c r="F14" s="29">
        <f t="shared" si="4"/>
        <v>0</v>
      </c>
      <c r="G14" s="29">
        <f t="shared" si="4"/>
        <v>0</v>
      </c>
      <c r="H14" s="29">
        <f t="shared" si="4"/>
        <v>0</v>
      </c>
      <c r="I14" s="29">
        <f t="shared" si="4"/>
        <v>0</v>
      </c>
      <c r="J14" s="29">
        <f t="shared" si="4"/>
        <v>0</v>
      </c>
      <c r="K14" s="29">
        <f t="shared" si="4"/>
        <v>0</v>
      </c>
      <c r="L14" s="29">
        <f t="shared" si="4"/>
        <v>0</v>
      </c>
      <c r="M14" s="29">
        <f t="shared" si="4"/>
        <v>0</v>
      </c>
      <c r="N14" s="29">
        <f t="shared" si="1"/>
        <v>10338</v>
      </c>
      <c r="O14" s="41">
        <f t="shared" si="2"/>
        <v>22.770925110132158</v>
      </c>
      <c r="P14" s="10"/>
    </row>
    <row r="15" spans="1:133">
      <c r="A15" s="12"/>
      <c r="B15" s="42">
        <v>541</v>
      </c>
      <c r="C15" s="19" t="s">
        <v>58</v>
      </c>
      <c r="D15" s="43">
        <v>10338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10338</v>
      </c>
      <c r="O15" s="44">
        <f t="shared" si="2"/>
        <v>22.770925110132158</v>
      </c>
      <c r="P15" s="9"/>
    </row>
    <row r="16" spans="1:133" ht="15.75">
      <c r="A16" s="26" t="s">
        <v>39</v>
      </c>
      <c r="B16" s="27"/>
      <c r="C16" s="28"/>
      <c r="D16" s="29">
        <f t="shared" ref="D16:M16" si="5">SUM(D17:D17)</f>
        <v>1065</v>
      </c>
      <c r="E16" s="29">
        <f t="shared" si="5"/>
        <v>0</v>
      </c>
      <c r="F16" s="29">
        <f t="shared" si="5"/>
        <v>0</v>
      </c>
      <c r="G16" s="29">
        <f t="shared" si="5"/>
        <v>0</v>
      </c>
      <c r="H16" s="29">
        <f t="shared" si="5"/>
        <v>0</v>
      </c>
      <c r="I16" s="29">
        <f t="shared" si="5"/>
        <v>0</v>
      </c>
      <c r="J16" s="29">
        <f t="shared" si="5"/>
        <v>0</v>
      </c>
      <c r="K16" s="29">
        <f t="shared" si="5"/>
        <v>0</v>
      </c>
      <c r="L16" s="29">
        <f t="shared" si="5"/>
        <v>0</v>
      </c>
      <c r="M16" s="29">
        <f t="shared" si="5"/>
        <v>0</v>
      </c>
      <c r="N16" s="29">
        <f t="shared" si="1"/>
        <v>1065</v>
      </c>
      <c r="O16" s="41">
        <f t="shared" si="2"/>
        <v>2.3458149779735682</v>
      </c>
      <c r="P16" s="10"/>
    </row>
    <row r="17" spans="1:119">
      <c r="A17" s="12"/>
      <c r="B17" s="42">
        <v>562</v>
      </c>
      <c r="C17" s="19" t="s">
        <v>65</v>
      </c>
      <c r="D17" s="43">
        <v>1065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1065</v>
      </c>
      <c r="O17" s="44">
        <f t="shared" si="2"/>
        <v>2.3458149779735682</v>
      </c>
      <c r="P17" s="9"/>
    </row>
    <row r="18" spans="1:119" ht="15.75">
      <c r="A18" s="26" t="s">
        <v>59</v>
      </c>
      <c r="B18" s="27"/>
      <c r="C18" s="28"/>
      <c r="D18" s="29">
        <f t="shared" ref="D18:M18" si="6">SUM(D19:D19)</f>
        <v>156916</v>
      </c>
      <c r="E18" s="29">
        <f t="shared" si="6"/>
        <v>0</v>
      </c>
      <c r="F18" s="29">
        <f t="shared" si="6"/>
        <v>0</v>
      </c>
      <c r="G18" s="29">
        <f t="shared" si="6"/>
        <v>0</v>
      </c>
      <c r="H18" s="29">
        <f t="shared" si="6"/>
        <v>0</v>
      </c>
      <c r="I18" s="29">
        <f t="shared" si="6"/>
        <v>0</v>
      </c>
      <c r="J18" s="29">
        <f t="shared" si="6"/>
        <v>0</v>
      </c>
      <c r="K18" s="29">
        <f t="shared" si="6"/>
        <v>0</v>
      </c>
      <c r="L18" s="29">
        <f t="shared" si="6"/>
        <v>0</v>
      </c>
      <c r="M18" s="29">
        <f t="shared" si="6"/>
        <v>0</v>
      </c>
      <c r="N18" s="29">
        <f t="shared" si="1"/>
        <v>156916</v>
      </c>
      <c r="O18" s="41">
        <f t="shared" si="2"/>
        <v>345.62995594713658</v>
      </c>
      <c r="P18" s="9"/>
    </row>
    <row r="19" spans="1:119" ht="15.75" thickBot="1">
      <c r="A19" s="12"/>
      <c r="B19" s="42">
        <v>581</v>
      </c>
      <c r="C19" s="19" t="s">
        <v>60</v>
      </c>
      <c r="D19" s="43">
        <v>156916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156916</v>
      </c>
      <c r="O19" s="44">
        <f t="shared" si="2"/>
        <v>345.62995594713658</v>
      </c>
      <c r="P19" s="9"/>
    </row>
    <row r="20" spans="1:119" ht="16.5" thickBot="1">
      <c r="A20" s="13" t="s">
        <v>10</v>
      </c>
      <c r="B20" s="21"/>
      <c r="C20" s="20"/>
      <c r="D20" s="14">
        <f>SUM(D5,D11,D14,D16,D18)</f>
        <v>340549</v>
      </c>
      <c r="E20" s="14">
        <f t="shared" ref="E20:M20" si="7">SUM(E5,E11,E14,E16,E18)</f>
        <v>0</v>
      </c>
      <c r="F20" s="14">
        <f t="shared" si="7"/>
        <v>0</v>
      </c>
      <c r="G20" s="14">
        <f t="shared" si="7"/>
        <v>0</v>
      </c>
      <c r="H20" s="14">
        <f t="shared" si="7"/>
        <v>0</v>
      </c>
      <c r="I20" s="14">
        <f t="shared" si="7"/>
        <v>198870</v>
      </c>
      <c r="J20" s="14">
        <f t="shared" si="7"/>
        <v>0</v>
      </c>
      <c r="K20" s="14">
        <f t="shared" si="7"/>
        <v>0</v>
      </c>
      <c r="L20" s="14">
        <f t="shared" si="7"/>
        <v>0</v>
      </c>
      <c r="M20" s="14">
        <f t="shared" si="7"/>
        <v>0</v>
      </c>
      <c r="N20" s="14">
        <f t="shared" si="1"/>
        <v>539419</v>
      </c>
      <c r="O20" s="35">
        <f t="shared" si="2"/>
        <v>1188.147577092511</v>
      </c>
      <c r="P20" s="6"/>
      <c r="Q20" s="2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</row>
    <row r="21" spans="1:119">
      <c r="A21" s="15"/>
      <c r="B21" s="17"/>
      <c r="C21" s="17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/>
    </row>
    <row r="22" spans="1:119">
      <c r="A22" s="36"/>
      <c r="B22" s="37"/>
      <c r="C22" s="37"/>
      <c r="D22" s="38"/>
      <c r="E22" s="38"/>
      <c r="F22" s="38"/>
      <c r="G22" s="38"/>
      <c r="H22" s="38"/>
      <c r="I22" s="38"/>
      <c r="J22" s="38"/>
      <c r="K22" s="38"/>
      <c r="L22" s="157" t="s">
        <v>75</v>
      </c>
      <c r="M22" s="157"/>
      <c r="N22" s="157"/>
      <c r="O22" s="39">
        <v>454</v>
      </c>
    </row>
    <row r="23" spans="1:119">
      <c r="A23" s="158"/>
      <c r="B23" s="135"/>
      <c r="C23" s="135"/>
      <c r="D23" s="135"/>
      <c r="E23" s="135"/>
      <c r="F23" s="135"/>
      <c r="G23" s="135"/>
      <c r="H23" s="135"/>
      <c r="I23" s="135"/>
      <c r="J23" s="135"/>
      <c r="K23" s="135"/>
      <c r="L23" s="135"/>
      <c r="M23" s="135"/>
      <c r="N23" s="135"/>
      <c r="O23" s="136"/>
    </row>
    <row r="24" spans="1:119" ht="15.75" customHeight="1" thickBot="1">
      <c r="A24" s="159" t="s">
        <v>42</v>
      </c>
      <c r="B24" s="138"/>
      <c r="C24" s="138"/>
      <c r="D24" s="138"/>
      <c r="E24" s="138"/>
      <c r="F24" s="138"/>
      <c r="G24" s="138"/>
      <c r="H24" s="138"/>
      <c r="I24" s="138"/>
      <c r="J24" s="138"/>
      <c r="K24" s="138"/>
      <c r="L24" s="138"/>
      <c r="M24" s="138"/>
      <c r="N24" s="138"/>
      <c r="O24" s="139"/>
    </row>
  </sheetData>
  <mergeCells count="10">
    <mergeCell ref="L22:N22"/>
    <mergeCell ref="A23:O23"/>
    <mergeCell ref="A24:O2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C2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37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72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SUM(D6:D10)</f>
        <v>144129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6720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0" si="1">SUM(D5:M5)</f>
        <v>150849</v>
      </c>
      <c r="O5" s="30">
        <f t="shared" ref="O5:O20" si="2">(N5/O$22)</f>
        <v>338.22645739910314</v>
      </c>
      <c r="P5" s="6"/>
    </row>
    <row r="6" spans="1:133">
      <c r="A6" s="12"/>
      <c r="B6" s="42">
        <v>511</v>
      </c>
      <c r="C6" s="19" t="s">
        <v>19</v>
      </c>
      <c r="D6" s="43">
        <v>12111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12111</v>
      </c>
      <c r="O6" s="44">
        <f t="shared" si="2"/>
        <v>27.154708520179373</v>
      </c>
      <c r="P6" s="9"/>
    </row>
    <row r="7" spans="1:133">
      <c r="A7" s="12"/>
      <c r="B7" s="42">
        <v>512</v>
      </c>
      <c r="C7" s="19" t="s">
        <v>20</v>
      </c>
      <c r="D7" s="43">
        <v>46870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46870</v>
      </c>
      <c r="O7" s="44">
        <f t="shared" si="2"/>
        <v>105.08968609865471</v>
      </c>
      <c r="P7" s="9"/>
    </row>
    <row r="8" spans="1:133">
      <c r="A8" s="12"/>
      <c r="B8" s="42">
        <v>513</v>
      </c>
      <c r="C8" s="19" t="s">
        <v>21</v>
      </c>
      <c r="D8" s="43">
        <v>4576</v>
      </c>
      <c r="E8" s="43">
        <v>0</v>
      </c>
      <c r="F8" s="43">
        <v>0</v>
      </c>
      <c r="G8" s="43">
        <v>0</v>
      </c>
      <c r="H8" s="43">
        <v>0</v>
      </c>
      <c r="I8" s="43">
        <v>6720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11296</v>
      </c>
      <c r="O8" s="44">
        <f t="shared" si="2"/>
        <v>25.327354260089685</v>
      </c>
      <c r="P8" s="9"/>
    </row>
    <row r="9" spans="1:133">
      <c r="A9" s="12"/>
      <c r="B9" s="42">
        <v>514</v>
      </c>
      <c r="C9" s="19" t="s">
        <v>22</v>
      </c>
      <c r="D9" s="43">
        <v>6844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6844</v>
      </c>
      <c r="O9" s="44">
        <f t="shared" si="2"/>
        <v>15.345291479820627</v>
      </c>
      <c r="P9" s="9"/>
    </row>
    <row r="10" spans="1:133">
      <c r="A10" s="12"/>
      <c r="B10" s="42">
        <v>519</v>
      </c>
      <c r="C10" s="19" t="s">
        <v>57</v>
      </c>
      <c r="D10" s="43">
        <v>73728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73728</v>
      </c>
      <c r="O10" s="44">
        <f t="shared" si="2"/>
        <v>165.30941704035874</v>
      </c>
      <c r="P10" s="9"/>
    </row>
    <row r="11" spans="1:133" ht="15.75">
      <c r="A11" s="26" t="s">
        <v>25</v>
      </c>
      <c r="B11" s="27"/>
      <c r="C11" s="28"/>
      <c r="D11" s="29">
        <f t="shared" ref="D11:M11" si="3">SUM(D12:D13)</f>
        <v>0</v>
      </c>
      <c r="E11" s="29">
        <f t="shared" si="3"/>
        <v>0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189609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40">
        <f t="shared" si="1"/>
        <v>189609</v>
      </c>
      <c r="O11" s="41">
        <f t="shared" si="2"/>
        <v>425.1322869955157</v>
      </c>
      <c r="P11" s="10"/>
    </row>
    <row r="12" spans="1:133">
      <c r="A12" s="12"/>
      <c r="B12" s="42">
        <v>533</v>
      </c>
      <c r="C12" s="19" t="s">
        <v>26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132683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132683</v>
      </c>
      <c r="O12" s="44">
        <f t="shared" si="2"/>
        <v>297.49551569506724</v>
      </c>
      <c r="P12" s="9"/>
    </row>
    <row r="13" spans="1:133">
      <c r="A13" s="12"/>
      <c r="B13" s="42">
        <v>535</v>
      </c>
      <c r="C13" s="19" t="s">
        <v>27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56926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56926</v>
      </c>
      <c r="O13" s="44">
        <f t="shared" si="2"/>
        <v>127.63677130044843</v>
      </c>
      <c r="P13" s="9"/>
    </row>
    <row r="14" spans="1:133" ht="15.75">
      <c r="A14" s="26" t="s">
        <v>28</v>
      </c>
      <c r="B14" s="27"/>
      <c r="C14" s="28"/>
      <c r="D14" s="29">
        <f t="shared" ref="D14:M14" si="4">SUM(D15:D15)</f>
        <v>13034</v>
      </c>
      <c r="E14" s="29">
        <f t="shared" si="4"/>
        <v>0</v>
      </c>
      <c r="F14" s="29">
        <f t="shared" si="4"/>
        <v>0</v>
      </c>
      <c r="G14" s="29">
        <f t="shared" si="4"/>
        <v>0</v>
      </c>
      <c r="H14" s="29">
        <f t="shared" si="4"/>
        <v>0</v>
      </c>
      <c r="I14" s="29">
        <f t="shared" si="4"/>
        <v>0</v>
      </c>
      <c r="J14" s="29">
        <f t="shared" si="4"/>
        <v>0</v>
      </c>
      <c r="K14" s="29">
        <f t="shared" si="4"/>
        <v>0</v>
      </c>
      <c r="L14" s="29">
        <f t="shared" si="4"/>
        <v>0</v>
      </c>
      <c r="M14" s="29">
        <f t="shared" si="4"/>
        <v>0</v>
      </c>
      <c r="N14" s="29">
        <f t="shared" si="1"/>
        <v>13034</v>
      </c>
      <c r="O14" s="41">
        <f t="shared" si="2"/>
        <v>29.224215246636771</v>
      </c>
      <c r="P14" s="10"/>
    </row>
    <row r="15" spans="1:133">
      <c r="A15" s="12"/>
      <c r="B15" s="42">
        <v>541</v>
      </c>
      <c r="C15" s="19" t="s">
        <v>58</v>
      </c>
      <c r="D15" s="43">
        <v>13034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13034</v>
      </c>
      <c r="O15" s="44">
        <f t="shared" si="2"/>
        <v>29.224215246636771</v>
      </c>
      <c r="P15" s="9"/>
    </row>
    <row r="16" spans="1:133" ht="15.75">
      <c r="A16" s="26" t="s">
        <v>39</v>
      </c>
      <c r="B16" s="27"/>
      <c r="C16" s="28"/>
      <c r="D16" s="29">
        <f t="shared" ref="D16:M16" si="5">SUM(D17:D17)</f>
        <v>4033</v>
      </c>
      <c r="E16" s="29">
        <f t="shared" si="5"/>
        <v>0</v>
      </c>
      <c r="F16" s="29">
        <f t="shared" si="5"/>
        <v>0</v>
      </c>
      <c r="G16" s="29">
        <f t="shared" si="5"/>
        <v>0</v>
      </c>
      <c r="H16" s="29">
        <f t="shared" si="5"/>
        <v>0</v>
      </c>
      <c r="I16" s="29">
        <f t="shared" si="5"/>
        <v>0</v>
      </c>
      <c r="J16" s="29">
        <f t="shared" si="5"/>
        <v>0</v>
      </c>
      <c r="K16" s="29">
        <f t="shared" si="5"/>
        <v>0</v>
      </c>
      <c r="L16" s="29">
        <f t="shared" si="5"/>
        <v>0</v>
      </c>
      <c r="M16" s="29">
        <f t="shared" si="5"/>
        <v>0</v>
      </c>
      <c r="N16" s="29">
        <f t="shared" si="1"/>
        <v>4033</v>
      </c>
      <c r="O16" s="41">
        <f t="shared" si="2"/>
        <v>9.0426008968609857</v>
      </c>
      <c r="P16" s="10"/>
    </row>
    <row r="17" spans="1:119">
      <c r="A17" s="12"/>
      <c r="B17" s="42">
        <v>562</v>
      </c>
      <c r="C17" s="19" t="s">
        <v>65</v>
      </c>
      <c r="D17" s="43">
        <v>4033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4033</v>
      </c>
      <c r="O17" s="44">
        <f t="shared" si="2"/>
        <v>9.0426008968609857</v>
      </c>
      <c r="P17" s="9"/>
    </row>
    <row r="18" spans="1:119" ht="15.75">
      <c r="A18" s="26" t="s">
        <v>59</v>
      </c>
      <c r="B18" s="27"/>
      <c r="C18" s="28"/>
      <c r="D18" s="29">
        <f t="shared" ref="D18:M18" si="6">SUM(D19:D19)</f>
        <v>64151</v>
      </c>
      <c r="E18" s="29">
        <f t="shared" si="6"/>
        <v>0</v>
      </c>
      <c r="F18" s="29">
        <f t="shared" si="6"/>
        <v>0</v>
      </c>
      <c r="G18" s="29">
        <f t="shared" si="6"/>
        <v>45000</v>
      </c>
      <c r="H18" s="29">
        <f t="shared" si="6"/>
        <v>0</v>
      </c>
      <c r="I18" s="29">
        <f t="shared" si="6"/>
        <v>0</v>
      </c>
      <c r="J18" s="29">
        <f t="shared" si="6"/>
        <v>0</v>
      </c>
      <c r="K18" s="29">
        <f t="shared" si="6"/>
        <v>0</v>
      </c>
      <c r="L18" s="29">
        <f t="shared" si="6"/>
        <v>0</v>
      </c>
      <c r="M18" s="29">
        <f t="shared" si="6"/>
        <v>0</v>
      </c>
      <c r="N18" s="29">
        <f t="shared" si="1"/>
        <v>109151</v>
      </c>
      <c r="O18" s="41">
        <f t="shared" si="2"/>
        <v>244.73318385650225</v>
      </c>
      <c r="P18" s="9"/>
    </row>
    <row r="19" spans="1:119" ht="15.75" thickBot="1">
      <c r="A19" s="12"/>
      <c r="B19" s="42">
        <v>581</v>
      </c>
      <c r="C19" s="19" t="s">
        <v>60</v>
      </c>
      <c r="D19" s="43">
        <v>64151</v>
      </c>
      <c r="E19" s="43">
        <v>0</v>
      </c>
      <c r="F19" s="43">
        <v>0</v>
      </c>
      <c r="G19" s="43">
        <v>45000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109151</v>
      </c>
      <c r="O19" s="44">
        <f t="shared" si="2"/>
        <v>244.73318385650225</v>
      </c>
      <c r="P19" s="9"/>
    </row>
    <row r="20" spans="1:119" ht="16.5" thickBot="1">
      <c r="A20" s="13" t="s">
        <v>10</v>
      </c>
      <c r="B20" s="21"/>
      <c r="C20" s="20"/>
      <c r="D20" s="14">
        <f>SUM(D5,D11,D14,D16,D18)</f>
        <v>225347</v>
      </c>
      <c r="E20" s="14">
        <f t="shared" ref="E20:M20" si="7">SUM(E5,E11,E14,E16,E18)</f>
        <v>0</v>
      </c>
      <c r="F20" s="14">
        <f t="shared" si="7"/>
        <v>0</v>
      </c>
      <c r="G20" s="14">
        <f t="shared" si="7"/>
        <v>45000</v>
      </c>
      <c r="H20" s="14">
        <f t="shared" si="7"/>
        <v>0</v>
      </c>
      <c r="I20" s="14">
        <f t="shared" si="7"/>
        <v>196329</v>
      </c>
      <c r="J20" s="14">
        <f t="shared" si="7"/>
        <v>0</v>
      </c>
      <c r="K20" s="14">
        <f t="shared" si="7"/>
        <v>0</v>
      </c>
      <c r="L20" s="14">
        <f t="shared" si="7"/>
        <v>0</v>
      </c>
      <c r="M20" s="14">
        <f t="shared" si="7"/>
        <v>0</v>
      </c>
      <c r="N20" s="14">
        <f t="shared" si="1"/>
        <v>466676</v>
      </c>
      <c r="O20" s="35">
        <f t="shared" si="2"/>
        <v>1046.3587443946187</v>
      </c>
      <c r="P20" s="6"/>
      <c r="Q20" s="2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</row>
    <row r="21" spans="1:119">
      <c r="A21" s="15"/>
      <c r="B21" s="17"/>
      <c r="C21" s="17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/>
    </row>
    <row r="22" spans="1:119">
      <c r="A22" s="36"/>
      <c r="B22" s="37"/>
      <c r="C22" s="37"/>
      <c r="D22" s="38"/>
      <c r="E22" s="38"/>
      <c r="F22" s="38"/>
      <c r="G22" s="38"/>
      <c r="H22" s="38"/>
      <c r="I22" s="38"/>
      <c r="J22" s="38"/>
      <c r="K22" s="38"/>
      <c r="L22" s="157" t="s">
        <v>73</v>
      </c>
      <c r="M22" s="157"/>
      <c r="N22" s="157"/>
      <c r="O22" s="39">
        <v>446</v>
      </c>
    </row>
    <row r="23" spans="1:119">
      <c r="A23" s="158"/>
      <c r="B23" s="135"/>
      <c r="C23" s="135"/>
      <c r="D23" s="135"/>
      <c r="E23" s="135"/>
      <c r="F23" s="135"/>
      <c r="G23" s="135"/>
      <c r="H23" s="135"/>
      <c r="I23" s="135"/>
      <c r="J23" s="135"/>
      <c r="K23" s="135"/>
      <c r="L23" s="135"/>
      <c r="M23" s="135"/>
      <c r="N23" s="135"/>
      <c r="O23" s="136"/>
    </row>
    <row r="24" spans="1:119" ht="15.75" customHeight="1" thickBot="1">
      <c r="A24" s="159" t="s">
        <v>42</v>
      </c>
      <c r="B24" s="138"/>
      <c r="C24" s="138"/>
      <c r="D24" s="138"/>
      <c r="E24" s="138"/>
      <c r="F24" s="138"/>
      <c r="G24" s="138"/>
      <c r="H24" s="138"/>
      <c r="I24" s="138"/>
      <c r="J24" s="138"/>
      <c r="K24" s="138"/>
      <c r="L24" s="138"/>
      <c r="M24" s="138"/>
      <c r="N24" s="138"/>
      <c r="O24" s="139"/>
    </row>
  </sheetData>
  <mergeCells count="10">
    <mergeCell ref="L22:N22"/>
    <mergeCell ref="A23:O23"/>
    <mergeCell ref="A24:O2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17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C2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37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70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SUM(D6:D10)</f>
        <v>154606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6720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0" si="1">SUM(D5:M5)</f>
        <v>161326</v>
      </c>
      <c r="O5" s="30">
        <f t="shared" ref="O5:O20" si="2">(N5/O$22)</f>
        <v>349.94793926247286</v>
      </c>
      <c r="P5" s="6"/>
    </row>
    <row r="6" spans="1:133">
      <c r="A6" s="12"/>
      <c r="B6" s="42">
        <v>511</v>
      </c>
      <c r="C6" s="19" t="s">
        <v>19</v>
      </c>
      <c r="D6" s="43">
        <v>11963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11963</v>
      </c>
      <c r="O6" s="44">
        <f t="shared" si="2"/>
        <v>25.950108459869849</v>
      </c>
      <c r="P6" s="9"/>
    </row>
    <row r="7" spans="1:133">
      <c r="A7" s="12"/>
      <c r="B7" s="42">
        <v>512</v>
      </c>
      <c r="C7" s="19" t="s">
        <v>20</v>
      </c>
      <c r="D7" s="43">
        <v>44926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44926</v>
      </c>
      <c r="O7" s="44">
        <f t="shared" si="2"/>
        <v>97.453362255965288</v>
      </c>
      <c r="P7" s="9"/>
    </row>
    <row r="8" spans="1:133">
      <c r="A8" s="12"/>
      <c r="B8" s="42">
        <v>513</v>
      </c>
      <c r="C8" s="19" t="s">
        <v>21</v>
      </c>
      <c r="D8" s="43">
        <v>4592</v>
      </c>
      <c r="E8" s="43">
        <v>0</v>
      </c>
      <c r="F8" s="43">
        <v>0</v>
      </c>
      <c r="G8" s="43">
        <v>0</v>
      </c>
      <c r="H8" s="43">
        <v>0</v>
      </c>
      <c r="I8" s="43">
        <v>6720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11312</v>
      </c>
      <c r="O8" s="44">
        <f t="shared" si="2"/>
        <v>24.537960954446856</v>
      </c>
      <c r="P8" s="9"/>
    </row>
    <row r="9" spans="1:133">
      <c r="A9" s="12"/>
      <c r="B9" s="42">
        <v>514</v>
      </c>
      <c r="C9" s="19" t="s">
        <v>22</v>
      </c>
      <c r="D9" s="43">
        <v>6572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6572</v>
      </c>
      <c r="O9" s="44">
        <f t="shared" si="2"/>
        <v>14.255965292841649</v>
      </c>
      <c r="P9" s="9"/>
    </row>
    <row r="10" spans="1:133">
      <c r="A10" s="12"/>
      <c r="B10" s="42">
        <v>519</v>
      </c>
      <c r="C10" s="19" t="s">
        <v>57</v>
      </c>
      <c r="D10" s="43">
        <v>86553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86553</v>
      </c>
      <c r="O10" s="44">
        <f t="shared" si="2"/>
        <v>187.75054229934923</v>
      </c>
      <c r="P10" s="9"/>
    </row>
    <row r="11" spans="1:133" ht="15.75">
      <c r="A11" s="26" t="s">
        <v>25</v>
      </c>
      <c r="B11" s="27"/>
      <c r="C11" s="28"/>
      <c r="D11" s="29">
        <f t="shared" ref="D11:M11" si="3">SUM(D12:D13)</f>
        <v>0</v>
      </c>
      <c r="E11" s="29">
        <f t="shared" si="3"/>
        <v>0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159715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40">
        <f t="shared" si="1"/>
        <v>159715</v>
      </c>
      <c r="O11" s="41">
        <f t="shared" si="2"/>
        <v>346.45336225596532</v>
      </c>
      <c r="P11" s="10"/>
    </row>
    <row r="12" spans="1:133">
      <c r="A12" s="12"/>
      <c r="B12" s="42">
        <v>533</v>
      </c>
      <c r="C12" s="19" t="s">
        <v>26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102789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102789</v>
      </c>
      <c r="O12" s="44">
        <f t="shared" si="2"/>
        <v>222.96963123644252</v>
      </c>
      <c r="P12" s="9"/>
    </row>
    <row r="13" spans="1:133">
      <c r="A13" s="12"/>
      <c r="B13" s="42">
        <v>535</v>
      </c>
      <c r="C13" s="19" t="s">
        <v>27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56926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56926</v>
      </c>
      <c r="O13" s="44">
        <f t="shared" si="2"/>
        <v>123.48373101952278</v>
      </c>
      <c r="P13" s="9"/>
    </row>
    <row r="14" spans="1:133" ht="15.75">
      <c r="A14" s="26" t="s">
        <v>28</v>
      </c>
      <c r="B14" s="27"/>
      <c r="C14" s="28"/>
      <c r="D14" s="29">
        <f t="shared" ref="D14:M14" si="4">SUM(D15:D15)</f>
        <v>11172</v>
      </c>
      <c r="E14" s="29">
        <f t="shared" si="4"/>
        <v>0</v>
      </c>
      <c r="F14" s="29">
        <f t="shared" si="4"/>
        <v>0</v>
      </c>
      <c r="G14" s="29">
        <f t="shared" si="4"/>
        <v>0</v>
      </c>
      <c r="H14" s="29">
        <f t="shared" si="4"/>
        <v>0</v>
      </c>
      <c r="I14" s="29">
        <f t="shared" si="4"/>
        <v>0</v>
      </c>
      <c r="J14" s="29">
        <f t="shared" si="4"/>
        <v>0</v>
      </c>
      <c r="K14" s="29">
        <f t="shared" si="4"/>
        <v>0</v>
      </c>
      <c r="L14" s="29">
        <f t="shared" si="4"/>
        <v>0</v>
      </c>
      <c r="M14" s="29">
        <f t="shared" si="4"/>
        <v>0</v>
      </c>
      <c r="N14" s="29">
        <f t="shared" si="1"/>
        <v>11172</v>
      </c>
      <c r="O14" s="41">
        <f t="shared" si="2"/>
        <v>24.234273318872017</v>
      </c>
      <c r="P14" s="10"/>
    </row>
    <row r="15" spans="1:133">
      <c r="A15" s="12"/>
      <c r="B15" s="42">
        <v>541</v>
      </c>
      <c r="C15" s="19" t="s">
        <v>58</v>
      </c>
      <c r="D15" s="43">
        <v>11172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11172</v>
      </c>
      <c r="O15" s="44">
        <f t="shared" si="2"/>
        <v>24.234273318872017</v>
      </c>
      <c r="P15" s="9"/>
    </row>
    <row r="16" spans="1:133" ht="15.75">
      <c r="A16" s="26" t="s">
        <v>39</v>
      </c>
      <c r="B16" s="27"/>
      <c r="C16" s="28"/>
      <c r="D16" s="29">
        <f t="shared" ref="D16:M16" si="5">SUM(D17:D17)</f>
        <v>1065</v>
      </c>
      <c r="E16" s="29">
        <f t="shared" si="5"/>
        <v>0</v>
      </c>
      <c r="F16" s="29">
        <f t="shared" si="5"/>
        <v>0</v>
      </c>
      <c r="G16" s="29">
        <f t="shared" si="5"/>
        <v>0</v>
      </c>
      <c r="H16" s="29">
        <f t="shared" si="5"/>
        <v>0</v>
      </c>
      <c r="I16" s="29">
        <f t="shared" si="5"/>
        <v>0</v>
      </c>
      <c r="J16" s="29">
        <f t="shared" si="5"/>
        <v>0</v>
      </c>
      <c r="K16" s="29">
        <f t="shared" si="5"/>
        <v>0</v>
      </c>
      <c r="L16" s="29">
        <f t="shared" si="5"/>
        <v>0</v>
      </c>
      <c r="M16" s="29">
        <f t="shared" si="5"/>
        <v>0</v>
      </c>
      <c r="N16" s="29">
        <f t="shared" si="1"/>
        <v>1065</v>
      </c>
      <c r="O16" s="41">
        <f t="shared" si="2"/>
        <v>2.3101952277657265</v>
      </c>
      <c r="P16" s="10"/>
    </row>
    <row r="17" spans="1:119">
      <c r="A17" s="12"/>
      <c r="B17" s="42">
        <v>562</v>
      </c>
      <c r="C17" s="19" t="s">
        <v>65</v>
      </c>
      <c r="D17" s="43">
        <v>1065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1065</v>
      </c>
      <c r="O17" s="44">
        <f t="shared" si="2"/>
        <v>2.3101952277657265</v>
      </c>
      <c r="P17" s="9"/>
    </row>
    <row r="18" spans="1:119" ht="15.75">
      <c r="A18" s="26" t="s">
        <v>59</v>
      </c>
      <c r="B18" s="27"/>
      <c r="C18" s="28"/>
      <c r="D18" s="29">
        <f t="shared" ref="D18:M18" si="6">SUM(D19:D19)</f>
        <v>10000</v>
      </c>
      <c r="E18" s="29">
        <f t="shared" si="6"/>
        <v>0</v>
      </c>
      <c r="F18" s="29">
        <f t="shared" si="6"/>
        <v>0</v>
      </c>
      <c r="G18" s="29">
        <f t="shared" si="6"/>
        <v>0</v>
      </c>
      <c r="H18" s="29">
        <f t="shared" si="6"/>
        <v>0</v>
      </c>
      <c r="I18" s="29">
        <f t="shared" si="6"/>
        <v>5000</v>
      </c>
      <c r="J18" s="29">
        <f t="shared" si="6"/>
        <v>0</v>
      </c>
      <c r="K18" s="29">
        <f t="shared" si="6"/>
        <v>0</v>
      </c>
      <c r="L18" s="29">
        <f t="shared" si="6"/>
        <v>0</v>
      </c>
      <c r="M18" s="29">
        <f t="shared" si="6"/>
        <v>0</v>
      </c>
      <c r="N18" s="29">
        <f t="shared" si="1"/>
        <v>15000</v>
      </c>
      <c r="O18" s="41">
        <f t="shared" si="2"/>
        <v>32.537960954446852</v>
      </c>
      <c r="P18" s="9"/>
    </row>
    <row r="19" spans="1:119" ht="15.75" thickBot="1">
      <c r="A19" s="12"/>
      <c r="B19" s="42">
        <v>581</v>
      </c>
      <c r="C19" s="19" t="s">
        <v>60</v>
      </c>
      <c r="D19" s="43">
        <v>10000</v>
      </c>
      <c r="E19" s="43">
        <v>0</v>
      </c>
      <c r="F19" s="43">
        <v>0</v>
      </c>
      <c r="G19" s="43">
        <v>0</v>
      </c>
      <c r="H19" s="43">
        <v>0</v>
      </c>
      <c r="I19" s="43">
        <v>5000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15000</v>
      </c>
      <c r="O19" s="44">
        <f t="shared" si="2"/>
        <v>32.537960954446852</v>
      </c>
      <c r="P19" s="9"/>
    </row>
    <row r="20" spans="1:119" ht="16.5" thickBot="1">
      <c r="A20" s="13" t="s">
        <v>10</v>
      </c>
      <c r="B20" s="21"/>
      <c r="C20" s="20"/>
      <c r="D20" s="14">
        <f>SUM(D5,D11,D14,D16,D18)</f>
        <v>176843</v>
      </c>
      <c r="E20" s="14">
        <f t="shared" ref="E20:M20" si="7">SUM(E5,E11,E14,E16,E18)</f>
        <v>0</v>
      </c>
      <c r="F20" s="14">
        <f t="shared" si="7"/>
        <v>0</v>
      </c>
      <c r="G20" s="14">
        <f t="shared" si="7"/>
        <v>0</v>
      </c>
      <c r="H20" s="14">
        <f t="shared" si="7"/>
        <v>0</v>
      </c>
      <c r="I20" s="14">
        <f t="shared" si="7"/>
        <v>171435</v>
      </c>
      <c r="J20" s="14">
        <f t="shared" si="7"/>
        <v>0</v>
      </c>
      <c r="K20" s="14">
        <f t="shared" si="7"/>
        <v>0</v>
      </c>
      <c r="L20" s="14">
        <f t="shared" si="7"/>
        <v>0</v>
      </c>
      <c r="M20" s="14">
        <f t="shared" si="7"/>
        <v>0</v>
      </c>
      <c r="N20" s="14">
        <f t="shared" si="1"/>
        <v>348278</v>
      </c>
      <c r="O20" s="35">
        <f t="shared" si="2"/>
        <v>755.48373101952279</v>
      </c>
      <c r="P20" s="6"/>
      <c r="Q20" s="2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</row>
    <row r="21" spans="1:119">
      <c r="A21" s="15"/>
      <c r="B21" s="17"/>
      <c r="C21" s="17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/>
    </row>
    <row r="22" spans="1:119">
      <c r="A22" s="36"/>
      <c r="B22" s="37"/>
      <c r="C22" s="37"/>
      <c r="D22" s="38"/>
      <c r="E22" s="38"/>
      <c r="F22" s="38"/>
      <c r="G22" s="38"/>
      <c r="H22" s="38"/>
      <c r="I22" s="38"/>
      <c r="J22" s="38"/>
      <c r="K22" s="38"/>
      <c r="L22" s="157" t="s">
        <v>71</v>
      </c>
      <c r="M22" s="157"/>
      <c r="N22" s="157"/>
      <c r="O22" s="39">
        <v>461</v>
      </c>
    </row>
    <row r="23" spans="1:119">
      <c r="A23" s="158"/>
      <c r="B23" s="135"/>
      <c r="C23" s="135"/>
      <c r="D23" s="135"/>
      <c r="E23" s="135"/>
      <c r="F23" s="135"/>
      <c r="G23" s="135"/>
      <c r="H23" s="135"/>
      <c r="I23" s="135"/>
      <c r="J23" s="135"/>
      <c r="K23" s="135"/>
      <c r="L23" s="135"/>
      <c r="M23" s="135"/>
      <c r="N23" s="135"/>
      <c r="O23" s="136"/>
    </row>
    <row r="24" spans="1:119" ht="15.75" customHeight="1" thickBot="1">
      <c r="A24" s="159" t="s">
        <v>42</v>
      </c>
      <c r="B24" s="138"/>
      <c r="C24" s="138"/>
      <c r="D24" s="138"/>
      <c r="E24" s="138"/>
      <c r="F24" s="138"/>
      <c r="G24" s="138"/>
      <c r="H24" s="138"/>
      <c r="I24" s="138"/>
      <c r="J24" s="138"/>
      <c r="K24" s="138"/>
      <c r="L24" s="138"/>
      <c r="M24" s="138"/>
      <c r="N24" s="138"/>
      <c r="O24" s="139"/>
    </row>
  </sheetData>
  <mergeCells count="10">
    <mergeCell ref="L22:N22"/>
    <mergeCell ref="A23:O23"/>
    <mergeCell ref="A24:O2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17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C2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37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68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SUM(D6:D10)</f>
        <v>145790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6720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2" si="1">SUM(D5:M5)</f>
        <v>152510</v>
      </c>
      <c r="O5" s="30">
        <f t="shared" ref="O5:O22" si="2">(N5/O$24)</f>
        <v>343.49099099099101</v>
      </c>
      <c r="P5" s="6"/>
    </row>
    <row r="6" spans="1:133">
      <c r="A6" s="12"/>
      <c r="B6" s="42">
        <v>511</v>
      </c>
      <c r="C6" s="19" t="s">
        <v>19</v>
      </c>
      <c r="D6" s="43">
        <v>12059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12059</v>
      </c>
      <c r="O6" s="44">
        <f t="shared" si="2"/>
        <v>27.15990990990991</v>
      </c>
      <c r="P6" s="9"/>
    </row>
    <row r="7" spans="1:133">
      <c r="A7" s="12"/>
      <c r="B7" s="42">
        <v>512</v>
      </c>
      <c r="C7" s="19" t="s">
        <v>20</v>
      </c>
      <c r="D7" s="43">
        <v>40416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40416</v>
      </c>
      <c r="O7" s="44">
        <f t="shared" si="2"/>
        <v>91.027027027027032</v>
      </c>
      <c r="P7" s="9"/>
    </row>
    <row r="8" spans="1:133">
      <c r="A8" s="12"/>
      <c r="B8" s="42">
        <v>513</v>
      </c>
      <c r="C8" s="19" t="s">
        <v>21</v>
      </c>
      <c r="D8" s="43">
        <v>4592</v>
      </c>
      <c r="E8" s="43">
        <v>0</v>
      </c>
      <c r="F8" s="43">
        <v>0</v>
      </c>
      <c r="G8" s="43">
        <v>0</v>
      </c>
      <c r="H8" s="43">
        <v>0</v>
      </c>
      <c r="I8" s="43">
        <v>6720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11312</v>
      </c>
      <c r="O8" s="44">
        <f t="shared" si="2"/>
        <v>25.477477477477478</v>
      </c>
      <c r="P8" s="9"/>
    </row>
    <row r="9" spans="1:133">
      <c r="A9" s="12"/>
      <c r="B9" s="42">
        <v>514</v>
      </c>
      <c r="C9" s="19" t="s">
        <v>22</v>
      </c>
      <c r="D9" s="43">
        <v>8083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8083</v>
      </c>
      <c r="O9" s="44">
        <f t="shared" si="2"/>
        <v>18.204954954954953</v>
      </c>
      <c r="P9" s="9"/>
    </row>
    <row r="10" spans="1:133">
      <c r="A10" s="12"/>
      <c r="B10" s="42">
        <v>519</v>
      </c>
      <c r="C10" s="19" t="s">
        <v>57</v>
      </c>
      <c r="D10" s="43">
        <v>80640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80640</v>
      </c>
      <c r="O10" s="44">
        <f t="shared" si="2"/>
        <v>181.62162162162161</v>
      </c>
      <c r="P10" s="9"/>
    </row>
    <row r="11" spans="1:133" ht="15.75">
      <c r="A11" s="26" t="s">
        <v>25</v>
      </c>
      <c r="B11" s="27"/>
      <c r="C11" s="28"/>
      <c r="D11" s="29">
        <f t="shared" ref="D11:M11" si="3">SUM(D12:D13)</f>
        <v>0</v>
      </c>
      <c r="E11" s="29">
        <f t="shared" si="3"/>
        <v>0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160747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40">
        <f t="shared" si="1"/>
        <v>160747</v>
      </c>
      <c r="O11" s="41">
        <f t="shared" si="2"/>
        <v>362.0427927927928</v>
      </c>
      <c r="P11" s="10"/>
    </row>
    <row r="12" spans="1:133">
      <c r="A12" s="12"/>
      <c r="B12" s="42">
        <v>533</v>
      </c>
      <c r="C12" s="19" t="s">
        <v>26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103821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103821</v>
      </c>
      <c r="O12" s="44">
        <f t="shared" si="2"/>
        <v>233.83108108108109</v>
      </c>
      <c r="P12" s="9"/>
    </row>
    <row r="13" spans="1:133">
      <c r="A13" s="12"/>
      <c r="B13" s="42">
        <v>535</v>
      </c>
      <c r="C13" s="19" t="s">
        <v>27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56926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56926</v>
      </c>
      <c r="O13" s="44">
        <f t="shared" si="2"/>
        <v>128.2117117117117</v>
      </c>
      <c r="P13" s="9"/>
    </row>
    <row r="14" spans="1:133" ht="15.75">
      <c r="A14" s="26" t="s">
        <v>28</v>
      </c>
      <c r="B14" s="27"/>
      <c r="C14" s="28"/>
      <c r="D14" s="29">
        <f t="shared" ref="D14:M14" si="4">SUM(D15:D15)</f>
        <v>10657</v>
      </c>
      <c r="E14" s="29">
        <f t="shared" si="4"/>
        <v>0</v>
      </c>
      <c r="F14" s="29">
        <f t="shared" si="4"/>
        <v>0</v>
      </c>
      <c r="G14" s="29">
        <f t="shared" si="4"/>
        <v>0</v>
      </c>
      <c r="H14" s="29">
        <f t="shared" si="4"/>
        <v>0</v>
      </c>
      <c r="I14" s="29">
        <f t="shared" si="4"/>
        <v>0</v>
      </c>
      <c r="J14" s="29">
        <f t="shared" si="4"/>
        <v>0</v>
      </c>
      <c r="K14" s="29">
        <f t="shared" si="4"/>
        <v>0</v>
      </c>
      <c r="L14" s="29">
        <f t="shared" si="4"/>
        <v>0</v>
      </c>
      <c r="M14" s="29">
        <f t="shared" si="4"/>
        <v>0</v>
      </c>
      <c r="N14" s="29">
        <f t="shared" si="1"/>
        <v>10657</v>
      </c>
      <c r="O14" s="41">
        <f t="shared" si="2"/>
        <v>24.002252252252251</v>
      </c>
      <c r="P14" s="10"/>
    </row>
    <row r="15" spans="1:133">
      <c r="A15" s="12"/>
      <c r="B15" s="42">
        <v>541</v>
      </c>
      <c r="C15" s="19" t="s">
        <v>58</v>
      </c>
      <c r="D15" s="43">
        <v>10657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10657</v>
      </c>
      <c r="O15" s="44">
        <f t="shared" si="2"/>
        <v>24.002252252252251</v>
      </c>
      <c r="P15" s="9"/>
    </row>
    <row r="16" spans="1:133" ht="15.75">
      <c r="A16" s="26" t="s">
        <v>39</v>
      </c>
      <c r="B16" s="27"/>
      <c r="C16" s="28"/>
      <c r="D16" s="29">
        <f t="shared" ref="D16:M16" si="5">SUM(D17:D17)</f>
        <v>931</v>
      </c>
      <c r="E16" s="29">
        <f t="shared" si="5"/>
        <v>0</v>
      </c>
      <c r="F16" s="29">
        <f t="shared" si="5"/>
        <v>0</v>
      </c>
      <c r="G16" s="29">
        <f t="shared" si="5"/>
        <v>0</v>
      </c>
      <c r="H16" s="29">
        <f t="shared" si="5"/>
        <v>0</v>
      </c>
      <c r="I16" s="29">
        <f t="shared" si="5"/>
        <v>0</v>
      </c>
      <c r="J16" s="29">
        <f t="shared" si="5"/>
        <v>0</v>
      </c>
      <c r="K16" s="29">
        <f t="shared" si="5"/>
        <v>0</v>
      </c>
      <c r="L16" s="29">
        <f t="shared" si="5"/>
        <v>0</v>
      </c>
      <c r="M16" s="29">
        <f t="shared" si="5"/>
        <v>0</v>
      </c>
      <c r="N16" s="29">
        <f t="shared" si="1"/>
        <v>931</v>
      </c>
      <c r="O16" s="41">
        <f t="shared" si="2"/>
        <v>2.0968468468468466</v>
      </c>
      <c r="P16" s="10"/>
    </row>
    <row r="17" spans="1:119">
      <c r="A17" s="12"/>
      <c r="B17" s="42">
        <v>562</v>
      </c>
      <c r="C17" s="19" t="s">
        <v>65</v>
      </c>
      <c r="D17" s="43">
        <v>931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931</v>
      </c>
      <c r="O17" s="44">
        <f t="shared" si="2"/>
        <v>2.0968468468468466</v>
      </c>
      <c r="P17" s="9"/>
    </row>
    <row r="18" spans="1:119" ht="15.75">
      <c r="A18" s="26" t="s">
        <v>30</v>
      </c>
      <c r="B18" s="27"/>
      <c r="C18" s="28"/>
      <c r="D18" s="29">
        <f t="shared" ref="D18:M18" si="6">SUM(D19:D19)</f>
        <v>0</v>
      </c>
      <c r="E18" s="29">
        <f t="shared" si="6"/>
        <v>1470</v>
      </c>
      <c r="F18" s="29">
        <f t="shared" si="6"/>
        <v>0</v>
      </c>
      <c r="G18" s="29">
        <f t="shared" si="6"/>
        <v>0</v>
      </c>
      <c r="H18" s="29">
        <f t="shared" si="6"/>
        <v>0</v>
      </c>
      <c r="I18" s="29">
        <f t="shared" si="6"/>
        <v>0</v>
      </c>
      <c r="J18" s="29">
        <f t="shared" si="6"/>
        <v>0</v>
      </c>
      <c r="K18" s="29">
        <f t="shared" si="6"/>
        <v>0</v>
      </c>
      <c r="L18" s="29">
        <f t="shared" si="6"/>
        <v>0</v>
      </c>
      <c r="M18" s="29">
        <f t="shared" si="6"/>
        <v>0</v>
      </c>
      <c r="N18" s="29">
        <f t="shared" si="1"/>
        <v>1470</v>
      </c>
      <c r="O18" s="41">
        <f t="shared" si="2"/>
        <v>3.310810810810811</v>
      </c>
      <c r="P18" s="9"/>
    </row>
    <row r="19" spans="1:119">
      <c r="A19" s="12"/>
      <c r="B19" s="42">
        <v>578</v>
      </c>
      <c r="C19" s="19" t="s">
        <v>66</v>
      </c>
      <c r="D19" s="43">
        <v>0</v>
      </c>
      <c r="E19" s="43">
        <v>1470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1470</v>
      </c>
      <c r="O19" s="44">
        <f t="shared" si="2"/>
        <v>3.310810810810811</v>
      </c>
      <c r="P19" s="9"/>
    </row>
    <row r="20" spans="1:119" ht="15.75">
      <c r="A20" s="26" t="s">
        <v>59</v>
      </c>
      <c r="B20" s="27"/>
      <c r="C20" s="28"/>
      <c r="D20" s="29">
        <f t="shared" ref="D20:M20" si="7">SUM(D21:D21)</f>
        <v>10000</v>
      </c>
      <c r="E20" s="29">
        <f t="shared" si="7"/>
        <v>0</v>
      </c>
      <c r="F20" s="29">
        <f t="shared" si="7"/>
        <v>0</v>
      </c>
      <c r="G20" s="29">
        <f t="shared" si="7"/>
        <v>0</v>
      </c>
      <c r="H20" s="29">
        <f t="shared" si="7"/>
        <v>0</v>
      </c>
      <c r="I20" s="29">
        <f t="shared" si="7"/>
        <v>5000</v>
      </c>
      <c r="J20" s="29">
        <f t="shared" si="7"/>
        <v>0</v>
      </c>
      <c r="K20" s="29">
        <f t="shared" si="7"/>
        <v>0</v>
      </c>
      <c r="L20" s="29">
        <f t="shared" si="7"/>
        <v>0</v>
      </c>
      <c r="M20" s="29">
        <f t="shared" si="7"/>
        <v>0</v>
      </c>
      <c r="N20" s="29">
        <f t="shared" si="1"/>
        <v>15000</v>
      </c>
      <c r="O20" s="41">
        <f t="shared" si="2"/>
        <v>33.783783783783782</v>
      </c>
      <c r="P20" s="9"/>
    </row>
    <row r="21" spans="1:119" ht="15.75" thickBot="1">
      <c r="A21" s="12"/>
      <c r="B21" s="42">
        <v>581</v>
      </c>
      <c r="C21" s="19" t="s">
        <v>60</v>
      </c>
      <c r="D21" s="43">
        <v>10000</v>
      </c>
      <c r="E21" s="43">
        <v>0</v>
      </c>
      <c r="F21" s="43">
        <v>0</v>
      </c>
      <c r="G21" s="43">
        <v>0</v>
      </c>
      <c r="H21" s="43">
        <v>0</v>
      </c>
      <c r="I21" s="43">
        <v>5000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15000</v>
      </c>
      <c r="O21" s="44">
        <f t="shared" si="2"/>
        <v>33.783783783783782</v>
      </c>
      <c r="P21" s="9"/>
    </row>
    <row r="22" spans="1:119" ht="16.5" thickBot="1">
      <c r="A22" s="13" t="s">
        <v>10</v>
      </c>
      <c r="B22" s="21"/>
      <c r="C22" s="20"/>
      <c r="D22" s="14">
        <f>SUM(D5,D11,D14,D16,D18,D20)</f>
        <v>167378</v>
      </c>
      <c r="E22" s="14">
        <f t="shared" ref="E22:M22" si="8">SUM(E5,E11,E14,E16,E18,E20)</f>
        <v>1470</v>
      </c>
      <c r="F22" s="14">
        <f t="shared" si="8"/>
        <v>0</v>
      </c>
      <c r="G22" s="14">
        <f t="shared" si="8"/>
        <v>0</v>
      </c>
      <c r="H22" s="14">
        <f t="shared" si="8"/>
        <v>0</v>
      </c>
      <c r="I22" s="14">
        <f t="shared" si="8"/>
        <v>172467</v>
      </c>
      <c r="J22" s="14">
        <f t="shared" si="8"/>
        <v>0</v>
      </c>
      <c r="K22" s="14">
        <f t="shared" si="8"/>
        <v>0</v>
      </c>
      <c r="L22" s="14">
        <f t="shared" si="8"/>
        <v>0</v>
      </c>
      <c r="M22" s="14">
        <f t="shared" si="8"/>
        <v>0</v>
      </c>
      <c r="N22" s="14">
        <f t="shared" si="1"/>
        <v>341315</v>
      </c>
      <c r="O22" s="35">
        <f t="shared" si="2"/>
        <v>768.72747747747746</v>
      </c>
      <c r="P22" s="6"/>
      <c r="Q22" s="2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</row>
    <row r="23" spans="1:119">
      <c r="A23" s="15"/>
      <c r="B23" s="17"/>
      <c r="C23" s="17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8"/>
    </row>
    <row r="24" spans="1:119">
      <c r="A24" s="36"/>
      <c r="B24" s="37"/>
      <c r="C24" s="37"/>
      <c r="D24" s="38"/>
      <c r="E24" s="38"/>
      <c r="F24" s="38"/>
      <c r="G24" s="38"/>
      <c r="H24" s="38"/>
      <c r="I24" s="38"/>
      <c r="J24" s="38"/>
      <c r="K24" s="38"/>
      <c r="L24" s="157" t="s">
        <v>69</v>
      </c>
      <c r="M24" s="157"/>
      <c r="N24" s="157"/>
      <c r="O24" s="39">
        <v>444</v>
      </c>
    </row>
    <row r="25" spans="1:119">
      <c r="A25" s="158"/>
      <c r="B25" s="135"/>
      <c r="C25" s="135"/>
      <c r="D25" s="135"/>
      <c r="E25" s="135"/>
      <c r="F25" s="135"/>
      <c r="G25" s="135"/>
      <c r="H25" s="135"/>
      <c r="I25" s="135"/>
      <c r="J25" s="135"/>
      <c r="K25" s="135"/>
      <c r="L25" s="135"/>
      <c r="M25" s="135"/>
      <c r="N25" s="135"/>
      <c r="O25" s="136"/>
    </row>
    <row r="26" spans="1:119" ht="15.75" customHeight="1" thickBot="1">
      <c r="A26" s="159" t="s">
        <v>42</v>
      </c>
      <c r="B26" s="138"/>
      <c r="C26" s="138"/>
      <c r="D26" s="138"/>
      <c r="E26" s="138"/>
      <c r="F26" s="138"/>
      <c r="G26" s="138"/>
      <c r="H26" s="138"/>
      <c r="I26" s="138"/>
      <c r="J26" s="138"/>
      <c r="K26" s="138"/>
      <c r="L26" s="138"/>
      <c r="M26" s="138"/>
      <c r="N26" s="138"/>
      <c r="O26" s="139"/>
    </row>
  </sheetData>
  <mergeCells count="10">
    <mergeCell ref="L24:N24"/>
    <mergeCell ref="A25:O25"/>
    <mergeCell ref="A26:O2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17" 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C2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37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64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SUM(D6:D10)</f>
        <v>144502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2" si="1">SUM(D5:M5)</f>
        <v>144502</v>
      </c>
      <c r="O5" s="30">
        <f t="shared" ref="O5:O22" si="2">(N5/O$24)</f>
        <v>332.18850574712644</v>
      </c>
      <c r="P5" s="6"/>
    </row>
    <row r="6" spans="1:133">
      <c r="A6" s="12"/>
      <c r="B6" s="42">
        <v>511</v>
      </c>
      <c r="C6" s="19" t="s">
        <v>19</v>
      </c>
      <c r="D6" s="43">
        <v>11120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11120</v>
      </c>
      <c r="O6" s="44">
        <f t="shared" si="2"/>
        <v>25.563218390804597</v>
      </c>
      <c r="P6" s="9"/>
    </row>
    <row r="7" spans="1:133">
      <c r="A7" s="12"/>
      <c r="B7" s="42">
        <v>512</v>
      </c>
      <c r="C7" s="19" t="s">
        <v>20</v>
      </c>
      <c r="D7" s="43">
        <v>44915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44915</v>
      </c>
      <c r="O7" s="44">
        <f t="shared" si="2"/>
        <v>103.25287356321839</v>
      </c>
      <c r="P7" s="9"/>
    </row>
    <row r="8" spans="1:133">
      <c r="A8" s="12"/>
      <c r="B8" s="42">
        <v>513</v>
      </c>
      <c r="C8" s="19" t="s">
        <v>21</v>
      </c>
      <c r="D8" s="43">
        <v>4584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4584</v>
      </c>
      <c r="O8" s="44">
        <f t="shared" si="2"/>
        <v>10.537931034482758</v>
      </c>
      <c r="P8" s="9"/>
    </row>
    <row r="9" spans="1:133">
      <c r="A9" s="12"/>
      <c r="B9" s="42">
        <v>514</v>
      </c>
      <c r="C9" s="19" t="s">
        <v>22</v>
      </c>
      <c r="D9" s="43">
        <v>6807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6807</v>
      </c>
      <c r="O9" s="44">
        <f t="shared" si="2"/>
        <v>15.648275862068965</v>
      </c>
      <c r="P9" s="9"/>
    </row>
    <row r="10" spans="1:133">
      <c r="A10" s="12"/>
      <c r="B10" s="42">
        <v>519</v>
      </c>
      <c r="C10" s="19" t="s">
        <v>57</v>
      </c>
      <c r="D10" s="43">
        <v>77076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77076</v>
      </c>
      <c r="O10" s="44">
        <f t="shared" si="2"/>
        <v>177.18620689655174</v>
      </c>
      <c r="P10" s="9"/>
    </row>
    <row r="11" spans="1:133" ht="15.75">
      <c r="A11" s="26" t="s">
        <v>25</v>
      </c>
      <c r="B11" s="27"/>
      <c r="C11" s="28"/>
      <c r="D11" s="29">
        <f t="shared" ref="D11:M11" si="3">SUM(D12:D13)</f>
        <v>0</v>
      </c>
      <c r="E11" s="29">
        <f t="shared" si="3"/>
        <v>0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158560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40">
        <f t="shared" si="1"/>
        <v>158560</v>
      </c>
      <c r="O11" s="41">
        <f t="shared" si="2"/>
        <v>364.5057471264368</v>
      </c>
      <c r="P11" s="10"/>
    </row>
    <row r="12" spans="1:133">
      <c r="A12" s="12"/>
      <c r="B12" s="42">
        <v>533</v>
      </c>
      <c r="C12" s="19" t="s">
        <v>26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101375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101375</v>
      </c>
      <c r="O12" s="44">
        <f t="shared" si="2"/>
        <v>233.04597701149424</v>
      </c>
      <c r="P12" s="9"/>
    </row>
    <row r="13" spans="1:133">
      <c r="A13" s="12"/>
      <c r="B13" s="42">
        <v>535</v>
      </c>
      <c r="C13" s="19" t="s">
        <v>27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57185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57185</v>
      </c>
      <c r="O13" s="44">
        <f t="shared" si="2"/>
        <v>131.45977011494253</v>
      </c>
      <c r="P13" s="9"/>
    </row>
    <row r="14" spans="1:133" ht="15.75">
      <c r="A14" s="26" t="s">
        <v>28</v>
      </c>
      <c r="B14" s="27"/>
      <c r="C14" s="28"/>
      <c r="D14" s="29">
        <f t="shared" ref="D14:M14" si="4">SUM(D15:D15)</f>
        <v>10579</v>
      </c>
      <c r="E14" s="29">
        <f t="shared" si="4"/>
        <v>0</v>
      </c>
      <c r="F14" s="29">
        <f t="shared" si="4"/>
        <v>0</v>
      </c>
      <c r="G14" s="29">
        <f t="shared" si="4"/>
        <v>0</v>
      </c>
      <c r="H14" s="29">
        <f t="shared" si="4"/>
        <v>0</v>
      </c>
      <c r="I14" s="29">
        <f t="shared" si="4"/>
        <v>0</v>
      </c>
      <c r="J14" s="29">
        <f t="shared" si="4"/>
        <v>0</v>
      </c>
      <c r="K14" s="29">
        <f t="shared" si="4"/>
        <v>0</v>
      </c>
      <c r="L14" s="29">
        <f t="shared" si="4"/>
        <v>0</v>
      </c>
      <c r="M14" s="29">
        <f t="shared" si="4"/>
        <v>0</v>
      </c>
      <c r="N14" s="29">
        <f t="shared" si="1"/>
        <v>10579</v>
      </c>
      <c r="O14" s="41">
        <f t="shared" si="2"/>
        <v>24.319540229885057</v>
      </c>
      <c r="P14" s="10"/>
    </row>
    <row r="15" spans="1:133">
      <c r="A15" s="12"/>
      <c r="B15" s="42">
        <v>541</v>
      </c>
      <c r="C15" s="19" t="s">
        <v>58</v>
      </c>
      <c r="D15" s="43">
        <v>10579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10579</v>
      </c>
      <c r="O15" s="44">
        <f t="shared" si="2"/>
        <v>24.319540229885057</v>
      </c>
      <c r="P15" s="9"/>
    </row>
    <row r="16" spans="1:133" ht="15.75">
      <c r="A16" s="26" t="s">
        <v>39</v>
      </c>
      <c r="B16" s="27"/>
      <c r="C16" s="28"/>
      <c r="D16" s="29">
        <f t="shared" ref="D16:M16" si="5">SUM(D17:D17)</f>
        <v>1790</v>
      </c>
      <c r="E16" s="29">
        <f t="shared" si="5"/>
        <v>0</v>
      </c>
      <c r="F16" s="29">
        <f t="shared" si="5"/>
        <v>0</v>
      </c>
      <c r="G16" s="29">
        <f t="shared" si="5"/>
        <v>0</v>
      </c>
      <c r="H16" s="29">
        <f t="shared" si="5"/>
        <v>0</v>
      </c>
      <c r="I16" s="29">
        <f t="shared" si="5"/>
        <v>0</v>
      </c>
      <c r="J16" s="29">
        <f t="shared" si="5"/>
        <v>0</v>
      </c>
      <c r="K16" s="29">
        <f t="shared" si="5"/>
        <v>0</v>
      </c>
      <c r="L16" s="29">
        <f t="shared" si="5"/>
        <v>0</v>
      </c>
      <c r="M16" s="29">
        <f t="shared" si="5"/>
        <v>0</v>
      </c>
      <c r="N16" s="29">
        <f t="shared" si="1"/>
        <v>1790</v>
      </c>
      <c r="O16" s="41">
        <f t="shared" si="2"/>
        <v>4.1149425287356323</v>
      </c>
      <c r="P16" s="10"/>
    </row>
    <row r="17" spans="1:119">
      <c r="A17" s="12"/>
      <c r="B17" s="42">
        <v>562</v>
      </c>
      <c r="C17" s="19" t="s">
        <v>65</v>
      </c>
      <c r="D17" s="43">
        <v>1790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1790</v>
      </c>
      <c r="O17" s="44">
        <f t="shared" si="2"/>
        <v>4.1149425287356323</v>
      </c>
      <c r="P17" s="9"/>
    </row>
    <row r="18" spans="1:119" ht="15.75">
      <c r="A18" s="26" t="s">
        <v>30</v>
      </c>
      <c r="B18" s="27"/>
      <c r="C18" s="28"/>
      <c r="D18" s="29">
        <f t="shared" ref="D18:M18" si="6">SUM(D19:D19)</f>
        <v>0</v>
      </c>
      <c r="E18" s="29">
        <f t="shared" si="6"/>
        <v>2940</v>
      </c>
      <c r="F18" s="29">
        <f t="shared" si="6"/>
        <v>0</v>
      </c>
      <c r="G18" s="29">
        <f t="shared" si="6"/>
        <v>0</v>
      </c>
      <c r="H18" s="29">
        <f t="shared" si="6"/>
        <v>0</v>
      </c>
      <c r="I18" s="29">
        <f t="shared" si="6"/>
        <v>0</v>
      </c>
      <c r="J18" s="29">
        <f t="shared" si="6"/>
        <v>0</v>
      </c>
      <c r="K18" s="29">
        <f t="shared" si="6"/>
        <v>0</v>
      </c>
      <c r="L18" s="29">
        <f t="shared" si="6"/>
        <v>0</v>
      </c>
      <c r="M18" s="29">
        <f t="shared" si="6"/>
        <v>0</v>
      </c>
      <c r="N18" s="29">
        <f t="shared" si="1"/>
        <v>2940</v>
      </c>
      <c r="O18" s="41">
        <f t="shared" si="2"/>
        <v>6.7586206896551726</v>
      </c>
      <c r="P18" s="9"/>
    </row>
    <row r="19" spans="1:119">
      <c r="A19" s="12"/>
      <c r="B19" s="42">
        <v>578</v>
      </c>
      <c r="C19" s="19" t="s">
        <v>66</v>
      </c>
      <c r="D19" s="43">
        <v>0</v>
      </c>
      <c r="E19" s="43">
        <v>2940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2940</v>
      </c>
      <c r="O19" s="44">
        <f t="shared" si="2"/>
        <v>6.7586206896551726</v>
      </c>
      <c r="P19" s="9"/>
    </row>
    <row r="20" spans="1:119" ht="15.75">
      <c r="A20" s="26" t="s">
        <v>59</v>
      </c>
      <c r="B20" s="27"/>
      <c r="C20" s="28"/>
      <c r="D20" s="29">
        <f t="shared" ref="D20:M20" si="7">SUM(D21:D21)</f>
        <v>10000</v>
      </c>
      <c r="E20" s="29">
        <f t="shared" si="7"/>
        <v>0</v>
      </c>
      <c r="F20" s="29">
        <f t="shared" si="7"/>
        <v>0</v>
      </c>
      <c r="G20" s="29">
        <f t="shared" si="7"/>
        <v>0</v>
      </c>
      <c r="H20" s="29">
        <f t="shared" si="7"/>
        <v>0</v>
      </c>
      <c r="I20" s="29">
        <f t="shared" si="7"/>
        <v>5000</v>
      </c>
      <c r="J20" s="29">
        <f t="shared" si="7"/>
        <v>0</v>
      </c>
      <c r="K20" s="29">
        <f t="shared" si="7"/>
        <v>0</v>
      </c>
      <c r="L20" s="29">
        <f t="shared" si="7"/>
        <v>0</v>
      </c>
      <c r="M20" s="29">
        <f t="shared" si="7"/>
        <v>0</v>
      </c>
      <c r="N20" s="29">
        <f t="shared" si="1"/>
        <v>15000</v>
      </c>
      <c r="O20" s="41">
        <f t="shared" si="2"/>
        <v>34.482758620689658</v>
      </c>
      <c r="P20" s="9"/>
    </row>
    <row r="21" spans="1:119" ht="15.75" thickBot="1">
      <c r="A21" s="12"/>
      <c r="B21" s="42">
        <v>581</v>
      </c>
      <c r="C21" s="19" t="s">
        <v>60</v>
      </c>
      <c r="D21" s="43">
        <v>10000</v>
      </c>
      <c r="E21" s="43">
        <v>0</v>
      </c>
      <c r="F21" s="43">
        <v>0</v>
      </c>
      <c r="G21" s="43">
        <v>0</v>
      </c>
      <c r="H21" s="43">
        <v>0</v>
      </c>
      <c r="I21" s="43">
        <v>5000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15000</v>
      </c>
      <c r="O21" s="44">
        <f t="shared" si="2"/>
        <v>34.482758620689658</v>
      </c>
      <c r="P21" s="9"/>
    </row>
    <row r="22" spans="1:119" ht="16.5" thickBot="1">
      <c r="A22" s="13" t="s">
        <v>10</v>
      </c>
      <c r="B22" s="21"/>
      <c r="C22" s="20"/>
      <c r="D22" s="14">
        <f>SUM(D5,D11,D14,D16,D18,D20)</f>
        <v>166871</v>
      </c>
      <c r="E22" s="14">
        <f t="shared" ref="E22:M22" si="8">SUM(E5,E11,E14,E16,E18,E20)</f>
        <v>2940</v>
      </c>
      <c r="F22" s="14">
        <f t="shared" si="8"/>
        <v>0</v>
      </c>
      <c r="G22" s="14">
        <f t="shared" si="8"/>
        <v>0</v>
      </c>
      <c r="H22" s="14">
        <f t="shared" si="8"/>
        <v>0</v>
      </c>
      <c r="I22" s="14">
        <f t="shared" si="8"/>
        <v>163560</v>
      </c>
      <c r="J22" s="14">
        <f t="shared" si="8"/>
        <v>0</v>
      </c>
      <c r="K22" s="14">
        <f t="shared" si="8"/>
        <v>0</v>
      </c>
      <c r="L22" s="14">
        <f t="shared" si="8"/>
        <v>0</v>
      </c>
      <c r="M22" s="14">
        <f t="shared" si="8"/>
        <v>0</v>
      </c>
      <c r="N22" s="14">
        <f t="shared" si="1"/>
        <v>333371</v>
      </c>
      <c r="O22" s="35">
        <f t="shared" si="2"/>
        <v>766.37011494252874</v>
      </c>
      <c r="P22" s="6"/>
      <c r="Q22" s="2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</row>
    <row r="23" spans="1:119">
      <c r="A23" s="15"/>
      <c r="B23" s="17"/>
      <c r="C23" s="17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8"/>
    </row>
    <row r="24" spans="1:119">
      <c r="A24" s="36"/>
      <c r="B24" s="37"/>
      <c r="C24" s="37"/>
      <c r="D24" s="38"/>
      <c r="E24" s="38"/>
      <c r="F24" s="38"/>
      <c r="G24" s="38"/>
      <c r="H24" s="38"/>
      <c r="I24" s="38"/>
      <c r="J24" s="38"/>
      <c r="K24" s="38"/>
      <c r="L24" s="157" t="s">
        <v>67</v>
      </c>
      <c r="M24" s="157"/>
      <c r="N24" s="157"/>
      <c r="O24" s="39">
        <v>435</v>
      </c>
    </row>
    <row r="25" spans="1:119">
      <c r="A25" s="158"/>
      <c r="B25" s="135"/>
      <c r="C25" s="135"/>
      <c r="D25" s="135"/>
      <c r="E25" s="135"/>
      <c r="F25" s="135"/>
      <c r="G25" s="135"/>
      <c r="H25" s="135"/>
      <c r="I25" s="135"/>
      <c r="J25" s="135"/>
      <c r="K25" s="135"/>
      <c r="L25" s="135"/>
      <c r="M25" s="135"/>
      <c r="N25" s="135"/>
      <c r="O25" s="136"/>
    </row>
    <row r="26" spans="1:119" ht="15.75" customHeight="1" thickBot="1">
      <c r="A26" s="159" t="s">
        <v>42</v>
      </c>
      <c r="B26" s="138"/>
      <c r="C26" s="138"/>
      <c r="D26" s="138"/>
      <c r="E26" s="138"/>
      <c r="F26" s="138"/>
      <c r="G26" s="138"/>
      <c r="H26" s="138"/>
      <c r="I26" s="138"/>
      <c r="J26" s="138"/>
      <c r="K26" s="138"/>
      <c r="L26" s="138"/>
      <c r="M26" s="138"/>
      <c r="N26" s="138"/>
      <c r="O26" s="139"/>
    </row>
  </sheetData>
  <mergeCells count="10">
    <mergeCell ref="L24:N24"/>
    <mergeCell ref="A25:O25"/>
    <mergeCell ref="A26:O2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17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34</vt:i4>
      </vt:variant>
    </vt:vector>
  </HeadingPairs>
  <TitlesOfParts>
    <vt:vector size="51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2024-12-02T19:59:43Z</cp:lastPrinted>
  <dcterms:created xsi:type="dcterms:W3CDTF">2000-08-31T21:26:31Z</dcterms:created>
  <dcterms:modified xsi:type="dcterms:W3CDTF">2024-12-02T19:59:49Z</dcterms:modified>
</cp:coreProperties>
</file>