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0" documentId="11_85CA41CEFD675B424FB6D456ECA14D7EB35B484B" xr6:coauthVersionLast="47" xr6:coauthVersionMax="47" xr10:uidLastSave="{D1405556-F69F-49BC-B808-ADE2F0EFAA5C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'2008'!$A$1:$O$27</definedName>
    <definedName name="_xlnm.Print_Area" localSheetId="14">'2009'!$A$1:$O$25</definedName>
    <definedName name="_xlnm.Print_Area" localSheetId="13">'2010'!$A$1:$O$27</definedName>
    <definedName name="_xlnm.Print_Area" localSheetId="12">'2011'!$A$1:$O$26</definedName>
    <definedName name="_xlnm.Print_Area" localSheetId="11">'2012'!$A$1:$O$26</definedName>
    <definedName name="_xlnm.Print_Area" localSheetId="10">'2013'!$A$1:$O$26</definedName>
    <definedName name="_xlnm.Print_Area" localSheetId="9">'2014'!$A$1:$O$28</definedName>
    <definedName name="_xlnm.Print_Area" localSheetId="8">'2015'!$A$1:$O$28</definedName>
    <definedName name="_xlnm.Print_Area" localSheetId="7">'2016'!$A$1:$O$27</definedName>
    <definedName name="_xlnm.Print_Area" localSheetId="6">'2017'!$A$1:$O$28</definedName>
    <definedName name="_xlnm.Print_Area" localSheetId="5">'2018'!$A$1:$O$27</definedName>
    <definedName name="_xlnm.Print_Area" localSheetId="4">'2019'!$A$1:$O$27</definedName>
    <definedName name="_xlnm.Print_Area" localSheetId="3">'2020'!$A$1:$O$27</definedName>
    <definedName name="_xlnm.Print_Area" localSheetId="2">'2021'!$A$1:$P$25</definedName>
    <definedName name="_xlnm.Print_Area" localSheetId="1">'2022'!$A$1:$P$26</definedName>
    <definedName name="_xlnm.Print_Area" localSheetId="0">'2023'!$A$1:$P$25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48" l="1"/>
  <c r="F21" i="48"/>
  <c r="G21" i="48"/>
  <c r="H21" i="48"/>
  <c r="I21" i="48"/>
  <c r="J21" i="48"/>
  <c r="K21" i="48"/>
  <c r="L21" i="48"/>
  <c r="M21" i="48"/>
  <c r="N21" i="48"/>
  <c r="D21" i="48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8" i="48" l="1"/>
  <c r="P18" i="48" s="1"/>
  <c r="O15" i="48"/>
  <c r="P15" i="48" s="1"/>
  <c r="O5" i="48"/>
  <c r="P5" i="48" s="1"/>
  <c r="O12" i="48"/>
  <c r="P12" i="48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1" i="48" l="1"/>
  <c r="P21" i="48" s="1"/>
  <c r="H22" i="47"/>
  <c r="J22" i="47"/>
  <c r="M22" i="47"/>
  <c r="D22" i="47"/>
  <c r="F22" i="47"/>
  <c r="I22" i="47"/>
  <c r="K22" i="47"/>
  <c r="N22" i="47"/>
  <c r="E22" i="47"/>
  <c r="G22" i="47"/>
  <c r="L22" i="47"/>
  <c r="O19" i="47"/>
  <c r="P19" i="47" s="1"/>
  <c r="O15" i="47"/>
  <c r="P15" i="47" s="1"/>
  <c r="O12" i="47"/>
  <c r="P12" i="47" s="1"/>
  <c r="O5" i="47"/>
  <c r="P5" i="47" s="1"/>
  <c r="O20" i="46"/>
  <c r="P20" i="46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/>
  <c r="O12" i="46"/>
  <c r="P12" i="46"/>
  <c r="N11" i="46"/>
  <c r="M11" i="46"/>
  <c r="L11" i="46"/>
  <c r="K11" i="46"/>
  <c r="J11" i="46"/>
  <c r="I11" i="46"/>
  <c r="H11" i="46"/>
  <c r="G11" i="46"/>
  <c r="F11" i="46"/>
  <c r="E11" i="46"/>
  <c r="D11" i="46"/>
  <c r="O11" i="46" s="1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D21" i="46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/>
  <c r="M18" i="45"/>
  <c r="L18" i="45"/>
  <c r="K18" i="45"/>
  <c r="J18" i="45"/>
  <c r="J23" i="45" s="1"/>
  <c r="I18" i="45"/>
  <c r="I23" i="45" s="1"/>
  <c r="H18" i="45"/>
  <c r="H23" i="45" s="1"/>
  <c r="G18" i="45"/>
  <c r="F18" i="45"/>
  <c r="E18" i="45"/>
  <c r="D18" i="45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22" i="44"/>
  <c r="O22" i="44"/>
  <c r="N21" i="44"/>
  <c r="O21" i="44"/>
  <c r="M20" i="44"/>
  <c r="L20" i="44"/>
  <c r="K20" i="44"/>
  <c r="J20" i="44"/>
  <c r="I20" i="44"/>
  <c r="N20" i="44" s="1"/>
  <c r="O20" i="44" s="1"/>
  <c r="H20" i="44"/>
  <c r="G20" i="44"/>
  <c r="F20" i="44"/>
  <c r="E20" i="44"/>
  <c r="D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I23" i="44" s="1"/>
  <c r="H5" i="44"/>
  <c r="G5" i="44"/>
  <c r="F5" i="44"/>
  <c r="F23" i="44" s="1"/>
  <c r="E5" i="44"/>
  <c r="D5" i="44"/>
  <c r="N22" i="43"/>
  <c r="O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D24" i="42" s="1"/>
  <c r="N18" i="42"/>
  <c r="O18" i="42" s="1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/>
  <c r="N8" i="42"/>
  <c r="O8" i="42" s="1"/>
  <c r="N7" i="42"/>
  <c r="O7" i="42"/>
  <c r="N6" i="42"/>
  <c r="O6" i="42" s="1"/>
  <c r="M5" i="42"/>
  <c r="L5" i="42"/>
  <c r="K5" i="42"/>
  <c r="J5" i="42"/>
  <c r="J24" i="42" s="1"/>
  <c r="I5" i="42"/>
  <c r="H5" i="42"/>
  <c r="G5" i="42"/>
  <c r="F5" i="42"/>
  <c r="E5" i="42"/>
  <c r="D5" i="42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M11" i="41"/>
  <c r="L11" i="41"/>
  <c r="L23" i="41" s="1"/>
  <c r="K11" i="41"/>
  <c r="J11" i="41"/>
  <c r="J23" i="41" s="1"/>
  <c r="I11" i="41"/>
  <c r="H11" i="41"/>
  <c r="G11" i="41"/>
  <c r="F11" i="41"/>
  <c r="E11" i="41"/>
  <c r="D11" i="41"/>
  <c r="D23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23" i="40"/>
  <c r="O23" i="40" s="1"/>
  <c r="N22" i="40"/>
  <c r="O22" i="40" s="1"/>
  <c r="M21" i="40"/>
  <c r="L21" i="40"/>
  <c r="K21" i="40"/>
  <c r="J21" i="40"/>
  <c r="I21" i="40"/>
  <c r="H21" i="40"/>
  <c r="N21" i="40" s="1"/>
  <c r="O21" i="40" s="1"/>
  <c r="G21" i="40"/>
  <c r="F21" i="40"/>
  <c r="E21" i="40"/>
  <c r="D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E24" i="40" s="1"/>
  <c r="D5" i="40"/>
  <c r="D24" i="40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/>
  <c r="M18" i="39"/>
  <c r="L18" i="39"/>
  <c r="K18" i="39"/>
  <c r="J18" i="39"/>
  <c r="I18" i="39"/>
  <c r="I24" i="39" s="1"/>
  <c r="H18" i="39"/>
  <c r="G18" i="39"/>
  <c r="F18" i="39"/>
  <c r="E18" i="39"/>
  <c r="D18" i="39"/>
  <c r="N17" i="39"/>
  <c r="O17" i="39"/>
  <c r="N16" i="39"/>
  <c r="O16" i="39"/>
  <c r="M15" i="39"/>
  <c r="L15" i="39"/>
  <c r="L24" i="39" s="1"/>
  <c r="K15" i="39"/>
  <c r="K24" i="39" s="1"/>
  <c r="J15" i="39"/>
  <c r="I15" i="39"/>
  <c r="H15" i="39"/>
  <c r="G15" i="39"/>
  <c r="F15" i="39"/>
  <c r="F24" i="39" s="1"/>
  <c r="E15" i="39"/>
  <c r="D15" i="39"/>
  <c r="N15" i="39" s="1"/>
  <c r="O15" i="39" s="1"/>
  <c r="N14" i="39"/>
  <c r="O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/>
  <c r="N9" i="39"/>
  <c r="O9" i="39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E22" i="38" s="1"/>
  <c r="D15" i="38"/>
  <c r="N14" i="38"/>
  <c r="O14" i="38"/>
  <c r="N13" i="38"/>
  <c r="O13" i="38" s="1"/>
  <c r="N12" i="38"/>
  <c r="O12" i="38"/>
  <c r="M11" i="38"/>
  <c r="M22" i="38" s="1"/>
  <c r="L11" i="38"/>
  <c r="K11" i="38"/>
  <c r="J11" i="38"/>
  <c r="J22" i="38" s="1"/>
  <c r="I11" i="38"/>
  <c r="H11" i="38"/>
  <c r="G11" i="38"/>
  <c r="F11" i="38"/>
  <c r="E11" i="38"/>
  <c r="D11" i="38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I22" i="38"/>
  <c r="H5" i="38"/>
  <c r="G5" i="38"/>
  <c r="F5" i="38"/>
  <c r="E5" i="38"/>
  <c r="D5" i="38"/>
  <c r="N22" i="37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N15" i="37" s="1"/>
  <c r="O15" i="37" s="1"/>
  <c r="F15" i="37"/>
  <c r="E15" i="37"/>
  <c r="D15" i="37"/>
  <c r="N14" i="37"/>
  <c r="O14" i="37" s="1"/>
  <c r="N13" i="37"/>
  <c r="O13" i="37" s="1"/>
  <c r="N12" i="37"/>
  <c r="O12" i="37" s="1"/>
  <c r="M11" i="37"/>
  <c r="L11" i="37"/>
  <c r="L23" i="37" s="1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23" i="37" s="1"/>
  <c r="H5" i="37"/>
  <c r="H23" i="37" s="1"/>
  <c r="G5" i="37"/>
  <c r="F5" i="37"/>
  <c r="E5" i="37"/>
  <c r="D5" i="37"/>
  <c r="D23" i="37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F22" i="36" s="1"/>
  <c r="E15" i="36"/>
  <c r="D15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H22" i="36" s="1"/>
  <c r="G11" i="36"/>
  <c r="F11" i="36"/>
  <c r="E11" i="36"/>
  <c r="D11" i="36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21" i="35"/>
  <c r="O21" i="35" s="1"/>
  <c r="N20" i="35"/>
  <c r="O20" i="35" s="1"/>
  <c r="M19" i="35"/>
  <c r="L19" i="35"/>
  <c r="K19" i="35"/>
  <c r="J19" i="35"/>
  <c r="I19" i="35"/>
  <c r="H19" i="35"/>
  <c r="H22" i="35" s="1"/>
  <c r="G19" i="35"/>
  <c r="F19" i="35"/>
  <c r="E19" i="35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M14" i="35"/>
  <c r="L14" i="35"/>
  <c r="L22" i="35" s="1"/>
  <c r="K14" i="35"/>
  <c r="J14" i="35"/>
  <c r="I14" i="35"/>
  <c r="H14" i="35"/>
  <c r="G14" i="35"/>
  <c r="F14" i="35"/>
  <c r="E14" i="35"/>
  <c r="D14" i="35"/>
  <c r="D22" i="35" s="1"/>
  <c r="N13" i="35"/>
  <c r="O13" i="35" s="1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 s="1"/>
  <c r="N8" i="35"/>
  <c r="O8" i="35"/>
  <c r="N7" i="35"/>
  <c r="O7" i="35" s="1"/>
  <c r="N6" i="35"/>
  <c r="O6" i="35"/>
  <c r="M5" i="35"/>
  <c r="M22" i="35" s="1"/>
  <c r="L5" i="35"/>
  <c r="K5" i="35"/>
  <c r="J5" i="35"/>
  <c r="J22" i="35" s="1"/>
  <c r="I5" i="35"/>
  <c r="H5" i="35"/>
  <c r="G5" i="35"/>
  <c r="G22" i="35"/>
  <c r="F5" i="35"/>
  <c r="F22" i="35" s="1"/>
  <c r="E5" i="35"/>
  <c r="D5" i="35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/>
  <c r="M10" i="34"/>
  <c r="M23" i="34" s="1"/>
  <c r="L10" i="34"/>
  <c r="K10" i="34"/>
  <c r="J10" i="34"/>
  <c r="I10" i="34"/>
  <c r="H10" i="34"/>
  <c r="G10" i="34"/>
  <c r="F10" i="34"/>
  <c r="F23" i="34" s="1"/>
  <c r="E10" i="34"/>
  <c r="D10" i="34"/>
  <c r="N10" i="34" s="1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G23" i="34" s="1"/>
  <c r="F5" i="34"/>
  <c r="E5" i="34"/>
  <c r="D5" i="34"/>
  <c r="N16" i="33"/>
  <c r="O16" i="33"/>
  <c r="N17" i="33"/>
  <c r="O17" i="33" s="1"/>
  <c r="E14" i="33"/>
  <c r="F14" i="33"/>
  <c r="G14" i="33"/>
  <c r="H14" i="33"/>
  <c r="I14" i="33"/>
  <c r="J14" i="33"/>
  <c r="K14" i="33"/>
  <c r="L14" i="33"/>
  <c r="M14" i="33"/>
  <c r="D14" i="33"/>
  <c r="E10" i="33"/>
  <c r="F10" i="33"/>
  <c r="G10" i="33"/>
  <c r="H10" i="33"/>
  <c r="I10" i="33"/>
  <c r="J10" i="33"/>
  <c r="K10" i="33"/>
  <c r="L10" i="33"/>
  <c r="M10" i="33"/>
  <c r="M21" i="33" s="1"/>
  <c r="D10" i="33"/>
  <c r="E5" i="33"/>
  <c r="E21" i="33" s="1"/>
  <c r="F5" i="33"/>
  <c r="F21" i="33" s="1"/>
  <c r="G5" i="33"/>
  <c r="H5" i="33"/>
  <c r="I5" i="33"/>
  <c r="J5" i="33"/>
  <c r="K5" i="33"/>
  <c r="L5" i="33"/>
  <c r="M5" i="33"/>
  <c r="D5" i="33"/>
  <c r="D21" i="33" s="1"/>
  <c r="N20" i="33"/>
  <c r="O20" i="33"/>
  <c r="N19" i="33"/>
  <c r="O19" i="33" s="1"/>
  <c r="E18" i="33"/>
  <c r="F18" i="33"/>
  <c r="G18" i="33"/>
  <c r="H18" i="33"/>
  <c r="H21" i="33" s="1"/>
  <c r="I18" i="33"/>
  <c r="J18" i="33"/>
  <c r="K18" i="33"/>
  <c r="L18" i="33"/>
  <c r="M18" i="33"/>
  <c r="D18" i="33"/>
  <c r="N12" i="33"/>
  <c r="O12" i="33" s="1"/>
  <c r="N13" i="33"/>
  <c r="O13" i="33"/>
  <c r="N6" i="33"/>
  <c r="O6" i="33" s="1"/>
  <c r="N7" i="33"/>
  <c r="O7" i="33" s="1"/>
  <c r="N8" i="33"/>
  <c r="O8" i="33" s="1"/>
  <c r="N9" i="33"/>
  <c r="O9" i="33" s="1"/>
  <c r="N15" i="33"/>
  <c r="O15" i="33"/>
  <c r="N11" i="33"/>
  <c r="O11" i="33"/>
  <c r="L23" i="34"/>
  <c r="I23" i="34"/>
  <c r="G23" i="37"/>
  <c r="N5" i="45"/>
  <c r="O5" i="45" s="1"/>
  <c r="D23" i="43" l="1"/>
  <c r="N18" i="45"/>
  <c r="O18" i="45" s="1"/>
  <c r="I21" i="46"/>
  <c r="K22" i="35"/>
  <c r="D24" i="39"/>
  <c r="G24" i="40"/>
  <c r="K24" i="40"/>
  <c r="F21" i="46"/>
  <c r="E23" i="34"/>
  <c r="E24" i="39"/>
  <c r="H24" i="40"/>
  <c r="F23" i="43"/>
  <c r="G21" i="46"/>
  <c r="D22" i="36"/>
  <c r="N22" i="36" s="1"/>
  <c r="O22" i="36" s="1"/>
  <c r="D23" i="45"/>
  <c r="N23" i="45" s="1"/>
  <c r="O23" i="45" s="1"/>
  <c r="H21" i="46"/>
  <c r="N17" i="35"/>
  <c r="O17" i="35" s="1"/>
  <c r="N18" i="33"/>
  <c r="O18" i="33" s="1"/>
  <c r="N15" i="41"/>
  <c r="O15" i="41" s="1"/>
  <c r="E23" i="43"/>
  <c r="E22" i="36"/>
  <c r="M23" i="37"/>
  <c r="N5" i="39"/>
  <c r="O5" i="39" s="1"/>
  <c r="I24" i="40"/>
  <c r="G23" i="43"/>
  <c r="N11" i="43"/>
  <c r="O11" i="43" s="1"/>
  <c r="J24" i="40"/>
  <c r="H23" i="43"/>
  <c r="N18" i="43"/>
  <c r="O18" i="43" s="1"/>
  <c r="N15" i="44"/>
  <c r="O15" i="44" s="1"/>
  <c r="K24" i="42"/>
  <c r="N19" i="42"/>
  <c r="O19" i="42" s="1"/>
  <c r="N5" i="37"/>
  <c r="O5" i="37" s="1"/>
  <c r="K23" i="37"/>
  <c r="K22" i="38"/>
  <c r="N10" i="33"/>
  <c r="O10" i="33" s="1"/>
  <c r="N18" i="40"/>
  <c r="O18" i="40" s="1"/>
  <c r="F23" i="45"/>
  <c r="F23" i="41"/>
  <c r="O18" i="46"/>
  <c r="P18" i="46" s="1"/>
  <c r="N5" i="38"/>
  <c r="O5" i="38" s="1"/>
  <c r="N21" i="39"/>
  <c r="O21" i="39" s="1"/>
  <c r="I23" i="41"/>
  <c r="M23" i="43"/>
  <c r="N21" i="46"/>
  <c r="F24" i="40"/>
  <c r="N24" i="40" s="1"/>
  <c r="O24" i="40" s="1"/>
  <c r="G24" i="39"/>
  <c r="N11" i="39"/>
  <c r="O11" i="39" s="1"/>
  <c r="N19" i="37"/>
  <c r="O19" i="37" s="1"/>
  <c r="M23" i="44"/>
  <c r="I23" i="43"/>
  <c r="J21" i="46"/>
  <c r="N18" i="34"/>
  <c r="O18" i="34" s="1"/>
  <c r="E21" i="46"/>
  <c r="O5" i="46"/>
  <c r="P5" i="46" s="1"/>
  <c r="N5" i="34"/>
  <c r="O5" i="34" s="1"/>
  <c r="N18" i="36"/>
  <c r="O18" i="36" s="1"/>
  <c r="M21" i="46"/>
  <c r="N15" i="40"/>
  <c r="O15" i="40" s="1"/>
  <c r="N5" i="33"/>
  <c r="O5" i="33" s="1"/>
  <c r="N5" i="35"/>
  <c r="O5" i="35" s="1"/>
  <c r="J22" i="36"/>
  <c r="K23" i="41"/>
  <c r="N18" i="41"/>
  <c r="O18" i="41" s="1"/>
  <c r="F24" i="42"/>
  <c r="E23" i="44"/>
  <c r="J23" i="44"/>
  <c r="H24" i="39"/>
  <c r="L24" i="40"/>
  <c r="N14" i="33"/>
  <c r="O14" i="33" s="1"/>
  <c r="N14" i="35"/>
  <c r="O14" i="35" s="1"/>
  <c r="H23" i="41"/>
  <c r="N21" i="42"/>
  <c r="O21" i="42" s="1"/>
  <c r="L23" i="43"/>
  <c r="G23" i="45"/>
  <c r="L21" i="33"/>
  <c r="J24" i="39"/>
  <c r="N24" i="39" s="1"/>
  <c r="O24" i="39" s="1"/>
  <c r="I21" i="33"/>
  <c r="K22" i="36"/>
  <c r="G24" i="42"/>
  <c r="G23" i="44"/>
  <c r="K23" i="45"/>
  <c r="N20" i="45"/>
  <c r="O20" i="45" s="1"/>
  <c r="N12" i="42"/>
  <c r="O12" i="42" s="1"/>
  <c r="L24" i="42"/>
  <c r="K23" i="44"/>
  <c r="O15" i="46"/>
  <c r="P15" i="46" s="1"/>
  <c r="M24" i="42"/>
  <c r="D23" i="34"/>
  <c r="E23" i="41"/>
  <c r="N23" i="41" s="1"/>
  <c r="O23" i="41" s="1"/>
  <c r="L23" i="44"/>
  <c r="E23" i="45"/>
  <c r="K23" i="43"/>
  <c r="N15" i="38"/>
  <c r="O15" i="38" s="1"/>
  <c r="K21" i="33"/>
  <c r="N19" i="35"/>
  <c r="O19" i="35" s="1"/>
  <c r="I22" i="36"/>
  <c r="G22" i="36"/>
  <c r="E24" i="42"/>
  <c r="N24" i="42" s="1"/>
  <c r="O24" i="42" s="1"/>
  <c r="N14" i="34"/>
  <c r="O14" i="34" s="1"/>
  <c r="N5" i="36"/>
  <c r="O5" i="36" s="1"/>
  <c r="L22" i="36"/>
  <c r="E23" i="37"/>
  <c r="N11" i="37"/>
  <c r="O11" i="37" s="1"/>
  <c r="G22" i="38"/>
  <c r="N20" i="38"/>
  <c r="O20" i="38" s="1"/>
  <c r="N18" i="39"/>
  <c r="O18" i="39" s="1"/>
  <c r="M23" i="41"/>
  <c r="H24" i="42"/>
  <c r="N15" i="43"/>
  <c r="O15" i="43" s="1"/>
  <c r="H23" i="44"/>
  <c r="L23" i="45"/>
  <c r="N20" i="41"/>
  <c r="O20" i="41" s="1"/>
  <c r="L22" i="38"/>
  <c r="N11" i="41"/>
  <c r="O11" i="41" s="1"/>
  <c r="H23" i="34"/>
  <c r="N16" i="42"/>
  <c r="O16" i="42" s="1"/>
  <c r="K21" i="46"/>
  <c r="J23" i="34"/>
  <c r="N23" i="34" s="1"/>
  <c r="O23" i="34" s="1"/>
  <c r="M24" i="40"/>
  <c r="G23" i="41"/>
  <c r="N5" i="44"/>
  <c r="O5" i="44" s="1"/>
  <c r="I22" i="35"/>
  <c r="N11" i="38"/>
  <c r="O11" i="38" s="1"/>
  <c r="G21" i="33"/>
  <c r="N21" i="33" s="1"/>
  <c r="O21" i="33" s="1"/>
  <c r="M22" i="36"/>
  <c r="N15" i="36"/>
  <c r="O15" i="36" s="1"/>
  <c r="F23" i="37"/>
  <c r="H22" i="38"/>
  <c r="M24" i="39"/>
  <c r="I24" i="42"/>
  <c r="M23" i="45"/>
  <c r="O22" i="47"/>
  <c r="P22" i="47" s="1"/>
  <c r="N23" i="37"/>
  <c r="O23" i="37" s="1"/>
  <c r="N11" i="45"/>
  <c r="O11" i="45" s="1"/>
  <c r="N11" i="44"/>
  <c r="O11" i="44" s="1"/>
  <c r="N5" i="43"/>
  <c r="O5" i="43" s="1"/>
  <c r="N5" i="42"/>
  <c r="O5" i="42" s="1"/>
  <c r="K23" i="34"/>
  <c r="N11" i="36"/>
  <c r="O11" i="36" s="1"/>
  <c r="J23" i="37"/>
  <c r="D22" i="38"/>
  <c r="N5" i="40"/>
  <c r="O5" i="40" s="1"/>
  <c r="N5" i="41"/>
  <c r="O5" i="41" s="1"/>
  <c r="E22" i="35"/>
  <c r="N22" i="35" s="1"/>
  <c r="O22" i="35" s="1"/>
  <c r="F22" i="38"/>
  <c r="L21" i="46"/>
  <c r="N11" i="40"/>
  <c r="O11" i="40" s="1"/>
  <c r="D23" i="44"/>
  <c r="N23" i="44" s="1"/>
  <c r="O23" i="44" s="1"/>
  <c r="J23" i="43"/>
  <c r="N23" i="43" s="1"/>
  <c r="O23" i="43" s="1"/>
  <c r="J21" i="33"/>
  <c r="O21" i="46" l="1"/>
  <c r="P21" i="46" s="1"/>
  <c r="N22" i="38"/>
  <c r="O22" i="38" s="1"/>
</calcChain>
</file>

<file path=xl/sharedStrings.xml><?xml version="1.0" encoding="utf-8"?>
<sst xmlns="http://schemas.openxmlformats.org/spreadsheetml/2006/main" count="620" uniqueCount="95">
  <si>
    <t>Building Permits</t>
  </si>
  <si>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</si>
  <si>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</si>
  <si>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</si>
  <si>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</si>
  <si>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</si>
  <si>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</si>
  <si>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</si>
  <si>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</si>
  <si>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</si>
  <si>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</si>
  <si>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</si>
  <si>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Communications Services Taxes</t>
  </si>
  <si>
    <t>Permits, Fees, and Special Assessments</t>
  </si>
  <si>
    <t>Franchise Fee - Electricity</t>
  </si>
  <si>
    <t>Other Permits, Fees, and Special Assessments</t>
  </si>
  <si>
    <t>Federal Grant - General Government</t>
  </si>
  <si>
    <t>Intergovernmental Revenue</t>
  </si>
  <si>
    <t>State Shared Revenues - General Gov't - Revenue Sharing Proceeds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</si>
  <si>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</si>
  <si>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</si>
  <si>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</si>
  <si>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</si>
  <si>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</si>
  <si>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</si>
  <si>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</si>
  <si>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Interest and Other Earnings - Interest</t>
  </si>
  <si>
    <t>Contributions and Donations from Private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</si>
  <si>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</si>
  <si>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</si>
  <si>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</si>
  <si>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</si>
  <si>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</si>
  <si>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</si>
  <si>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</si>
  <si>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Glen Ridge Revenues Reported by Account Code and Fund Type</t>
  </si>
  <si>
    <t>Local Fiscal Year Ended September 30, 2010</t>
  </si>
  <si>
    <t>Grants from Other Local Units - Culture / Recreation</t>
  </si>
  <si>
    <t>Charges for Services</t>
  </si>
  <si>
    <t>Physical Environment - Garbage / Solid Waste</t>
  </si>
  <si>
    <t>Other Miscellaneous Revenues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</si>
  <si>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</si>
  <si>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</si>
  <si>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</si>
  <si>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</si>
  <si>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</si>
  <si>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Utility Service Tax - Gas</t>
  </si>
  <si>
    <t>2012 Municipal Population:</t>
  </si>
  <si>
    <t>Local Fiscal Year Ended September 30, 2008</t>
  </si>
  <si>
    <t>Local Business Tax</t>
  </si>
  <si>
    <t>Permits and Franchise Fees</t>
  </si>
  <si>
    <t>Other Permits and Fees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</si>
  <si>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</si>
  <si>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</si>
  <si>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</si>
  <si>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</si>
  <si>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Local Government Half-Cent Sales Tax</t>
  </si>
  <si>
    <t>2013 Municipal Population:</t>
  </si>
  <si>
    <t>Local Fiscal Year Ended September 30, 2014</t>
  </si>
  <si>
    <t>Physical Environment - Other Physical Environment Charges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</si>
  <si>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</si>
  <si>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</si>
  <si>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</si>
  <si>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</si>
  <si>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</si>
  <si>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</si>
  <si>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</si>
  <si>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</si>
  <si>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</si>
  <si>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</si>
  <si>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</si>
  <si>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</si>
  <si>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</si>
  <si>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</si>
  <si>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</si>
  <si>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</si>
  <si>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</si>
  <si>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</si>
  <si>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</si>
  <si>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</si>
  <si>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</si>
  <si>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</si>
  <si>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</si>
  <si>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</si>
  <si>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</si>
  <si>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</si>
  <si>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</si>
  <si>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</si>
  <si>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</si>
  <si>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</si>
  <si>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Local Business Tax (Chapter 205, F.S.)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</si>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</sst>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7BF1-4291-4B0F-B55D-077500B58CEA}">
  <sheetPr>
    <pageSetUpPr fitToPage="1"/>
  </sheetPr>
  <dimension ref="A1:ED25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35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93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28</v>
      </c>
      <c r="B3" s="102"/>
      <c r="C3" s="103"/>
      <c r="D3" s="107" t="s">
        <v>20</v>
      </c>
      <c r="E3" s="108"/>
      <c r="F3" s="108"/>
      <c r="G3" s="108"/>
      <c r="H3" s="109"/>
      <c r="I3" s="107" t="s">
        <v>21</v>
      </c>
      <c r="J3" s="109"/>
      <c r="K3" s="107" t="s">
        <v>23</v>
      </c>
      <c r="L3" s="108"/>
      <c r="M3" s="109"/>
      <c r="N3" s="46"/>
      <c r="O3" s="47"/>
      <c r="P3" s="110" t="s">
        <v>75</v>
      </c>
      <c r="Q3" s="48"/>
      <c r="R3"/>
    </row>
    <row r="4" spans="1:134" ht="32.25" customHeight="1" thickBot="1">
      <c r="A4" s="104"/>
      <c r="B4" s="105"/>
      <c r="C4" s="106"/>
      <c r="D4" s="49" t="s">
        <v>3</v>
      </c>
      <c r="E4" s="49" t="s">
        <v>29</v>
      </c>
      <c r="F4" s="49" t="s">
        <v>30</v>
      </c>
      <c r="G4" s="49" t="s">
        <v>31</v>
      </c>
      <c r="H4" s="49" t="s">
        <v>4</v>
      </c>
      <c r="I4" s="49" t="s">
        <v>5</v>
      </c>
      <c r="J4" s="50" t="s">
        <v>32</v>
      </c>
      <c r="K4" s="50" t="s">
        <v>6</v>
      </c>
      <c r="L4" s="50" t="s">
        <v>7</v>
      </c>
      <c r="M4" s="50" t="s">
        <v>76</v>
      </c>
      <c r="N4" s="50" t="s">
        <v>8</v>
      </c>
      <c r="O4" s="50" t="s">
        <v>77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78</v>
      </c>
      <c r="B5" s="54"/>
      <c r="C5" s="54"/>
      <c r="D5" s="55">
        <f>SUM(D6:D11)</f>
        <v>82569</v>
      </c>
      <c r="E5" s="55">
        <f>SUM(E6:E11)</f>
        <v>0</v>
      </c>
      <c r="F5" s="55">
        <f>SUM(F6:F11)</f>
        <v>0</v>
      </c>
      <c r="G5" s="55">
        <f>SUM(G6:G11)</f>
        <v>0</v>
      </c>
      <c r="H5" s="55">
        <f>SUM(H6:H11)</f>
        <v>0</v>
      </c>
      <c r="I5" s="55">
        <f>SUM(I6:I11)</f>
        <v>0</v>
      </c>
      <c r="J5" s="55">
        <f>SUM(J6:J11)</f>
        <v>0</v>
      </c>
      <c r="K5" s="55">
        <f>SUM(K6:K11)</f>
        <v>0</v>
      </c>
      <c r="L5" s="55">
        <f>SUM(L6:L11)</f>
        <v>0</v>
      </c>
      <c r="M5" s="55">
        <f>SUM(M6:M11)</f>
        <v>0</v>
      </c>
      <c r="N5" s="55">
        <f>SUM(N6:N11)</f>
        <v>0</v>
      </c>
      <c r="O5" s="56">
        <f>SUM(D5:N5)</f>
        <v>82569</v>
      </c>
      <c r="P5" s="57">
        <f>(O5/P$23)</f>
        <v>384.04186046511626</v>
      </c>
      <c r="Q5" s="58"/>
    </row>
    <row r="6" spans="1:134">
      <c r="A6" s="60"/>
      <c r="B6" s="61">
        <v>312.41000000000003</v>
      </c>
      <c r="C6" s="62" t="s">
        <v>79</v>
      </c>
      <c r="D6" s="63">
        <v>9854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 t="shared" ref="O6:O11" si="0">SUM(D6:N6)</f>
        <v>9854</v>
      </c>
      <c r="P6" s="64">
        <f>(O6/P$23)</f>
        <v>45.832558139534882</v>
      </c>
      <c r="Q6" s="65"/>
    </row>
    <row r="7" spans="1:134">
      <c r="A7" s="60"/>
      <c r="B7" s="61">
        <v>312.43</v>
      </c>
      <c r="C7" s="62" t="s">
        <v>80</v>
      </c>
      <c r="D7" s="63">
        <v>4471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si="0"/>
        <v>4471</v>
      </c>
      <c r="P7" s="64">
        <f>(O7/P$23)</f>
        <v>20.795348837209303</v>
      </c>
      <c r="Q7" s="65"/>
    </row>
    <row r="8" spans="1:134">
      <c r="A8" s="60"/>
      <c r="B8" s="61">
        <v>312.63</v>
      </c>
      <c r="C8" s="62" t="s">
        <v>81</v>
      </c>
      <c r="D8" s="63">
        <v>21229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21229</v>
      </c>
      <c r="P8" s="64">
        <f>(O8/P$23)</f>
        <v>98.739534883720935</v>
      </c>
      <c r="Q8" s="65"/>
    </row>
    <row r="9" spans="1:134">
      <c r="A9" s="60"/>
      <c r="B9" s="61">
        <v>314.10000000000002</v>
      </c>
      <c r="C9" s="62" t="s">
        <v>11</v>
      </c>
      <c r="D9" s="63">
        <v>33815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33815</v>
      </c>
      <c r="P9" s="64">
        <f>(O9/P$23)</f>
        <v>157.27906976744185</v>
      </c>
      <c r="Q9" s="65"/>
    </row>
    <row r="10" spans="1:134">
      <c r="A10" s="60"/>
      <c r="B10" s="61">
        <v>315.10000000000002</v>
      </c>
      <c r="C10" s="62" t="s">
        <v>82</v>
      </c>
      <c r="D10" s="63">
        <v>7928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0"/>
        <v>7928</v>
      </c>
      <c r="P10" s="64">
        <f>(O10/P$23)</f>
        <v>36.874418604651162</v>
      </c>
      <c r="Q10" s="65"/>
    </row>
    <row r="11" spans="1:134">
      <c r="A11" s="60"/>
      <c r="B11" s="61">
        <v>316</v>
      </c>
      <c r="C11" s="62" t="s">
        <v>90</v>
      </c>
      <c r="D11" s="63">
        <v>5272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si="0"/>
        <v>5272</v>
      </c>
      <c r="P11" s="64">
        <f>(O11/P$23)</f>
        <v>24.52093023255814</v>
      </c>
      <c r="Q11" s="65"/>
    </row>
    <row r="12" spans="1:134" ht="15.75">
      <c r="A12" s="66" t="s">
        <v>13</v>
      </c>
      <c r="B12" s="67"/>
      <c r="C12" s="68"/>
      <c r="D12" s="69">
        <f>SUM(D13:D14)</f>
        <v>40703</v>
      </c>
      <c r="E12" s="69">
        <f>SUM(E13:E14)</f>
        <v>0</v>
      </c>
      <c r="F12" s="69">
        <f>SUM(F13:F14)</f>
        <v>0</v>
      </c>
      <c r="G12" s="69">
        <f>SUM(G13:G14)</f>
        <v>0</v>
      </c>
      <c r="H12" s="69">
        <f>SUM(H13:H14)</f>
        <v>0</v>
      </c>
      <c r="I12" s="69">
        <f>SUM(I13:I14)</f>
        <v>0</v>
      </c>
      <c r="J12" s="69">
        <f>SUM(J13:J14)</f>
        <v>0</v>
      </c>
      <c r="K12" s="69">
        <f>SUM(K13:K14)</f>
        <v>0</v>
      </c>
      <c r="L12" s="69">
        <f>SUM(L13:L14)</f>
        <v>0</v>
      </c>
      <c r="M12" s="69">
        <f>SUM(M13:M14)</f>
        <v>0</v>
      </c>
      <c r="N12" s="69">
        <f>SUM(N13:N14)</f>
        <v>0</v>
      </c>
      <c r="O12" s="70">
        <f>SUM(D12:N12)</f>
        <v>40703</v>
      </c>
      <c r="P12" s="71">
        <f>(O12/P$23)</f>
        <v>189.31627906976743</v>
      </c>
      <c r="Q12" s="72"/>
    </row>
    <row r="13" spans="1:134">
      <c r="A13" s="60"/>
      <c r="B13" s="61">
        <v>322</v>
      </c>
      <c r="C13" s="62" t="s">
        <v>83</v>
      </c>
      <c r="D13" s="63">
        <v>18088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>SUM(D13:N13)</f>
        <v>18088</v>
      </c>
      <c r="P13" s="64">
        <f>(O13/P$23)</f>
        <v>84.130232558139539</v>
      </c>
      <c r="Q13" s="65"/>
    </row>
    <row r="14" spans="1:134">
      <c r="A14" s="60"/>
      <c r="B14" s="61">
        <v>323.10000000000002</v>
      </c>
      <c r="C14" s="62" t="s">
        <v>14</v>
      </c>
      <c r="D14" s="63">
        <v>22615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ref="O14" si="1">SUM(D14:N14)</f>
        <v>22615</v>
      </c>
      <c r="P14" s="64">
        <f>(O14/P$23)</f>
        <v>105.18604651162791</v>
      </c>
      <c r="Q14" s="65"/>
    </row>
    <row r="15" spans="1:134" ht="15.75">
      <c r="A15" s="66" t="s">
        <v>85</v>
      </c>
      <c r="B15" s="67"/>
      <c r="C15" s="68"/>
      <c r="D15" s="69">
        <f>SUM(D16:D17)</f>
        <v>32592</v>
      </c>
      <c r="E15" s="69">
        <f>SUM(E16:E17)</f>
        <v>0</v>
      </c>
      <c r="F15" s="69">
        <f>SUM(F16:F17)</f>
        <v>0</v>
      </c>
      <c r="G15" s="69">
        <f>SUM(G16:G17)</f>
        <v>0</v>
      </c>
      <c r="H15" s="69">
        <f>SUM(H16:H17)</f>
        <v>0</v>
      </c>
      <c r="I15" s="69">
        <f>SUM(I16:I17)</f>
        <v>0</v>
      </c>
      <c r="J15" s="69">
        <f>SUM(J16:J17)</f>
        <v>0</v>
      </c>
      <c r="K15" s="69">
        <f>SUM(K16:K17)</f>
        <v>0</v>
      </c>
      <c r="L15" s="69">
        <f>SUM(L16:L17)</f>
        <v>0</v>
      </c>
      <c r="M15" s="69">
        <f>SUM(M16:M17)</f>
        <v>0</v>
      </c>
      <c r="N15" s="69">
        <f>SUM(N16:N17)</f>
        <v>0</v>
      </c>
      <c r="O15" s="70">
        <f>SUM(D15:N15)</f>
        <v>32592</v>
      </c>
      <c r="P15" s="71">
        <f>(O15/P$23)</f>
        <v>151.59069767441861</v>
      </c>
      <c r="Q15" s="72"/>
    </row>
    <row r="16" spans="1:134">
      <c r="A16" s="60"/>
      <c r="B16" s="61">
        <v>335.18</v>
      </c>
      <c r="C16" s="62" t="s">
        <v>86</v>
      </c>
      <c r="D16" s="63">
        <v>22463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ref="O16" si="2">SUM(D16:N16)</f>
        <v>22463</v>
      </c>
      <c r="P16" s="64">
        <f>(O16/P$23)</f>
        <v>104.47906976744186</v>
      </c>
      <c r="Q16" s="65"/>
    </row>
    <row r="17" spans="1:120">
      <c r="A17" s="60"/>
      <c r="B17" s="61">
        <v>335.9</v>
      </c>
      <c r="C17" s="62" t="s">
        <v>87</v>
      </c>
      <c r="D17" s="63">
        <v>10129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ref="O17" si="3">SUM(D17:N17)</f>
        <v>10129</v>
      </c>
      <c r="P17" s="64">
        <f>(O17/P$23)</f>
        <v>47.111627906976743</v>
      </c>
      <c r="Q17" s="65"/>
    </row>
    <row r="18" spans="1:120" ht="15.75">
      <c r="A18" s="66" t="s">
        <v>2</v>
      </c>
      <c r="B18" s="67"/>
      <c r="C18" s="68"/>
      <c r="D18" s="69">
        <f>SUM(D19:D20)</f>
        <v>16779</v>
      </c>
      <c r="E18" s="69">
        <f>SUM(E19:E20)</f>
        <v>0</v>
      </c>
      <c r="F18" s="69">
        <f>SUM(F19:F20)</f>
        <v>0</v>
      </c>
      <c r="G18" s="69">
        <f>SUM(G19:G20)</f>
        <v>0</v>
      </c>
      <c r="H18" s="69">
        <f>SUM(H19:H20)</f>
        <v>0</v>
      </c>
      <c r="I18" s="69">
        <f>SUM(I19:I20)</f>
        <v>0</v>
      </c>
      <c r="J18" s="69">
        <f>SUM(J19:J20)</f>
        <v>0</v>
      </c>
      <c r="K18" s="69">
        <f>SUM(K19:K20)</f>
        <v>0</v>
      </c>
      <c r="L18" s="69">
        <f>SUM(L19:L20)</f>
        <v>0</v>
      </c>
      <c r="M18" s="69">
        <f>SUM(M19:M20)</f>
        <v>0</v>
      </c>
      <c r="N18" s="69">
        <f>SUM(N19:N20)</f>
        <v>0</v>
      </c>
      <c r="O18" s="69">
        <f>SUM(D18:N18)</f>
        <v>16779</v>
      </c>
      <c r="P18" s="71">
        <f>(O18/P$23)</f>
        <v>78.041860465116272</v>
      </c>
      <c r="Q18" s="72"/>
    </row>
    <row r="19" spans="1:120">
      <c r="A19" s="60"/>
      <c r="B19" s="61">
        <v>361.1</v>
      </c>
      <c r="C19" s="62" t="s">
        <v>26</v>
      </c>
      <c r="D19" s="63">
        <v>6545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>SUM(D19:N19)</f>
        <v>6545</v>
      </c>
      <c r="P19" s="64">
        <f>(O19/P$23)</f>
        <v>30.441860465116278</v>
      </c>
      <c r="Q19" s="65"/>
    </row>
    <row r="20" spans="1:120" ht="15.75" thickBot="1">
      <c r="A20" s="60"/>
      <c r="B20" s="61">
        <v>369.9</v>
      </c>
      <c r="C20" s="62" t="s">
        <v>40</v>
      </c>
      <c r="D20" s="63">
        <v>10234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ref="O20" si="4">SUM(D20:N20)</f>
        <v>10234</v>
      </c>
      <c r="P20" s="64">
        <f>(O20/P$23)</f>
        <v>47.6</v>
      </c>
      <c r="Q20" s="65"/>
    </row>
    <row r="21" spans="1:120" ht="16.5" thickBot="1">
      <c r="A21" s="73" t="s">
        <v>24</v>
      </c>
      <c r="B21" s="74"/>
      <c r="C21" s="75"/>
      <c r="D21" s="76">
        <f>SUM(D5,D12,D15,D18)</f>
        <v>172643</v>
      </c>
      <c r="E21" s="76">
        <f t="shared" ref="E21:N21" si="5">SUM(E5,E12,E15,E18)</f>
        <v>0</v>
      </c>
      <c r="F21" s="76">
        <f t="shared" si="5"/>
        <v>0</v>
      </c>
      <c r="G21" s="76">
        <f t="shared" si="5"/>
        <v>0</v>
      </c>
      <c r="H21" s="76">
        <f t="shared" si="5"/>
        <v>0</v>
      </c>
      <c r="I21" s="76">
        <f t="shared" si="5"/>
        <v>0</v>
      </c>
      <c r="J21" s="76">
        <f t="shared" si="5"/>
        <v>0</v>
      </c>
      <c r="K21" s="76">
        <f t="shared" si="5"/>
        <v>0</v>
      </c>
      <c r="L21" s="76">
        <f t="shared" si="5"/>
        <v>0</v>
      </c>
      <c r="M21" s="76">
        <f t="shared" si="5"/>
        <v>0</v>
      </c>
      <c r="N21" s="76">
        <f t="shared" si="5"/>
        <v>0</v>
      </c>
      <c r="O21" s="76">
        <f>SUM(D21:N21)</f>
        <v>172643</v>
      </c>
      <c r="P21" s="77">
        <f>(O21/P$23)</f>
        <v>802.99069767441858</v>
      </c>
      <c r="Q21" s="58"/>
      <c r="R21" s="7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</row>
    <row r="22" spans="1:120">
      <c r="A22" s="79"/>
      <c r="B22" s="80"/>
      <c r="C22" s="80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2"/>
    </row>
    <row r="23" spans="1:120">
      <c r="A23" s="83"/>
      <c r="B23" s="84"/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8" t="s">
        <v>94</v>
      </c>
      <c r="N23" s="88"/>
      <c r="O23" s="88"/>
      <c r="P23" s="86">
        <v>215</v>
      </c>
    </row>
    <row r="24" spans="1:120">
      <c r="A24" s="89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20" ht="15.75" customHeight="1" thickBot="1">
      <c r="A25" s="92" t="s">
        <v>42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47625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47625</v>
      </c>
      <c r="O5" s="31">
        <f t="shared" ref="O5:O24" si="2">(N5/O$26)</f>
        <v>217.46575342465752</v>
      </c>
      <c r="P5" s="6"/>
    </row>
    <row r="6" spans="1:133">
      <c r="A6" s="12"/>
      <c r="B6" s="23">
        <v>312.41000000000003</v>
      </c>
      <c r="C6" s="19" t="s">
        <v>10</v>
      </c>
      <c r="D6" s="43">
        <v>8774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8774</v>
      </c>
      <c r="O6" s="44">
        <f t="shared" si="2"/>
        <v>40.06392694063927</v>
      </c>
      <c r="P6" s="9"/>
    </row>
    <row r="7" spans="1:133">
      <c r="A7" s="12"/>
      <c r="B7" s="23">
        <v>312.42</v>
      </c>
      <c r="C7" s="19" t="s">
        <v>9</v>
      </c>
      <c r="D7" s="43">
        <v>4195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4195</v>
      </c>
      <c r="O7" s="44">
        <f t="shared" si="2"/>
        <v>19.155251141552512</v>
      </c>
      <c r="P7" s="9"/>
    </row>
    <row r="8" spans="1:133">
      <c r="A8" s="12"/>
      <c r="B8" s="23">
        <v>314.10000000000002</v>
      </c>
      <c r="C8" s="19" t="s">
        <v>11</v>
      </c>
      <c r="D8" s="43">
        <v>24248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24248</v>
      </c>
      <c r="O8" s="44">
        <f t="shared" si="2"/>
        <v>110.72146118721462</v>
      </c>
      <c r="P8" s="9"/>
    </row>
    <row r="9" spans="1:133">
      <c r="A9" s="12"/>
      <c r="B9" s="23">
        <v>314.39999999999998</v>
      </c>
      <c r="C9" s="19" t="s">
        <v>46</v>
      </c>
      <c r="D9" s="43">
        <v>369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369</v>
      </c>
      <c r="O9" s="44">
        <f t="shared" si="2"/>
        <v>1.6849315068493151</v>
      </c>
      <c r="P9" s="9"/>
    </row>
    <row r="10" spans="1:133">
      <c r="A10" s="12"/>
      <c r="B10" s="23">
        <v>315</v>
      </c>
      <c r="C10" s="19" t="s">
        <v>54</v>
      </c>
      <c r="D10" s="43">
        <v>10039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10039</v>
      </c>
      <c r="O10" s="44">
        <f t="shared" si="2"/>
        <v>45.840182648401829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27550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27550</v>
      </c>
      <c r="O11" s="42">
        <f t="shared" si="2"/>
        <v>125.79908675799086</v>
      </c>
      <c r="P11" s="10"/>
    </row>
    <row r="12" spans="1:133">
      <c r="A12" s="12"/>
      <c r="B12" s="23">
        <v>322</v>
      </c>
      <c r="C12" s="19" t="s">
        <v>0</v>
      </c>
      <c r="D12" s="43">
        <v>3508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3508</v>
      </c>
      <c r="O12" s="44">
        <f t="shared" si="2"/>
        <v>16.018264840182649</v>
      </c>
      <c r="P12" s="9"/>
    </row>
    <row r="13" spans="1:133">
      <c r="A13" s="12"/>
      <c r="B13" s="23">
        <v>323.10000000000002</v>
      </c>
      <c r="C13" s="19" t="s">
        <v>14</v>
      </c>
      <c r="D13" s="43">
        <v>17879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17879</v>
      </c>
      <c r="O13" s="44">
        <f t="shared" si="2"/>
        <v>81.6392694063927</v>
      </c>
      <c r="P13" s="9"/>
    </row>
    <row r="14" spans="1:133">
      <c r="A14" s="12"/>
      <c r="B14" s="23">
        <v>329</v>
      </c>
      <c r="C14" s="19" t="s">
        <v>15</v>
      </c>
      <c r="D14" s="43">
        <v>6163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6163</v>
      </c>
      <c r="O14" s="44">
        <f t="shared" si="2"/>
        <v>28.141552511415526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SUM(D16:D17)</f>
        <v>22530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22530</v>
      </c>
      <c r="O15" s="42">
        <f t="shared" si="2"/>
        <v>102.87671232876713</v>
      </c>
      <c r="P15" s="10"/>
    </row>
    <row r="16" spans="1:133">
      <c r="A16" s="12"/>
      <c r="B16" s="23">
        <v>335.12</v>
      </c>
      <c r="C16" s="19" t="s">
        <v>55</v>
      </c>
      <c r="D16" s="43">
        <v>6476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6476</v>
      </c>
      <c r="O16" s="44">
        <f t="shared" si="2"/>
        <v>29.570776255707763</v>
      </c>
      <c r="P16" s="9"/>
    </row>
    <row r="17" spans="1:119">
      <c r="A17" s="12"/>
      <c r="B17" s="23">
        <v>335.18</v>
      </c>
      <c r="C17" s="19" t="s">
        <v>56</v>
      </c>
      <c r="D17" s="43">
        <v>16054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16054</v>
      </c>
      <c r="O17" s="44">
        <f t="shared" si="2"/>
        <v>73.305936073059357</v>
      </c>
      <c r="P17" s="9"/>
    </row>
    <row r="18" spans="1:119" ht="15.75">
      <c r="A18" s="27" t="s">
        <v>38</v>
      </c>
      <c r="B18" s="28"/>
      <c r="C18" s="29"/>
      <c r="D18" s="30">
        <f t="shared" ref="D18:M18" si="5">SUM(D19:D20)</f>
        <v>269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269</v>
      </c>
      <c r="O18" s="42">
        <f t="shared" si="2"/>
        <v>1.2283105022831051</v>
      </c>
      <c r="P18" s="10"/>
    </row>
    <row r="19" spans="1:119">
      <c r="A19" s="12"/>
      <c r="B19" s="23">
        <v>343.4</v>
      </c>
      <c r="C19" s="19" t="s">
        <v>39</v>
      </c>
      <c r="D19" s="43">
        <v>243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243</v>
      </c>
      <c r="O19" s="44">
        <f t="shared" si="2"/>
        <v>1.1095890410958904</v>
      </c>
      <c r="P19" s="9"/>
    </row>
    <row r="20" spans="1:119">
      <c r="A20" s="12"/>
      <c r="B20" s="23">
        <v>343.9</v>
      </c>
      <c r="C20" s="19" t="s">
        <v>59</v>
      </c>
      <c r="D20" s="43">
        <v>26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</v>
      </c>
      <c r="O20" s="44">
        <f t="shared" si="2"/>
        <v>0.11872146118721461</v>
      </c>
      <c r="P20" s="9"/>
    </row>
    <row r="21" spans="1:119" ht="15.75">
      <c r="A21" s="27" t="s">
        <v>2</v>
      </c>
      <c r="B21" s="28"/>
      <c r="C21" s="29"/>
      <c r="D21" s="30">
        <f t="shared" ref="D21:M21" si="6">SUM(D22:D23)</f>
        <v>210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210</v>
      </c>
      <c r="O21" s="42">
        <f t="shared" si="2"/>
        <v>0.95890410958904104</v>
      </c>
      <c r="P21" s="10"/>
    </row>
    <row r="22" spans="1:119">
      <c r="A22" s="12"/>
      <c r="B22" s="23">
        <v>361.1</v>
      </c>
      <c r="C22" s="19" t="s">
        <v>26</v>
      </c>
      <c r="D22" s="43">
        <v>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60</v>
      </c>
      <c r="O22" s="44">
        <f t="shared" si="2"/>
        <v>0.27397260273972601</v>
      </c>
      <c r="P22" s="9"/>
    </row>
    <row r="23" spans="1:119" ht="15.75" thickBot="1">
      <c r="A23" s="12"/>
      <c r="B23" s="23">
        <v>369.9</v>
      </c>
      <c r="C23" s="19" t="s">
        <v>40</v>
      </c>
      <c r="D23" s="43">
        <v>150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150</v>
      </c>
      <c r="O23" s="44">
        <f t="shared" si="2"/>
        <v>0.68493150684931503</v>
      </c>
      <c r="P23" s="9"/>
    </row>
    <row r="24" spans="1:119" ht="16.5" thickBot="1">
      <c r="A24" s="13" t="s">
        <v>24</v>
      </c>
      <c r="B24" s="21"/>
      <c r="C24" s="20"/>
      <c r="D24" s="14">
        <f>SUM(D5,D11,D15,D18,D21)</f>
        <v>98184</v>
      </c>
      <c r="E24" s="14">
        <f t="shared" ref="E24:M24" si="7">SUM(E5,E11,E15,E18,E21)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98184</v>
      </c>
      <c r="O24" s="36">
        <f t="shared" si="2"/>
        <v>448.32876712328766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60</v>
      </c>
      <c r="M26" s="112"/>
      <c r="N26" s="112"/>
      <c r="O26" s="40">
        <v>219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39808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39808</v>
      </c>
      <c r="O5" s="31">
        <f t="shared" ref="O5:O22" si="2">(N5/O$24)</f>
        <v>178.51121076233184</v>
      </c>
      <c r="P5" s="6"/>
    </row>
    <row r="6" spans="1:133">
      <c r="A6" s="12"/>
      <c r="B6" s="23">
        <v>312.41000000000003</v>
      </c>
      <c r="C6" s="19" t="s">
        <v>10</v>
      </c>
      <c r="D6" s="43">
        <v>8487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8487</v>
      </c>
      <c r="O6" s="44">
        <f t="shared" si="2"/>
        <v>38.058295964125563</v>
      </c>
      <c r="P6" s="9"/>
    </row>
    <row r="7" spans="1:133">
      <c r="A7" s="12"/>
      <c r="B7" s="23">
        <v>312.42</v>
      </c>
      <c r="C7" s="19" t="s">
        <v>9</v>
      </c>
      <c r="D7" s="43">
        <v>3946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3946</v>
      </c>
      <c r="O7" s="44">
        <f t="shared" si="2"/>
        <v>17.695067264573989</v>
      </c>
      <c r="P7" s="9"/>
    </row>
    <row r="8" spans="1:133">
      <c r="A8" s="12"/>
      <c r="B8" s="23">
        <v>314.10000000000002</v>
      </c>
      <c r="C8" s="19" t="s">
        <v>11</v>
      </c>
      <c r="D8" s="43">
        <v>17860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17860</v>
      </c>
      <c r="O8" s="44">
        <f t="shared" si="2"/>
        <v>80.08968609865471</v>
      </c>
      <c r="P8" s="9"/>
    </row>
    <row r="9" spans="1:133">
      <c r="A9" s="12"/>
      <c r="B9" s="23">
        <v>314.39999999999998</v>
      </c>
      <c r="C9" s="19" t="s">
        <v>46</v>
      </c>
      <c r="D9" s="43">
        <v>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</v>
      </c>
      <c r="O9" s="44">
        <f t="shared" si="2"/>
        <v>0.4349775784753363</v>
      </c>
      <c r="P9" s="9"/>
    </row>
    <row r="10" spans="1:133">
      <c r="A10" s="12"/>
      <c r="B10" s="23">
        <v>315</v>
      </c>
      <c r="C10" s="19" t="s">
        <v>54</v>
      </c>
      <c r="D10" s="43">
        <v>9418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9418</v>
      </c>
      <c r="O10" s="44">
        <f t="shared" si="2"/>
        <v>42.233183856502244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112340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112340</v>
      </c>
      <c r="O11" s="42">
        <f t="shared" si="2"/>
        <v>503.76681614349775</v>
      </c>
      <c r="P11" s="10"/>
    </row>
    <row r="12" spans="1:133">
      <c r="A12" s="12"/>
      <c r="B12" s="23">
        <v>322</v>
      </c>
      <c r="C12" s="19" t="s">
        <v>0</v>
      </c>
      <c r="D12" s="43">
        <v>92153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92153</v>
      </c>
      <c r="O12" s="44">
        <f t="shared" si="2"/>
        <v>413.24215246636771</v>
      </c>
      <c r="P12" s="9"/>
    </row>
    <row r="13" spans="1:133">
      <c r="A13" s="12"/>
      <c r="B13" s="23">
        <v>323.10000000000002</v>
      </c>
      <c r="C13" s="19" t="s">
        <v>14</v>
      </c>
      <c r="D13" s="43">
        <v>13066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13066</v>
      </c>
      <c r="O13" s="44">
        <f t="shared" si="2"/>
        <v>58.591928251121075</v>
      </c>
      <c r="P13" s="9"/>
    </row>
    <row r="14" spans="1:133">
      <c r="A14" s="12"/>
      <c r="B14" s="23">
        <v>329</v>
      </c>
      <c r="C14" s="19" t="s">
        <v>15</v>
      </c>
      <c r="D14" s="43">
        <v>7121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7121</v>
      </c>
      <c r="O14" s="44">
        <f t="shared" si="2"/>
        <v>31.932735426008968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SUM(D16:D17)</f>
        <v>21147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21147</v>
      </c>
      <c r="O15" s="42">
        <f t="shared" si="2"/>
        <v>94.829596412556057</v>
      </c>
      <c r="P15" s="10"/>
    </row>
    <row r="16" spans="1:133">
      <c r="A16" s="12"/>
      <c r="B16" s="23">
        <v>335.12</v>
      </c>
      <c r="C16" s="19" t="s">
        <v>55</v>
      </c>
      <c r="D16" s="43">
        <v>6190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6190</v>
      </c>
      <c r="O16" s="44">
        <f t="shared" si="2"/>
        <v>27.757847533632287</v>
      </c>
      <c r="P16" s="9"/>
    </row>
    <row r="17" spans="1:119">
      <c r="A17" s="12"/>
      <c r="B17" s="23">
        <v>335.18</v>
      </c>
      <c r="C17" s="19" t="s">
        <v>56</v>
      </c>
      <c r="D17" s="43">
        <v>14957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14957</v>
      </c>
      <c r="O17" s="44">
        <f t="shared" si="2"/>
        <v>67.071748878923771</v>
      </c>
      <c r="P17" s="9"/>
    </row>
    <row r="18" spans="1:119" ht="15.75">
      <c r="A18" s="27" t="s">
        <v>38</v>
      </c>
      <c r="B18" s="28"/>
      <c r="C18" s="29"/>
      <c r="D18" s="30">
        <f t="shared" ref="D18:M18" si="5">SUM(D19:D19)</f>
        <v>318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318</v>
      </c>
      <c r="O18" s="42">
        <f t="shared" si="2"/>
        <v>1.4260089686098654</v>
      </c>
      <c r="P18" s="10"/>
    </row>
    <row r="19" spans="1:119">
      <c r="A19" s="12"/>
      <c r="B19" s="23">
        <v>343.4</v>
      </c>
      <c r="C19" s="19" t="s">
        <v>39</v>
      </c>
      <c r="D19" s="43">
        <v>318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318</v>
      </c>
      <c r="O19" s="44">
        <f t="shared" si="2"/>
        <v>1.4260089686098654</v>
      </c>
      <c r="P19" s="9"/>
    </row>
    <row r="20" spans="1:119" ht="15.75">
      <c r="A20" s="27" t="s">
        <v>2</v>
      </c>
      <c r="B20" s="28"/>
      <c r="C20" s="29"/>
      <c r="D20" s="30">
        <f t="shared" ref="D20:M20" si="6">SUM(D21:D21)</f>
        <v>157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157</v>
      </c>
      <c r="O20" s="42">
        <f t="shared" si="2"/>
        <v>0.70403587443946192</v>
      </c>
      <c r="P20" s="10"/>
    </row>
    <row r="21" spans="1:119" ht="15.75" thickBot="1">
      <c r="A21" s="12"/>
      <c r="B21" s="23">
        <v>361.1</v>
      </c>
      <c r="C21" s="19" t="s">
        <v>26</v>
      </c>
      <c r="D21" s="43">
        <v>157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157</v>
      </c>
      <c r="O21" s="44">
        <f t="shared" si="2"/>
        <v>0.70403587443946192</v>
      </c>
      <c r="P21" s="9"/>
    </row>
    <row r="22" spans="1:119" ht="16.5" thickBot="1">
      <c r="A22" s="13" t="s">
        <v>24</v>
      </c>
      <c r="B22" s="21"/>
      <c r="C22" s="20"/>
      <c r="D22" s="14">
        <f>SUM(D5,D11,D15,D18,D20)</f>
        <v>173770</v>
      </c>
      <c r="E22" s="14">
        <f t="shared" ref="E22:M22" si="7">SUM(E5,E11,E15,E18,E20)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173770</v>
      </c>
      <c r="O22" s="36">
        <f t="shared" si="2"/>
        <v>779.23766816143495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57</v>
      </c>
      <c r="M24" s="112"/>
      <c r="N24" s="112"/>
      <c r="O24" s="40">
        <v>223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42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33588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33588</v>
      </c>
      <c r="O5" s="31">
        <f t="shared" ref="O5:O22" si="2">(N5/O$24)</f>
        <v>152.67272727272729</v>
      </c>
      <c r="P5" s="6"/>
    </row>
    <row r="6" spans="1:133">
      <c r="A6" s="12"/>
      <c r="B6" s="23">
        <v>312.41000000000003</v>
      </c>
      <c r="C6" s="19" t="s">
        <v>10</v>
      </c>
      <c r="D6" s="43">
        <v>7953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7953</v>
      </c>
      <c r="O6" s="44">
        <f t="shared" si="2"/>
        <v>36.15</v>
      </c>
      <c r="P6" s="9"/>
    </row>
    <row r="7" spans="1:133">
      <c r="A7" s="12"/>
      <c r="B7" s="23">
        <v>312.42</v>
      </c>
      <c r="C7" s="19" t="s">
        <v>9</v>
      </c>
      <c r="D7" s="43">
        <v>3783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3783</v>
      </c>
      <c r="O7" s="44">
        <f t="shared" si="2"/>
        <v>17.195454545454545</v>
      </c>
      <c r="P7" s="9"/>
    </row>
    <row r="8" spans="1:133">
      <c r="A8" s="12"/>
      <c r="B8" s="23">
        <v>314.10000000000002</v>
      </c>
      <c r="C8" s="19" t="s">
        <v>11</v>
      </c>
      <c r="D8" s="43">
        <v>16167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16167</v>
      </c>
      <c r="O8" s="44">
        <f t="shared" si="2"/>
        <v>73.486363636363635</v>
      </c>
      <c r="P8" s="9"/>
    </row>
    <row r="9" spans="1:133">
      <c r="A9" s="12"/>
      <c r="B9" s="23">
        <v>314.39999999999998</v>
      </c>
      <c r="C9" s="19" t="s">
        <v>46</v>
      </c>
      <c r="D9" s="43">
        <v>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</v>
      </c>
      <c r="O9" s="44">
        <f t="shared" si="2"/>
        <v>0.18181818181818182</v>
      </c>
      <c r="P9" s="9"/>
    </row>
    <row r="10" spans="1:133">
      <c r="A10" s="12"/>
      <c r="B10" s="23">
        <v>315</v>
      </c>
      <c r="C10" s="19" t="s">
        <v>12</v>
      </c>
      <c r="D10" s="43">
        <v>5645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5645</v>
      </c>
      <c r="O10" s="44">
        <f t="shared" si="2"/>
        <v>25.65909090909091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24524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24524</v>
      </c>
      <c r="O11" s="42">
        <f t="shared" si="2"/>
        <v>111.47272727272727</v>
      </c>
      <c r="P11" s="10"/>
    </row>
    <row r="12" spans="1:133">
      <c r="A12" s="12"/>
      <c r="B12" s="23">
        <v>322</v>
      </c>
      <c r="C12" s="19" t="s">
        <v>0</v>
      </c>
      <c r="D12" s="43">
        <v>3966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3966</v>
      </c>
      <c r="O12" s="44">
        <f t="shared" si="2"/>
        <v>18.027272727272727</v>
      </c>
      <c r="P12" s="9"/>
    </row>
    <row r="13" spans="1:133">
      <c r="A13" s="12"/>
      <c r="B13" s="23">
        <v>323.10000000000002</v>
      </c>
      <c r="C13" s="19" t="s">
        <v>14</v>
      </c>
      <c r="D13" s="43">
        <v>13180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13180</v>
      </c>
      <c r="O13" s="44">
        <f t="shared" si="2"/>
        <v>59.909090909090907</v>
      </c>
      <c r="P13" s="9"/>
    </row>
    <row r="14" spans="1:133">
      <c r="A14" s="12"/>
      <c r="B14" s="23">
        <v>329</v>
      </c>
      <c r="C14" s="19" t="s">
        <v>15</v>
      </c>
      <c r="D14" s="43">
        <v>7378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7378</v>
      </c>
      <c r="O14" s="44">
        <f t="shared" si="2"/>
        <v>33.536363636363639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SUM(D16:D17)</f>
        <v>20443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20443</v>
      </c>
      <c r="O15" s="42">
        <f t="shared" si="2"/>
        <v>92.922727272727272</v>
      </c>
      <c r="P15" s="10"/>
    </row>
    <row r="16" spans="1:133">
      <c r="A16" s="12"/>
      <c r="B16" s="23">
        <v>335.12</v>
      </c>
      <c r="C16" s="19" t="s">
        <v>18</v>
      </c>
      <c r="D16" s="43">
        <v>6161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6161</v>
      </c>
      <c r="O16" s="44">
        <f t="shared" si="2"/>
        <v>28.004545454545454</v>
      </c>
      <c r="P16" s="9"/>
    </row>
    <row r="17" spans="1:119">
      <c r="A17" s="12"/>
      <c r="B17" s="23">
        <v>335.18</v>
      </c>
      <c r="C17" s="19" t="s">
        <v>19</v>
      </c>
      <c r="D17" s="43">
        <v>14282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14282</v>
      </c>
      <c r="O17" s="44">
        <f t="shared" si="2"/>
        <v>64.918181818181822</v>
      </c>
      <c r="P17" s="9"/>
    </row>
    <row r="18" spans="1:119" ht="15.75">
      <c r="A18" s="27" t="s">
        <v>38</v>
      </c>
      <c r="B18" s="28"/>
      <c r="C18" s="29"/>
      <c r="D18" s="30">
        <f t="shared" ref="D18:M18" si="5">SUM(D19:D19)</f>
        <v>578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578</v>
      </c>
      <c r="O18" s="42">
        <f t="shared" si="2"/>
        <v>2.6272727272727274</v>
      </c>
      <c r="P18" s="10"/>
    </row>
    <row r="19" spans="1:119">
      <c r="A19" s="12"/>
      <c r="B19" s="23">
        <v>343.4</v>
      </c>
      <c r="C19" s="19" t="s">
        <v>39</v>
      </c>
      <c r="D19" s="43">
        <v>578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578</v>
      </c>
      <c r="O19" s="44">
        <f t="shared" si="2"/>
        <v>2.6272727272727274</v>
      </c>
      <c r="P19" s="9"/>
    </row>
    <row r="20" spans="1:119" ht="15.75">
      <c r="A20" s="27" t="s">
        <v>2</v>
      </c>
      <c r="B20" s="28"/>
      <c r="C20" s="29"/>
      <c r="D20" s="30">
        <f t="shared" ref="D20:M20" si="6">SUM(D21:D21)</f>
        <v>207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207</v>
      </c>
      <c r="O20" s="42">
        <f t="shared" si="2"/>
        <v>0.94090909090909092</v>
      </c>
      <c r="P20" s="10"/>
    </row>
    <row r="21" spans="1:119" ht="15.75" thickBot="1">
      <c r="A21" s="12"/>
      <c r="B21" s="23">
        <v>361.1</v>
      </c>
      <c r="C21" s="19" t="s">
        <v>26</v>
      </c>
      <c r="D21" s="43">
        <v>207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207</v>
      </c>
      <c r="O21" s="44">
        <f t="shared" si="2"/>
        <v>0.94090909090909092</v>
      </c>
      <c r="P21" s="9"/>
    </row>
    <row r="22" spans="1:119" ht="16.5" thickBot="1">
      <c r="A22" s="13" t="s">
        <v>24</v>
      </c>
      <c r="B22" s="21"/>
      <c r="C22" s="20"/>
      <c r="D22" s="14">
        <f>SUM(D5,D11,D15,D18,D20)</f>
        <v>79340</v>
      </c>
      <c r="E22" s="14">
        <f t="shared" ref="E22:M22" si="7">SUM(E5,E11,E15,E18,E20)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79340</v>
      </c>
      <c r="O22" s="36">
        <f t="shared" si="2"/>
        <v>360.63636363636363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47</v>
      </c>
      <c r="M24" s="112"/>
      <c r="N24" s="112"/>
      <c r="O24" s="40">
        <v>220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42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28701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28701</v>
      </c>
      <c r="O5" s="31">
        <f t="shared" ref="O5:O22" si="2">(N5/O$24)</f>
        <v>131.05479452054794</v>
      </c>
      <c r="P5" s="6"/>
    </row>
    <row r="6" spans="1:133">
      <c r="A6" s="12"/>
      <c r="B6" s="23">
        <v>312.41000000000003</v>
      </c>
      <c r="C6" s="19" t="s">
        <v>10</v>
      </c>
      <c r="D6" s="43">
        <v>8104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8104</v>
      </c>
      <c r="O6" s="44">
        <f t="shared" si="2"/>
        <v>37.00456621004566</v>
      </c>
      <c r="P6" s="9"/>
    </row>
    <row r="7" spans="1:133">
      <c r="A7" s="12"/>
      <c r="B7" s="23">
        <v>312.42</v>
      </c>
      <c r="C7" s="19" t="s">
        <v>9</v>
      </c>
      <c r="D7" s="43">
        <v>3699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3699</v>
      </c>
      <c r="O7" s="44">
        <f t="shared" si="2"/>
        <v>16.890410958904109</v>
      </c>
      <c r="P7" s="9"/>
    </row>
    <row r="8" spans="1:133">
      <c r="A8" s="12"/>
      <c r="B8" s="23">
        <v>314.10000000000002</v>
      </c>
      <c r="C8" s="19" t="s">
        <v>11</v>
      </c>
      <c r="D8" s="43">
        <v>15835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15835</v>
      </c>
      <c r="O8" s="44">
        <f t="shared" si="2"/>
        <v>72.305936073059357</v>
      </c>
      <c r="P8" s="9"/>
    </row>
    <row r="9" spans="1:133">
      <c r="A9" s="12"/>
      <c r="B9" s="23">
        <v>315</v>
      </c>
      <c r="C9" s="19" t="s">
        <v>12</v>
      </c>
      <c r="D9" s="43">
        <v>1063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1063</v>
      </c>
      <c r="O9" s="44">
        <f t="shared" si="2"/>
        <v>4.8538812785388128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22954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22954</v>
      </c>
      <c r="O10" s="42">
        <f t="shared" si="2"/>
        <v>104.81278538812785</v>
      </c>
      <c r="P10" s="10"/>
    </row>
    <row r="11" spans="1:133">
      <c r="A11" s="12"/>
      <c r="B11" s="23">
        <v>322</v>
      </c>
      <c r="C11" s="19" t="s">
        <v>0</v>
      </c>
      <c r="D11" s="43">
        <v>2679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2679</v>
      </c>
      <c r="O11" s="44">
        <f t="shared" si="2"/>
        <v>12.232876712328768</v>
      </c>
      <c r="P11" s="9"/>
    </row>
    <row r="12" spans="1:133">
      <c r="A12" s="12"/>
      <c r="B12" s="23">
        <v>323.10000000000002</v>
      </c>
      <c r="C12" s="19" t="s">
        <v>14</v>
      </c>
      <c r="D12" s="43">
        <v>13618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13618</v>
      </c>
      <c r="O12" s="44">
        <f t="shared" si="2"/>
        <v>62.182648401826484</v>
      </c>
      <c r="P12" s="9"/>
    </row>
    <row r="13" spans="1:133">
      <c r="A13" s="12"/>
      <c r="B13" s="23">
        <v>329</v>
      </c>
      <c r="C13" s="19" t="s">
        <v>15</v>
      </c>
      <c r="D13" s="43">
        <v>6657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6657</v>
      </c>
      <c r="O13" s="44">
        <f t="shared" si="2"/>
        <v>30.397260273972602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SUM(D15:D16)</f>
        <v>23960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23960</v>
      </c>
      <c r="O14" s="42">
        <f t="shared" si="2"/>
        <v>109.40639269406392</v>
      </c>
      <c r="P14" s="10"/>
    </row>
    <row r="15" spans="1:133">
      <c r="A15" s="12"/>
      <c r="B15" s="23">
        <v>335.12</v>
      </c>
      <c r="C15" s="19" t="s">
        <v>18</v>
      </c>
      <c r="D15" s="43">
        <v>6577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6577</v>
      </c>
      <c r="O15" s="44">
        <f t="shared" si="2"/>
        <v>30.031963470319635</v>
      </c>
      <c r="P15" s="9"/>
    </row>
    <row r="16" spans="1:133">
      <c r="A16" s="12"/>
      <c r="B16" s="23">
        <v>335.18</v>
      </c>
      <c r="C16" s="19" t="s">
        <v>19</v>
      </c>
      <c r="D16" s="43">
        <v>17383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17383</v>
      </c>
      <c r="O16" s="44">
        <f t="shared" si="2"/>
        <v>79.374429223744286</v>
      </c>
      <c r="P16" s="9"/>
    </row>
    <row r="17" spans="1:119" ht="15.75">
      <c r="A17" s="27" t="s">
        <v>38</v>
      </c>
      <c r="B17" s="28"/>
      <c r="C17" s="29"/>
      <c r="D17" s="30">
        <f t="shared" ref="D17:M17" si="5">SUM(D18:D18)</f>
        <v>640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30">
        <f t="shared" si="1"/>
        <v>640</v>
      </c>
      <c r="O17" s="42">
        <f t="shared" si="2"/>
        <v>2.9223744292237441</v>
      </c>
      <c r="P17" s="10"/>
    </row>
    <row r="18" spans="1:119">
      <c r="A18" s="12"/>
      <c r="B18" s="23">
        <v>343.4</v>
      </c>
      <c r="C18" s="19" t="s">
        <v>39</v>
      </c>
      <c r="D18" s="43">
        <v>640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640</v>
      </c>
      <c r="O18" s="44">
        <f t="shared" si="2"/>
        <v>2.9223744292237441</v>
      </c>
      <c r="P18" s="9"/>
    </row>
    <row r="19" spans="1:119" ht="15.75">
      <c r="A19" s="27" t="s">
        <v>2</v>
      </c>
      <c r="B19" s="28"/>
      <c r="C19" s="29"/>
      <c r="D19" s="30">
        <f t="shared" ref="D19:M19" si="6">SUM(D20:D21)</f>
        <v>19352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1"/>
        <v>19352</v>
      </c>
      <c r="O19" s="42">
        <f t="shared" si="2"/>
        <v>88.365296803652967</v>
      </c>
      <c r="P19" s="10"/>
    </row>
    <row r="20" spans="1:119">
      <c r="A20" s="12"/>
      <c r="B20" s="23">
        <v>361.1</v>
      </c>
      <c r="C20" s="19" t="s">
        <v>26</v>
      </c>
      <c r="D20" s="43">
        <v>227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227</v>
      </c>
      <c r="O20" s="44">
        <f t="shared" si="2"/>
        <v>1.0365296803652968</v>
      </c>
      <c r="P20" s="9"/>
    </row>
    <row r="21" spans="1:119" ht="15.75" thickBot="1">
      <c r="A21" s="12"/>
      <c r="B21" s="23">
        <v>369.9</v>
      </c>
      <c r="C21" s="19" t="s">
        <v>40</v>
      </c>
      <c r="D21" s="43">
        <v>19125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19125</v>
      </c>
      <c r="O21" s="44">
        <f t="shared" si="2"/>
        <v>87.328767123287676</v>
      </c>
      <c r="P21" s="9"/>
    </row>
    <row r="22" spans="1:119" ht="16.5" thickBot="1">
      <c r="A22" s="13" t="s">
        <v>24</v>
      </c>
      <c r="B22" s="21"/>
      <c r="C22" s="20"/>
      <c r="D22" s="14">
        <f>SUM(D5,D10,D14,D17,D19)</f>
        <v>95607</v>
      </c>
      <c r="E22" s="14">
        <f t="shared" ref="E22:M22" si="7">SUM(E5,E10,E14,E17,E19)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95607</v>
      </c>
      <c r="O22" s="36">
        <f t="shared" si="2"/>
        <v>436.56164383561645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44</v>
      </c>
      <c r="M24" s="112"/>
      <c r="N24" s="112"/>
      <c r="O24" s="40">
        <v>219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42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31049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31049</v>
      </c>
      <c r="O5" s="31">
        <f t="shared" ref="O5:O23" si="2">(N5/O$25)</f>
        <v>141.77625570776254</v>
      </c>
      <c r="P5" s="6"/>
    </row>
    <row r="6" spans="1:133">
      <c r="A6" s="12"/>
      <c r="B6" s="23">
        <v>312.41000000000003</v>
      </c>
      <c r="C6" s="19" t="s">
        <v>10</v>
      </c>
      <c r="D6" s="43">
        <v>8190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8190</v>
      </c>
      <c r="O6" s="44">
        <f t="shared" si="2"/>
        <v>37.397260273972606</v>
      </c>
      <c r="P6" s="9"/>
    </row>
    <row r="7" spans="1:133">
      <c r="A7" s="12"/>
      <c r="B7" s="23">
        <v>312.42</v>
      </c>
      <c r="C7" s="19" t="s">
        <v>9</v>
      </c>
      <c r="D7" s="43">
        <v>3734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3734</v>
      </c>
      <c r="O7" s="44">
        <f t="shared" si="2"/>
        <v>17.050228310502284</v>
      </c>
      <c r="P7" s="9"/>
    </row>
    <row r="8" spans="1:133">
      <c r="A8" s="12"/>
      <c r="B8" s="23">
        <v>314.10000000000002</v>
      </c>
      <c r="C8" s="19" t="s">
        <v>11</v>
      </c>
      <c r="D8" s="43">
        <v>16538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16538</v>
      </c>
      <c r="O8" s="44">
        <f t="shared" si="2"/>
        <v>75.515981735159812</v>
      </c>
      <c r="P8" s="9"/>
    </row>
    <row r="9" spans="1:133">
      <c r="A9" s="12"/>
      <c r="B9" s="23">
        <v>315</v>
      </c>
      <c r="C9" s="19" t="s">
        <v>12</v>
      </c>
      <c r="D9" s="43">
        <v>2587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2587</v>
      </c>
      <c r="O9" s="44">
        <f t="shared" si="2"/>
        <v>11.812785388127853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23324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23324</v>
      </c>
      <c r="O10" s="42">
        <f t="shared" si="2"/>
        <v>106.50228310502283</v>
      </c>
      <c r="P10" s="10"/>
    </row>
    <row r="11" spans="1:133">
      <c r="A11" s="12"/>
      <c r="B11" s="23">
        <v>322</v>
      </c>
      <c r="C11" s="19" t="s">
        <v>0</v>
      </c>
      <c r="D11" s="43">
        <v>1520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1520</v>
      </c>
      <c r="O11" s="44">
        <f t="shared" si="2"/>
        <v>6.9406392694063923</v>
      </c>
      <c r="P11" s="9"/>
    </row>
    <row r="12" spans="1:133">
      <c r="A12" s="12"/>
      <c r="B12" s="23">
        <v>323.10000000000002</v>
      </c>
      <c r="C12" s="19" t="s">
        <v>14</v>
      </c>
      <c r="D12" s="43">
        <v>14937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14937</v>
      </c>
      <c r="O12" s="44">
        <f t="shared" si="2"/>
        <v>68.205479452054789</v>
      </c>
      <c r="P12" s="9"/>
    </row>
    <row r="13" spans="1:133">
      <c r="A13" s="12"/>
      <c r="B13" s="23">
        <v>329</v>
      </c>
      <c r="C13" s="19" t="s">
        <v>15</v>
      </c>
      <c r="D13" s="43">
        <v>6867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6867</v>
      </c>
      <c r="O13" s="44">
        <f t="shared" si="2"/>
        <v>31.356164383561644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SUM(D15:D17)</f>
        <v>52282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52282</v>
      </c>
      <c r="O14" s="42">
        <f t="shared" si="2"/>
        <v>238.73059360730593</v>
      </c>
      <c r="P14" s="10"/>
    </row>
    <row r="15" spans="1:133">
      <c r="A15" s="12"/>
      <c r="B15" s="23">
        <v>335.12</v>
      </c>
      <c r="C15" s="19" t="s">
        <v>18</v>
      </c>
      <c r="D15" s="43">
        <v>6355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6355</v>
      </c>
      <c r="O15" s="44">
        <f t="shared" si="2"/>
        <v>29.018264840182649</v>
      </c>
      <c r="P15" s="9"/>
    </row>
    <row r="16" spans="1:133">
      <c r="A16" s="12"/>
      <c r="B16" s="23">
        <v>335.18</v>
      </c>
      <c r="C16" s="19" t="s">
        <v>19</v>
      </c>
      <c r="D16" s="43">
        <v>16079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16079</v>
      </c>
      <c r="O16" s="44">
        <f t="shared" si="2"/>
        <v>73.420091324200911</v>
      </c>
      <c r="P16" s="9"/>
    </row>
    <row r="17" spans="1:119">
      <c r="A17" s="12"/>
      <c r="B17" s="23">
        <v>337.7</v>
      </c>
      <c r="C17" s="19" t="s">
        <v>37</v>
      </c>
      <c r="D17" s="43">
        <v>29848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29848</v>
      </c>
      <c r="O17" s="44">
        <f t="shared" si="2"/>
        <v>136.29223744292239</v>
      </c>
      <c r="P17" s="9"/>
    </row>
    <row r="18" spans="1:119" ht="15.75">
      <c r="A18" s="27" t="s">
        <v>38</v>
      </c>
      <c r="B18" s="28"/>
      <c r="C18" s="29"/>
      <c r="D18" s="30">
        <f t="shared" ref="D18:M18" si="5">SUM(D19:D19)</f>
        <v>377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377</v>
      </c>
      <c r="O18" s="42">
        <f t="shared" si="2"/>
        <v>1.7214611872146119</v>
      </c>
      <c r="P18" s="10"/>
    </row>
    <row r="19" spans="1:119">
      <c r="A19" s="12"/>
      <c r="B19" s="23">
        <v>343.4</v>
      </c>
      <c r="C19" s="19" t="s">
        <v>39</v>
      </c>
      <c r="D19" s="43">
        <v>377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377</v>
      </c>
      <c r="O19" s="44">
        <f t="shared" si="2"/>
        <v>1.7214611872146119</v>
      </c>
      <c r="P19" s="9"/>
    </row>
    <row r="20" spans="1:119" ht="15.75">
      <c r="A20" s="27" t="s">
        <v>2</v>
      </c>
      <c r="B20" s="28"/>
      <c r="C20" s="29"/>
      <c r="D20" s="30">
        <f t="shared" ref="D20:M20" si="6">SUM(D21:D22)</f>
        <v>3394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3394</v>
      </c>
      <c r="O20" s="42">
        <f t="shared" si="2"/>
        <v>15.497716894977168</v>
      </c>
      <c r="P20" s="10"/>
    </row>
    <row r="21" spans="1:119">
      <c r="A21" s="12"/>
      <c r="B21" s="23">
        <v>361.1</v>
      </c>
      <c r="C21" s="19" t="s">
        <v>26</v>
      </c>
      <c r="D21" s="43">
        <v>96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96</v>
      </c>
      <c r="O21" s="44">
        <f t="shared" si="2"/>
        <v>0.43835616438356162</v>
      </c>
      <c r="P21" s="9"/>
    </row>
    <row r="22" spans="1:119" ht="15.75" thickBot="1">
      <c r="A22" s="12"/>
      <c r="B22" s="23">
        <v>369.9</v>
      </c>
      <c r="C22" s="19" t="s">
        <v>40</v>
      </c>
      <c r="D22" s="43">
        <v>3298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3298</v>
      </c>
      <c r="O22" s="44">
        <f t="shared" si="2"/>
        <v>15.059360730593607</v>
      </c>
      <c r="P22" s="9"/>
    </row>
    <row r="23" spans="1:119" ht="16.5" thickBot="1">
      <c r="A23" s="13" t="s">
        <v>24</v>
      </c>
      <c r="B23" s="21"/>
      <c r="C23" s="20"/>
      <c r="D23" s="14">
        <f>SUM(D5,D10,D14,D18,D20)</f>
        <v>110426</v>
      </c>
      <c r="E23" s="14">
        <f t="shared" ref="E23:M23" si="7">SUM(E5,E10,E14,E18,E20)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110426</v>
      </c>
      <c r="O23" s="36">
        <f t="shared" si="2"/>
        <v>504.22831050228308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41</v>
      </c>
      <c r="M25" s="112"/>
      <c r="N25" s="112"/>
      <c r="O25" s="40">
        <v>219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25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34495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34495</v>
      </c>
      <c r="O5" s="31">
        <f t="shared" ref="O5:O21" si="2">(N5/O$23)</f>
        <v>124.98188405797102</v>
      </c>
      <c r="P5" s="6"/>
    </row>
    <row r="6" spans="1:133">
      <c r="A6" s="12"/>
      <c r="B6" s="23">
        <v>312.41000000000003</v>
      </c>
      <c r="C6" s="19" t="s">
        <v>10</v>
      </c>
      <c r="D6" s="43">
        <v>9811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9811</v>
      </c>
      <c r="O6" s="44">
        <f t="shared" si="2"/>
        <v>35.54710144927536</v>
      </c>
      <c r="P6" s="9"/>
    </row>
    <row r="7" spans="1:133">
      <c r="A7" s="12"/>
      <c r="B7" s="23">
        <v>312.42</v>
      </c>
      <c r="C7" s="19" t="s">
        <v>9</v>
      </c>
      <c r="D7" s="43">
        <v>3925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3925</v>
      </c>
      <c r="O7" s="44">
        <f t="shared" si="2"/>
        <v>14.221014492753623</v>
      </c>
      <c r="P7" s="9"/>
    </row>
    <row r="8" spans="1:133">
      <c r="A8" s="12"/>
      <c r="B8" s="23">
        <v>314.10000000000002</v>
      </c>
      <c r="C8" s="19" t="s">
        <v>11</v>
      </c>
      <c r="D8" s="43">
        <v>14533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14533</v>
      </c>
      <c r="O8" s="44">
        <f t="shared" si="2"/>
        <v>52.655797101449274</v>
      </c>
      <c r="P8" s="9"/>
    </row>
    <row r="9" spans="1:133">
      <c r="A9" s="12"/>
      <c r="B9" s="23">
        <v>315</v>
      </c>
      <c r="C9" s="19" t="s">
        <v>12</v>
      </c>
      <c r="D9" s="43">
        <v>6226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6226</v>
      </c>
      <c r="O9" s="44">
        <f t="shared" si="2"/>
        <v>22.557971014492754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23779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23779</v>
      </c>
      <c r="O10" s="42">
        <f t="shared" si="2"/>
        <v>86.155797101449281</v>
      </c>
      <c r="P10" s="10"/>
    </row>
    <row r="11" spans="1:133">
      <c r="A11" s="12"/>
      <c r="B11" s="23">
        <v>322</v>
      </c>
      <c r="C11" s="19" t="s">
        <v>0</v>
      </c>
      <c r="D11" s="43">
        <v>1755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1755</v>
      </c>
      <c r="O11" s="44">
        <f t="shared" si="2"/>
        <v>6.3586956521739131</v>
      </c>
      <c r="P11" s="9"/>
    </row>
    <row r="12" spans="1:133">
      <c r="A12" s="12"/>
      <c r="B12" s="23">
        <v>323.10000000000002</v>
      </c>
      <c r="C12" s="19" t="s">
        <v>14</v>
      </c>
      <c r="D12" s="43">
        <v>14659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14659</v>
      </c>
      <c r="O12" s="44">
        <f t="shared" si="2"/>
        <v>53.112318840579711</v>
      </c>
      <c r="P12" s="9"/>
    </row>
    <row r="13" spans="1:133">
      <c r="A13" s="12"/>
      <c r="B13" s="23">
        <v>329</v>
      </c>
      <c r="C13" s="19" t="s">
        <v>15</v>
      </c>
      <c r="D13" s="43">
        <v>7365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7365</v>
      </c>
      <c r="O13" s="44">
        <f t="shared" si="2"/>
        <v>26.684782608695652</v>
      </c>
      <c r="P13" s="9"/>
    </row>
    <row r="14" spans="1:133" ht="15.75">
      <c r="A14" s="27" t="s">
        <v>17</v>
      </c>
      <c r="B14" s="28"/>
      <c r="C14" s="29"/>
      <c r="D14" s="30">
        <f t="shared" ref="D14:M14" si="4">SUM(D15:D17)</f>
        <v>22939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22939</v>
      </c>
      <c r="O14" s="42">
        <f t="shared" si="2"/>
        <v>83.112318840579704</v>
      </c>
      <c r="P14" s="10"/>
    </row>
    <row r="15" spans="1:133">
      <c r="A15" s="12"/>
      <c r="B15" s="23">
        <v>331.1</v>
      </c>
      <c r="C15" s="19" t="s">
        <v>16</v>
      </c>
      <c r="D15" s="43">
        <v>1433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1433</v>
      </c>
      <c r="O15" s="44">
        <f t="shared" si="2"/>
        <v>5.1920289855072461</v>
      </c>
      <c r="P15" s="9"/>
    </row>
    <row r="16" spans="1:133">
      <c r="A16" s="12"/>
      <c r="B16" s="23">
        <v>335.12</v>
      </c>
      <c r="C16" s="19" t="s">
        <v>18</v>
      </c>
      <c r="D16" s="43">
        <v>5864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5864</v>
      </c>
      <c r="O16" s="44">
        <f t="shared" si="2"/>
        <v>21.246376811594203</v>
      </c>
      <c r="P16" s="9"/>
    </row>
    <row r="17" spans="1:119">
      <c r="A17" s="12"/>
      <c r="B17" s="23">
        <v>335.18</v>
      </c>
      <c r="C17" s="19" t="s">
        <v>19</v>
      </c>
      <c r="D17" s="43">
        <v>15642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15642</v>
      </c>
      <c r="O17" s="44">
        <f t="shared" si="2"/>
        <v>56.673913043478258</v>
      </c>
      <c r="P17" s="9"/>
    </row>
    <row r="18" spans="1:119" ht="15.75">
      <c r="A18" s="27" t="s">
        <v>2</v>
      </c>
      <c r="B18" s="28"/>
      <c r="C18" s="29"/>
      <c r="D18" s="30">
        <f t="shared" ref="D18:M18" si="5">SUM(D19:D20)</f>
        <v>2512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2512</v>
      </c>
      <c r="O18" s="42">
        <f t="shared" si="2"/>
        <v>9.1014492753623184</v>
      </c>
      <c r="P18" s="10"/>
    </row>
    <row r="19" spans="1:119">
      <c r="A19" s="12"/>
      <c r="B19" s="23">
        <v>361.1</v>
      </c>
      <c r="C19" s="19" t="s">
        <v>26</v>
      </c>
      <c r="D19" s="43">
        <v>2278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2278</v>
      </c>
      <c r="O19" s="44">
        <f t="shared" si="2"/>
        <v>8.2536231884057969</v>
      </c>
      <c r="P19" s="9"/>
    </row>
    <row r="20" spans="1:119" ht="15.75" thickBot="1">
      <c r="A20" s="12"/>
      <c r="B20" s="23">
        <v>366</v>
      </c>
      <c r="C20" s="19" t="s">
        <v>27</v>
      </c>
      <c r="D20" s="43">
        <v>234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234</v>
      </c>
      <c r="O20" s="44">
        <f t="shared" si="2"/>
        <v>0.84782608695652173</v>
      </c>
      <c r="P20" s="9"/>
    </row>
    <row r="21" spans="1:119" ht="16.5" thickBot="1">
      <c r="A21" s="13" t="s">
        <v>24</v>
      </c>
      <c r="B21" s="21"/>
      <c r="C21" s="20"/>
      <c r="D21" s="14">
        <f>SUM(D5,D10,D14,D18)</f>
        <v>83725</v>
      </c>
      <c r="E21" s="14">
        <f t="shared" ref="E21:M21" si="6">SUM(E5,E10,E14,E18)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1"/>
        <v>83725</v>
      </c>
      <c r="O21" s="36">
        <f t="shared" si="2"/>
        <v>303.35144927536231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112" t="s">
        <v>34</v>
      </c>
      <c r="M23" s="112"/>
      <c r="N23" s="112"/>
      <c r="O23" s="40">
        <v>276</v>
      </c>
    </row>
    <row r="24" spans="1:119">
      <c r="A24" s="113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</row>
    <row r="25" spans="1:119" ht="15.75" thickBot="1">
      <c r="A25" s="114" t="s">
        <v>42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4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45084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45084</v>
      </c>
      <c r="O5" s="31">
        <f t="shared" ref="O5:O23" si="2">(N5/O$25)</f>
        <v>172.07633587786259</v>
      </c>
      <c r="P5" s="6"/>
    </row>
    <row r="6" spans="1:133">
      <c r="A6" s="12"/>
      <c r="B6" s="23">
        <v>312.41000000000003</v>
      </c>
      <c r="C6" s="19" t="s">
        <v>10</v>
      </c>
      <c r="D6" s="43">
        <v>8914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8914</v>
      </c>
      <c r="O6" s="44">
        <f t="shared" si="2"/>
        <v>34.022900763358777</v>
      </c>
      <c r="P6" s="9"/>
    </row>
    <row r="7" spans="1:133">
      <c r="A7" s="12"/>
      <c r="B7" s="23">
        <v>312.42</v>
      </c>
      <c r="C7" s="19" t="s">
        <v>9</v>
      </c>
      <c r="D7" s="43">
        <v>4152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4152</v>
      </c>
      <c r="O7" s="44">
        <f t="shared" si="2"/>
        <v>15.847328244274809</v>
      </c>
      <c r="P7" s="9"/>
    </row>
    <row r="8" spans="1:133">
      <c r="A8" s="12"/>
      <c r="B8" s="23">
        <v>314.10000000000002</v>
      </c>
      <c r="C8" s="19" t="s">
        <v>11</v>
      </c>
      <c r="D8" s="43">
        <v>14050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14050</v>
      </c>
      <c r="O8" s="44">
        <f t="shared" si="2"/>
        <v>53.625954198473281</v>
      </c>
      <c r="P8" s="9"/>
    </row>
    <row r="9" spans="1:133">
      <c r="A9" s="12"/>
      <c r="B9" s="23">
        <v>315</v>
      </c>
      <c r="C9" s="19" t="s">
        <v>12</v>
      </c>
      <c r="D9" s="43">
        <v>11442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11442</v>
      </c>
      <c r="O9" s="44">
        <f t="shared" si="2"/>
        <v>43.671755725190842</v>
      </c>
      <c r="P9" s="9"/>
    </row>
    <row r="10" spans="1:133">
      <c r="A10" s="12"/>
      <c r="B10" s="23">
        <v>316</v>
      </c>
      <c r="C10" s="19" t="s">
        <v>49</v>
      </c>
      <c r="D10" s="43">
        <v>6526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6526</v>
      </c>
      <c r="O10" s="44">
        <f t="shared" si="2"/>
        <v>24.908396946564885</v>
      </c>
      <c r="P10" s="9"/>
    </row>
    <row r="11" spans="1:133" ht="15.75">
      <c r="A11" s="27" t="s">
        <v>50</v>
      </c>
      <c r="B11" s="28"/>
      <c r="C11" s="29"/>
      <c r="D11" s="30">
        <f t="shared" ref="D11:M11" si="3">SUM(D12:D14)</f>
        <v>19359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19359</v>
      </c>
      <c r="O11" s="42">
        <f t="shared" si="2"/>
        <v>73.889312977099237</v>
      </c>
      <c r="P11" s="10"/>
    </row>
    <row r="12" spans="1:133">
      <c r="A12" s="12"/>
      <c r="B12" s="23">
        <v>322</v>
      </c>
      <c r="C12" s="19" t="s">
        <v>0</v>
      </c>
      <c r="D12" s="43">
        <v>5323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5323</v>
      </c>
      <c r="O12" s="44">
        <f t="shared" si="2"/>
        <v>20.31679389312977</v>
      </c>
      <c r="P12" s="9"/>
    </row>
    <row r="13" spans="1:133">
      <c r="A13" s="12"/>
      <c r="B13" s="23">
        <v>323.10000000000002</v>
      </c>
      <c r="C13" s="19" t="s">
        <v>14</v>
      </c>
      <c r="D13" s="43">
        <v>13878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13878</v>
      </c>
      <c r="O13" s="44">
        <f t="shared" si="2"/>
        <v>52.969465648854964</v>
      </c>
      <c r="P13" s="9"/>
    </row>
    <row r="14" spans="1:133">
      <c r="A14" s="12"/>
      <c r="B14" s="23">
        <v>329</v>
      </c>
      <c r="C14" s="19" t="s">
        <v>51</v>
      </c>
      <c r="D14" s="43">
        <v>158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158</v>
      </c>
      <c r="O14" s="44">
        <f t="shared" si="2"/>
        <v>0.60305343511450382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SUM(D16:D18)</f>
        <v>27395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27395</v>
      </c>
      <c r="O15" s="42">
        <f t="shared" si="2"/>
        <v>104.56106870229007</v>
      </c>
      <c r="P15" s="10"/>
    </row>
    <row r="16" spans="1:133">
      <c r="A16" s="12"/>
      <c r="B16" s="23">
        <v>331.1</v>
      </c>
      <c r="C16" s="19" t="s">
        <v>16</v>
      </c>
      <c r="D16" s="43">
        <v>1857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1857</v>
      </c>
      <c r="O16" s="44">
        <f t="shared" si="2"/>
        <v>7.0877862595419847</v>
      </c>
      <c r="P16" s="9"/>
    </row>
    <row r="17" spans="1:119">
      <c r="A17" s="12"/>
      <c r="B17" s="23">
        <v>335.12</v>
      </c>
      <c r="C17" s="19" t="s">
        <v>18</v>
      </c>
      <c r="D17" s="43">
        <v>7128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7128</v>
      </c>
      <c r="O17" s="44">
        <f t="shared" si="2"/>
        <v>27.206106870229007</v>
      </c>
      <c r="P17" s="9"/>
    </row>
    <row r="18" spans="1:119">
      <c r="A18" s="12"/>
      <c r="B18" s="23">
        <v>335.18</v>
      </c>
      <c r="C18" s="19" t="s">
        <v>19</v>
      </c>
      <c r="D18" s="43">
        <v>18410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18410</v>
      </c>
      <c r="O18" s="44">
        <f t="shared" si="2"/>
        <v>70.267175572519079</v>
      </c>
      <c r="P18" s="9"/>
    </row>
    <row r="19" spans="1:119" ht="15.75">
      <c r="A19" s="27" t="s">
        <v>2</v>
      </c>
      <c r="B19" s="28"/>
      <c r="C19" s="29"/>
      <c r="D19" s="30">
        <f t="shared" ref="D19:M19" si="5">SUM(D20:D22)</f>
        <v>3920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3920</v>
      </c>
      <c r="O19" s="42">
        <f t="shared" si="2"/>
        <v>14.961832061068701</v>
      </c>
      <c r="P19" s="10"/>
    </row>
    <row r="20" spans="1:119">
      <c r="A20" s="12"/>
      <c r="B20" s="23">
        <v>361.1</v>
      </c>
      <c r="C20" s="19" t="s">
        <v>26</v>
      </c>
      <c r="D20" s="43">
        <v>3247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3247</v>
      </c>
      <c r="O20" s="44">
        <f t="shared" si="2"/>
        <v>12.393129770992367</v>
      </c>
      <c r="P20" s="9"/>
    </row>
    <row r="21" spans="1:119">
      <c r="A21" s="12"/>
      <c r="B21" s="23">
        <v>366</v>
      </c>
      <c r="C21" s="19" t="s">
        <v>27</v>
      </c>
      <c r="D21" s="43">
        <v>545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545</v>
      </c>
      <c r="O21" s="44">
        <f t="shared" si="2"/>
        <v>2.0801526717557253</v>
      </c>
      <c r="P21" s="9"/>
    </row>
    <row r="22" spans="1:119" ht="15.75" thickBot="1">
      <c r="A22" s="12"/>
      <c r="B22" s="23">
        <v>369.9</v>
      </c>
      <c r="C22" s="19" t="s">
        <v>40</v>
      </c>
      <c r="D22" s="43">
        <v>128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128</v>
      </c>
      <c r="O22" s="44">
        <f t="shared" si="2"/>
        <v>0.48854961832061067</v>
      </c>
      <c r="P22" s="9"/>
    </row>
    <row r="23" spans="1:119" ht="16.5" thickBot="1">
      <c r="A23" s="13" t="s">
        <v>24</v>
      </c>
      <c r="B23" s="21"/>
      <c r="C23" s="20"/>
      <c r="D23" s="14">
        <f>SUM(D5,D11,D15,D19)</f>
        <v>95758</v>
      </c>
      <c r="E23" s="14">
        <f t="shared" ref="E23:M23" si="6">SUM(E5,E11,E15,E19)</f>
        <v>0</v>
      </c>
      <c r="F23" s="14">
        <f t="shared" si="6"/>
        <v>0</v>
      </c>
      <c r="G23" s="14">
        <f t="shared" si="6"/>
        <v>0</v>
      </c>
      <c r="H23" s="14">
        <f t="shared" si="6"/>
        <v>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1"/>
        <v>95758</v>
      </c>
      <c r="O23" s="36">
        <f t="shared" si="2"/>
        <v>365.48854961832063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52</v>
      </c>
      <c r="M25" s="112"/>
      <c r="N25" s="112"/>
      <c r="O25" s="40">
        <v>262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89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3"/>
      <c r="M3" s="124"/>
      <c r="N3" s="34"/>
      <c r="O3" s="35"/>
      <c r="P3" s="125" t="s">
        <v>75</v>
      </c>
      <c r="Q3" s="11"/>
      <c r="R3"/>
    </row>
    <row r="4" spans="1:134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76</v>
      </c>
      <c r="N4" s="33" t="s">
        <v>8</v>
      </c>
      <c r="O4" s="33" t="s">
        <v>77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78</v>
      </c>
      <c r="B5" s="24"/>
      <c r="C5" s="24"/>
      <c r="D5" s="25">
        <f t="shared" ref="D5:N5" si="0">SUM(D6:D11)</f>
        <v>78810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78810</v>
      </c>
      <c r="P5" s="31">
        <f t="shared" ref="P5:P22" si="1">(O5/P$24)</f>
        <v>363.17972350230417</v>
      </c>
      <c r="Q5" s="6"/>
    </row>
    <row r="6" spans="1:134">
      <c r="A6" s="12"/>
      <c r="B6" s="23">
        <v>312.41000000000003</v>
      </c>
      <c r="C6" s="19" t="s">
        <v>79</v>
      </c>
      <c r="D6" s="43">
        <v>9681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11" si="2">SUM(D6:N6)</f>
        <v>9681</v>
      </c>
      <c r="P6" s="44">
        <f t="shared" si="1"/>
        <v>44.612903225806448</v>
      </c>
      <c r="Q6" s="9"/>
    </row>
    <row r="7" spans="1:134">
      <c r="A7" s="12"/>
      <c r="B7" s="23">
        <v>312.43</v>
      </c>
      <c r="C7" s="19" t="s">
        <v>80</v>
      </c>
      <c r="D7" s="43">
        <v>4424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4424</v>
      </c>
      <c r="P7" s="44">
        <f t="shared" si="1"/>
        <v>20.387096774193548</v>
      </c>
      <c r="Q7" s="9"/>
    </row>
    <row r="8" spans="1:134">
      <c r="A8" s="12"/>
      <c r="B8" s="23">
        <v>312.63</v>
      </c>
      <c r="C8" s="19" t="s">
        <v>81</v>
      </c>
      <c r="D8" s="43">
        <v>22138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22138</v>
      </c>
      <c r="P8" s="44">
        <f t="shared" si="1"/>
        <v>102.0184331797235</v>
      </c>
      <c r="Q8" s="9"/>
    </row>
    <row r="9" spans="1:134">
      <c r="A9" s="12"/>
      <c r="B9" s="23">
        <v>314.10000000000002</v>
      </c>
      <c r="C9" s="19" t="s">
        <v>11</v>
      </c>
      <c r="D9" s="43">
        <v>28800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28800</v>
      </c>
      <c r="P9" s="44">
        <f t="shared" si="1"/>
        <v>132.7188940092166</v>
      </c>
      <c r="Q9" s="9"/>
    </row>
    <row r="10" spans="1:134">
      <c r="A10" s="12"/>
      <c r="B10" s="23">
        <v>315.10000000000002</v>
      </c>
      <c r="C10" s="19" t="s">
        <v>82</v>
      </c>
      <c r="D10" s="43">
        <v>7601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7601</v>
      </c>
      <c r="P10" s="44">
        <f t="shared" si="1"/>
        <v>35.027649769585253</v>
      </c>
      <c r="Q10" s="9"/>
    </row>
    <row r="11" spans="1:134">
      <c r="A11" s="12"/>
      <c r="B11" s="23">
        <v>316</v>
      </c>
      <c r="C11" s="19" t="s">
        <v>90</v>
      </c>
      <c r="D11" s="43">
        <v>6166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6166</v>
      </c>
      <c r="P11" s="44">
        <f t="shared" si="1"/>
        <v>28.414746543778801</v>
      </c>
      <c r="Q11" s="9"/>
    </row>
    <row r="12" spans="1:134" ht="15.75">
      <c r="A12" s="27" t="s">
        <v>13</v>
      </c>
      <c r="B12" s="28"/>
      <c r="C12" s="29"/>
      <c r="D12" s="30">
        <f t="shared" ref="D12:N12" si="3">SUM(D13:D14)</f>
        <v>53503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>SUM(D12:N12)</f>
        <v>53503</v>
      </c>
      <c r="P12" s="42">
        <f t="shared" si="1"/>
        <v>246.55760368663596</v>
      </c>
      <c r="Q12" s="10"/>
    </row>
    <row r="13" spans="1:134">
      <c r="A13" s="12"/>
      <c r="B13" s="23">
        <v>322</v>
      </c>
      <c r="C13" s="19" t="s">
        <v>83</v>
      </c>
      <c r="D13" s="43">
        <v>30423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30423</v>
      </c>
      <c r="P13" s="44">
        <f t="shared" si="1"/>
        <v>140.19815668202764</v>
      </c>
      <c r="Q13" s="9"/>
    </row>
    <row r="14" spans="1:134">
      <c r="A14" s="12"/>
      <c r="B14" s="23">
        <v>323.10000000000002</v>
      </c>
      <c r="C14" s="19" t="s">
        <v>14</v>
      </c>
      <c r="D14" s="43">
        <v>23080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4">SUM(D14:N14)</f>
        <v>23080</v>
      </c>
      <c r="P14" s="44">
        <f t="shared" si="1"/>
        <v>106.3594470046083</v>
      </c>
      <c r="Q14" s="9"/>
    </row>
    <row r="15" spans="1:134" ht="15.75">
      <c r="A15" s="27" t="s">
        <v>85</v>
      </c>
      <c r="B15" s="28"/>
      <c r="C15" s="29"/>
      <c r="D15" s="30">
        <f t="shared" ref="D15:N15" si="5">SUM(D16:D18)</f>
        <v>83243</v>
      </c>
      <c r="E15" s="30">
        <f t="shared" si="5"/>
        <v>0</v>
      </c>
      <c r="F15" s="30">
        <f t="shared" si="5"/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5"/>
        <v>0</v>
      </c>
      <c r="O15" s="41">
        <f>SUM(D15:N15)</f>
        <v>83243</v>
      </c>
      <c r="P15" s="42">
        <f t="shared" si="1"/>
        <v>383.60829493087556</v>
      </c>
      <c r="Q15" s="10"/>
    </row>
    <row r="16" spans="1:134">
      <c r="A16" s="12"/>
      <c r="B16" s="23">
        <v>331.51</v>
      </c>
      <c r="C16" s="19" t="s">
        <v>91</v>
      </c>
      <c r="D16" s="43">
        <v>49219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17" si="6">SUM(D16:N16)</f>
        <v>49219</v>
      </c>
      <c r="P16" s="44">
        <f t="shared" si="1"/>
        <v>226.81566820276498</v>
      </c>
      <c r="Q16" s="9"/>
    </row>
    <row r="17" spans="1:120">
      <c r="A17" s="12"/>
      <c r="B17" s="23">
        <v>335.18</v>
      </c>
      <c r="C17" s="19" t="s">
        <v>86</v>
      </c>
      <c r="D17" s="43">
        <v>23685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23685</v>
      </c>
      <c r="P17" s="44">
        <f t="shared" si="1"/>
        <v>109.14746543778801</v>
      </c>
      <c r="Q17" s="9"/>
    </row>
    <row r="18" spans="1:120">
      <c r="A18" s="12"/>
      <c r="B18" s="23">
        <v>335.9</v>
      </c>
      <c r="C18" s="19" t="s">
        <v>87</v>
      </c>
      <c r="D18" s="43">
        <v>10339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" si="7">SUM(D18:N18)</f>
        <v>10339</v>
      </c>
      <c r="P18" s="44">
        <f t="shared" si="1"/>
        <v>47.645161290322584</v>
      </c>
      <c r="Q18" s="9"/>
    </row>
    <row r="19" spans="1:120" ht="15.75">
      <c r="A19" s="27" t="s">
        <v>2</v>
      </c>
      <c r="B19" s="28"/>
      <c r="C19" s="29"/>
      <c r="D19" s="30">
        <f t="shared" ref="D19:N19" si="8">SUM(D20:D21)</f>
        <v>1211</v>
      </c>
      <c r="E19" s="30">
        <f t="shared" si="8"/>
        <v>0</v>
      </c>
      <c r="F19" s="30">
        <f t="shared" si="8"/>
        <v>0</v>
      </c>
      <c r="G19" s="30">
        <f t="shared" si="8"/>
        <v>0</v>
      </c>
      <c r="H19" s="30">
        <f t="shared" si="8"/>
        <v>0</v>
      </c>
      <c r="I19" s="30">
        <f t="shared" si="8"/>
        <v>0</v>
      </c>
      <c r="J19" s="30">
        <f t="shared" si="8"/>
        <v>0</v>
      </c>
      <c r="K19" s="30">
        <f t="shared" si="8"/>
        <v>0</v>
      </c>
      <c r="L19" s="30">
        <f t="shared" si="8"/>
        <v>0</v>
      </c>
      <c r="M19" s="30">
        <f t="shared" si="8"/>
        <v>0</v>
      </c>
      <c r="N19" s="30">
        <f t="shared" si="8"/>
        <v>0</v>
      </c>
      <c r="O19" s="30">
        <f>SUM(D19:N19)</f>
        <v>1211</v>
      </c>
      <c r="P19" s="42">
        <f t="shared" si="1"/>
        <v>5.580645161290323</v>
      </c>
      <c r="Q19" s="10"/>
    </row>
    <row r="20" spans="1:120">
      <c r="A20" s="12"/>
      <c r="B20" s="23">
        <v>361.1</v>
      </c>
      <c r="C20" s="19" t="s">
        <v>26</v>
      </c>
      <c r="D20" s="43">
        <v>715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>SUM(D20:N20)</f>
        <v>715</v>
      </c>
      <c r="P20" s="44">
        <f t="shared" si="1"/>
        <v>3.2949308755760369</v>
      </c>
      <c r="Q20" s="9"/>
    </row>
    <row r="21" spans="1:120" ht="15.75" thickBot="1">
      <c r="A21" s="12"/>
      <c r="B21" s="23">
        <v>369.9</v>
      </c>
      <c r="C21" s="19" t="s">
        <v>40</v>
      </c>
      <c r="D21" s="43">
        <v>496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" si="9">SUM(D21:N21)</f>
        <v>496</v>
      </c>
      <c r="P21" s="44">
        <f t="shared" si="1"/>
        <v>2.2857142857142856</v>
      </c>
      <c r="Q21" s="9"/>
    </row>
    <row r="22" spans="1:120" ht="16.5" thickBot="1">
      <c r="A22" s="13" t="s">
        <v>24</v>
      </c>
      <c r="B22" s="21"/>
      <c r="C22" s="20"/>
      <c r="D22" s="14">
        <f>SUM(D5,D12,D15,D19)</f>
        <v>216767</v>
      </c>
      <c r="E22" s="14">
        <f t="shared" ref="E22:N22" si="10">SUM(E5,E12,E15,E19)</f>
        <v>0</v>
      </c>
      <c r="F22" s="14">
        <f t="shared" si="10"/>
        <v>0</v>
      </c>
      <c r="G22" s="14">
        <f t="shared" si="10"/>
        <v>0</v>
      </c>
      <c r="H22" s="14">
        <f t="shared" si="10"/>
        <v>0</v>
      </c>
      <c r="I22" s="14">
        <f t="shared" si="10"/>
        <v>0</v>
      </c>
      <c r="J22" s="14">
        <f t="shared" si="10"/>
        <v>0</v>
      </c>
      <c r="K22" s="14">
        <f t="shared" si="10"/>
        <v>0</v>
      </c>
      <c r="L22" s="14">
        <f t="shared" si="10"/>
        <v>0</v>
      </c>
      <c r="M22" s="14">
        <f t="shared" si="10"/>
        <v>0</v>
      </c>
      <c r="N22" s="14">
        <f t="shared" si="10"/>
        <v>0</v>
      </c>
      <c r="O22" s="14">
        <f>SUM(D22:N22)</f>
        <v>216767</v>
      </c>
      <c r="P22" s="36">
        <f t="shared" si="1"/>
        <v>998.92626728110599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112" t="s">
        <v>92</v>
      </c>
      <c r="N24" s="112"/>
      <c r="O24" s="112"/>
      <c r="P24" s="40">
        <v>217</v>
      </c>
    </row>
    <row r="25" spans="1:120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1"/>
    </row>
    <row r="26" spans="1:120" ht="15.75" customHeight="1" thickBot="1">
      <c r="A26" s="114" t="s">
        <v>42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4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74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3"/>
      <c r="M3" s="124"/>
      <c r="N3" s="34"/>
      <c r="O3" s="35"/>
      <c r="P3" s="125" t="s">
        <v>75</v>
      </c>
      <c r="Q3" s="11"/>
      <c r="R3"/>
    </row>
    <row r="4" spans="1:134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76</v>
      </c>
      <c r="N4" s="33" t="s">
        <v>8</v>
      </c>
      <c r="O4" s="33" t="s">
        <v>77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78</v>
      </c>
      <c r="B5" s="24"/>
      <c r="C5" s="24"/>
      <c r="D5" s="25">
        <f t="shared" ref="D5:N5" si="0">SUM(D6:D10)</f>
        <v>66791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1" si="1">SUM(D5:N5)</f>
        <v>66791</v>
      </c>
      <c r="P5" s="31">
        <f t="shared" ref="P5:P21" si="2">(O5/P$23)</f>
        <v>307.79262672811058</v>
      </c>
      <c r="Q5" s="6"/>
    </row>
    <row r="6" spans="1:134">
      <c r="A6" s="12"/>
      <c r="B6" s="23">
        <v>312.41000000000003</v>
      </c>
      <c r="C6" s="19" t="s">
        <v>79</v>
      </c>
      <c r="D6" s="43">
        <v>9198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9198</v>
      </c>
      <c r="P6" s="44">
        <f t="shared" si="2"/>
        <v>42.387096774193552</v>
      </c>
      <c r="Q6" s="9"/>
    </row>
    <row r="7" spans="1:134">
      <c r="A7" s="12"/>
      <c r="B7" s="23">
        <v>312.43</v>
      </c>
      <c r="C7" s="19" t="s">
        <v>80</v>
      </c>
      <c r="D7" s="43">
        <v>4190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4190</v>
      </c>
      <c r="P7" s="44">
        <f t="shared" si="2"/>
        <v>19.308755760368662</v>
      </c>
      <c r="Q7" s="9"/>
    </row>
    <row r="8" spans="1:134">
      <c r="A8" s="12"/>
      <c r="B8" s="23">
        <v>312.63</v>
      </c>
      <c r="C8" s="19" t="s">
        <v>81</v>
      </c>
      <c r="D8" s="43">
        <v>18302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18302</v>
      </c>
      <c r="P8" s="44">
        <f t="shared" si="2"/>
        <v>84.341013824884797</v>
      </c>
      <c r="Q8" s="9"/>
    </row>
    <row r="9" spans="1:134">
      <c r="A9" s="12"/>
      <c r="B9" s="23">
        <v>314.10000000000002</v>
      </c>
      <c r="C9" s="19" t="s">
        <v>11</v>
      </c>
      <c r="D9" s="43">
        <v>27653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27653</v>
      </c>
      <c r="P9" s="44">
        <f t="shared" si="2"/>
        <v>127.43317972350231</v>
      </c>
      <c r="Q9" s="9"/>
    </row>
    <row r="10" spans="1:134">
      <c r="A10" s="12"/>
      <c r="B10" s="23">
        <v>315.10000000000002</v>
      </c>
      <c r="C10" s="19" t="s">
        <v>82</v>
      </c>
      <c r="D10" s="43">
        <v>7448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7448</v>
      </c>
      <c r="P10" s="44">
        <f t="shared" si="2"/>
        <v>34.322580645161288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SUM(D12:D14)</f>
        <v>39356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39356</v>
      </c>
      <c r="P11" s="42">
        <f t="shared" si="2"/>
        <v>181.36405529953916</v>
      </c>
      <c r="Q11" s="10"/>
    </row>
    <row r="12" spans="1:134">
      <c r="A12" s="12"/>
      <c r="B12" s="23">
        <v>322</v>
      </c>
      <c r="C12" s="19" t="s">
        <v>83</v>
      </c>
      <c r="D12" s="43">
        <v>13321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13321</v>
      </c>
      <c r="P12" s="44">
        <f t="shared" si="2"/>
        <v>61.387096774193552</v>
      </c>
      <c r="Q12" s="9"/>
    </row>
    <row r="13" spans="1:134">
      <c r="A13" s="12"/>
      <c r="B13" s="23">
        <v>322.89999999999998</v>
      </c>
      <c r="C13" s="19" t="s">
        <v>84</v>
      </c>
      <c r="D13" s="43">
        <v>5764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5764</v>
      </c>
      <c r="P13" s="44">
        <f t="shared" si="2"/>
        <v>26.562211981566819</v>
      </c>
      <c r="Q13" s="9"/>
    </row>
    <row r="14" spans="1:134">
      <c r="A14" s="12"/>
      <c r="B14" s="23">
        <v>323.10000000000002</v>
      </c>
      <c r="C14" s="19" t="s">
        <v>14</v>
      </c>
      <c r="D14" s="43">
        <v>20271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20271</v>
      </c>
      <c r="P14" s="44">
        <f t="shared" si="2"/>
        <v>93.414746543778804</v>
      </c>
      <c r="Q14" s="9"/>
    </row>
    <row r="15" spans="1:134" ht="15.75">
      <c r="A15" s="27" t="s">
        <v>85</v>
      </c>
      <c r="B15" s="28"/>
      <c r="C15" s="29"/>
      <c r="D15" s="30">
        <f t="shared" ref="D15:N15" si="4">SUM(D16:D17)</f>
        <v>28550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30">
        <f t="shared" si="4"/>
        <v>0</v>
      </c>
      <c r="O15" s="41">
        <f t="shared" si="1"/>
        <v>28550</v>
      </c>
      <c r="P15" s="42">
        <f t="shared" si="2"/>
        <v>131.56682027649771</v>
      </c>
      <c r="Q15" s="10"/>
    </row>
    <row r="16" spans="1:134">
      <c r="A16" s="12"/>
      <c r="B16" s="23">
        <v>335.18</v>
      </c>
      <c r="C16" s="19" t="s">
        <v>86</v>
      </c>
      <c r="D16" s="43">
        <v>20108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20108</v>
      </c>
      <c r="P16" s="44">
        <f t="shared" si="2"/>
        <v>92.663594470046078</v>
      </c>
      <c r="Q16" s="9"/>
    </row>
    <row r="17" spans="1:120">
      <c r="A17" s="12"/>
      <c r="B17" s="23">
        <v>335.9</v>
      </c>
      <c r="C17" s="19" t="s">
        <v>87</v>
      </c>
      <c r="D17" s="43">
        <v>8442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8442</v>
      </c>
      <c r="P17" s="44">
        <f t="shared" si="2"/>
        <v>38.903225806451616</v>
      </c>
      <c r="Q17" s="9"/>
    </row>
    <row r="18" spans="1:120" ht="15.75">
      <c r="A18" s="27" t="s">
        <v>2</v>
      </c>
      <c r="B18" s="28"/>
      <c r="C18" s="29"/>
      <c r="D18" s="30">
        <f t="shared" ref="D18:N18" si="5">SUM(D19:D20)</f>
        <v>50934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30">
        <f t="shared" si="1"/>
        <v>50934</v>
      </c>
      <c r="P18" s="42">
        <f t="shared" si="2"/>
        <v>234.7188940092166</v>
      </c>
      <c r="Q18" s="10"/>
    </row>
    <row r="19" spans="1:120">
      <c r="A19" s="12"/>
      <c r="B19" s="23">
        <v>361.1</v>
      </c>
      <c r="C19" s="19" t="s">
        <v>26</v>
      </c>
      <c r="D19" s="43">
        <v>516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516</v>
      </c>
      <c r="P19" s="44">
        <f t="shared" si="2"/>
        <v>2.3778801843317972</v>
      </c>
      <c r="Q19" s="9"/>
    </row>
    <row r="20" spans="1:120" ht="15.75" thickBot="1">
      <c r="A20" s="12"/>
      <c r="B20" s="23">
        <v>369.9</v>
      </c>
      <c r="C20" s="19" t="s">
        <v>40</v>
      </c>
      <c r="D20" s="43">
        <v>50418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50418</v>
      </c>
      <c r="P20" s="44">
        <f t="shared" si="2"/>
        <v>232.34101382488478</v>
      </c>
      <c r="Q20" s="9"/>
    </row>
    <row r="21" spans="1:120" ht="16.5" thickBot="1">
      <c r="A21" s="13" t="s">
        <v>24</v>
      </c>
      <c r="B21" s="21"/>
      <c r="C21" s="20"/>
      <c r="D21" s="14">
        <f>SUM(D5,D11,D15,D18)</f>
        <v>185631</v>
      </c>
      <c r="E21" s="14">
        <f t="shared" ref="E21:N21" si="6">SUM(E5,E11,E15,E18)</f>
        <v>0</v>
      </c>
      <c r="F21" s="14">
        <f t="shared" si="6"/>
        <v>0</v>
      </c>
      <c r="G21" s="14">
        <f t="shared" si="6"/>
        <v>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6"/>
        <v>0</v>
      </c>
      <c r="O21" s="14">
        <f t="shared" si="1"/>
        <v>185631</v>
      </c>
      <c r="P21" s="36">
        <f t="shared" si="2"/>
        <v>855.44239631336404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39"/>
      <c r="M23" s="112" t="s">
        <v>88</v>
      </c>
      <c r="N23" s="112"/>
      <c r="O23" s="112"/>
      <c r="P23" s="40">
        <v>217</v>
      </c>
    </row>
    <row r="24" spans="1:120">
      <c r="A24" s="113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1"/>
    </row>
    <row r="25" spans="1:120" ht="15.75" customHeight="1" thickBot="1">
      <c r="A25" s="114" t="s">
        <v>42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4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61997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61997</v>
      </c>
      <c r="O5" s="31">
        <f t="shared" ref="O5:O23" si="2">(N5/O$25)</f>
        <v>263.81702127659577</v>
      </c>
      <c r="P5" s="6"/>
    </row>
    <row r="6" spans="1:133">
      <c r="A6" s="12"/>
      <c r="B6" s="23">
        <v>312.41000000000003</v>
      </c>
      <c r="C6" s="19" t="s">
        <v>10</v>
      </c>
      <c r="D6" s="43">
        <v>8859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8859</v>
      </c>
      <c r="O6" s="44">
        <f t="shared" si="2"/>
        <v>37.697872340425533</v>
      </c>
      <c r="P6" s="9"/>
    </row>
    <row r="7" spans="1:133">
      <c r="A7" s="12"/>
      <c r="B7" s="23">
        <v>312.42</v>
      </c>
      <c r="C7" s="19" t="s">
        <v>9</v>
      </c>
      <c r="D7" s="43">
        <v>4071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4071</v>
      </c>
      <c r="O7" s="44">
        <f t="shared" si="2"/>
        <v>17.323404255319147</v>
      </c>
      <c r="P7" s="9"/>
    </row>
    <row r="8" spans="1:133">
      <c r="A8" s="12"/>
      <c r="B8" s="23">
        <v>312.60000000000002</v>
      </c>
      <c r="C8" s="19" t="s">
        <v>66</v>
      </c>
      <c r="D8" s="43">
        <v>15440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15440</v>
      </c>
      <c r="O8" s="44">
        <f t="shared" si="2"/>
        <v>65.702127659574472</v>
      </c>
      <c r="P8" s="9"/>
    </row>
    <row r="9" spans="1:133">
      <c r="A9" s="12"/>
      <c r="B9" s="23">
        <v>314.10000000000002</v>
      </c>
      <c r="C9" s="19" t="s">
        <v>11</v>
      </c>
      <c r="D9" s="43">
        <v>26039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26039</v>
      </c>
      <c r="O9" s="44">
        <f t="shared" si="2"/>
        <v>110.80425531914894</v>
      </c>
      <c r="P9" s="9"/>
    </row>
    <row r="10" spans="1:133">
      <c r="A10" s="12"/>
      <c r="B10" s="23">
        <v>315</v>
      </c>
      <c r="C10" s="19" t="s">
        <v>54</v>
      </c>
      <c r="D10" s="43">
        <v>7588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7588</v>
      </c>
      <c r="O10" s="44">
        <f t="shared" si="2"/>
        <v>32.289361702127657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45403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45403</v>
      </c>
      <c r="O11" s="42">
        <f t="shared" si="2"/>
        <v>193.20425531914893</v>
      </c>
      <c r="P11" s="10"/>
    </row>
    <row r="12" spans="1:133">
      <c r="A12" s="12"/>
      <c r="B12" s="23">
        <v>322</v>
      </c>
      <c r="C12" s="19" t="s">
        <v>0</v>
      </c>
      <c r="D12" s="43">
        <v>20324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20324</v>
      </c>
      <c r="O12" s="44">
        <f t="shared" si="2"/>
        <v>86.485106382978728</v>
      </c>
      <c r="P12" s="9"/>
    </row>
    <row r="13" spans="1:133">
      <c r="A13" s="12"/>
      <c r="B13" s="23">
        <v>323.10000000000002</v>
      </c>
      <c r="C13" s="19" t="s">
        <v>14</v>
      </c>
      <c r="D13" s="43">
        <v>17748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17748</v>
      </c>
      <c r="O13" s="44">
        <f t="shared" si="2"/>
        <v>75.52340425531915</v>
      </c>
      <c r="P13" s="9"/>
    </row>
    <row r="14" spans="1:133">
      <c r="A14" s="12"/>
      <c r="B14" s="23">
        <v>329</v>
      </c>
      <c r="C14" s="19" t="s">
        <v>15</v>
      </c>
      <c r="D14" s="43">
        <v>7331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7331</v>
      </c>
      <c r="O14" s="44">
        <f t="shared" si="2"/>
        <v>31.195744680851064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SUM(D16:D17)</f>
        <v>23982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23982</v>
      </c>
      <c r="O15" s="42">
        <f t="shared" si="2"/>
        <v>102.05106382978724</v>
      </c>
      <c r="P15" s="10"/>
    </row>
    <row r="16" spans="1:133">
      <c r="A16" s="12"/>
      <c r="B16" s="23">
        <v>335.12</v>
      </c>
      <c r="C16" s="19" t="s">
        <v>55</v>
      </c>
      <c r="D16" s="43">
        <v>7185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7185</v>
      </c>
      <c r="O16" s="44">
        <f t="shared" si="2"/>
        <v>30.574468085106382</v>
      </c>
      <c r="P16" s="9"/>
    </row>
    <row r="17" spans="1:119">
      <c r="A17" s="12"/>
      <c r="B17" s="23">
        <v>335.18</v>
      </c>
      <c r="C17" s="19" t="s">
        <v>56</v>
      </c>
      <c r="D17" s="43">
        <v>16797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16797</v>
      </c>
      <c r="O17" s="44">
        <f t="shared" si="2"/>
        <v>71.47659574468085</v>
      </c>
      <c r="P17" s="9"/>
    </row>
    <row r="18" spans="1:119" ht="15.75">
      <c r="A18" s="27" t="s">
        <v>38</v>
      </c>
      <c r="B18" s="28"/>
      <c r="C18" s="29"/>
      <c r="D18" s="30">
        <f t="shared" ref="D18:M18" si="5">SUM(D19:D19)</f>
        <v>5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5</v>
      </c>
      <c r="O18" s="42">
        <f t="shared" si="2"/>
        <v>2.1276595744680851E-2</v>
      </c>
      <c r="P18" s="10"/>
    </row>
    <row r="19" spans="1:119">
      <c r="A19" s="12"/>
      <c r="B19" s="23">
        <v>343.4</v>
      </c>
      <c r="C19" s="19" t="s">
        <v>39</v>
      </c>
      <c r="D19" s="43">
        <v>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</v>
      </c>
      <c r="O19" s="44">
        <f t="shared" si="2"/>
        <v>2.1276595744680851E-2</v>
      </c>
      <c r="P19" s="9"/>
    </row>
    <row r="20" spans="1:119" ht="15.75">
      <c r="A20" s="27" t="s">
        <v>2</v>
      </c>
      <c r="B20" s="28"/>
      <c r="C20" s="29"/>
      <c r="D20" s="30">
        <f t="shared" ref="D20:M20" si="6">SUM(D21:D22)</f>
        <v>1214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1214</v>
      </c>
      <c r="O20" s="42">
        <f t="shared" si="2"/>
        <v>5.1659574468085108</v>
      </c>
      <c r="P20" s="10"/>
    </row>
    <row r="21" spans="1:119">
      <c r="A21" s="12"/>
      <c r="B21" s="23">
        <v>361.1</v>
      </c>
      <c r="C21" s="19" t="s">
        <v>26</v>
      </c>
      <c r="D21" s="43">
        <v>563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563</v>
      </c>
      <c r="O21" s="44">
        <f t="shared" si="2"/>
        <v>2.3957446808510636</v>
      </c>
      <c r="P21" s="9"/>
    </row>
    <row r="22" spans="1:119" ht="15.75" thickBot="1">
      <c r="A22" s="12"/>
      <c r="B22" s="23">
        <v>369.9</v>
      </c>
      <c r="C22" s="19" t="s">
        <v>40</v>
      </c>
      <c r="D22" s="43">
        <v>651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651</v>
      </c>
      <c r="O22" s="44">
        <f t="shared" si="2"/>
        <v>2.7702127659574467</v>
      </c>
      <c r="P22" s="9"/>
    </row>
    <row r="23" spans="1:119" ht="16.5" thickBot="1">
      <c r="A23" s="13" t="s">
        <v>24</v>
      </c>
      <c r="B23" s="21"/>
      <c r="C23" s="20"/>
      <c r="D23" s="14">
        <f>SUM(D5,D11,D15,D18,D20)</f>
        <v>132601</v>
      </c>
      <c r="E23" s="14">
        <f t="shared" ref="E23:M23" si="7">SUM(E5,E11,E15,E18,E20)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132601</v>
      </c>
      <c r="O23" s="36">
        <f t="shared" si="2"/>
        <v>564.25957446808513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73</v>
      </c>
      <c r="M25" s="112"/>
      <c r="N25" s="112"/>
      <c r="O25" s="40">
        <v>235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66540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66540</v>
      </c>
      <c r="O5" s="31">
        <f t="shared" ref="O5:O23" si="2">(N5/O$25)</f>
        <v>284.35897435897436</v>
      </c>
      <c r="P5" s="6"/>
    </row>
    <row r="6" spans="1:133">
      <c r="A6" s="12"/>
      <c r="B6" s="23">
        <v>312.41000000000003</v>
      </c>
      <c r="C6" s="19" t="s">
        <v>10</v>
      </c>
      <c r="D6" s="43">
        <v>9862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9862</v>
      </c>
      <c r="O6" s="44">
        <f t="shared" si="2"/>
        <v>42.145299145299148</v>
      </c>
      <c r="P6" s="9"/>
    </row>
    <row r="7" spans="1:133">
      <c r="A7" s="12"/>
      <c r="B7" s="23">
        <v>312.42</v>
      </c>
      <c r="C7" s="19" t="s">
        <v>9</v>
      </c>
      <c r="D7" s="43">
        <v>4574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4574</v>
      </c>
      <c r="O7" s="44">
        <f t="shared" si="2"/>
        <v>19.547008547008549</v>
      </c>
      <c r="P7" s="9"/>
    </row>
    <row r="8" spans="1:133">
      <c r="A8" s="12"/>
      <c r="B8" s="23">
        <v>312.60000000000002</v>
      </c>
      <c r="C8" s="19" t="s">
        <v>66</v>
      </c>
      <c r="D8" s="43">
        <v>16627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16627</v>
      </c>
      <c r="O8" s="44">
        <f t="shared" si="2"/>
        <v>71.055555555555557</v>
      </c>
      <c r="P8" s="9"/>
    </row>
    <row r="9" spans="1:133">
      <c r="A9" s="12"/>
      <c r="B9" s="23">
        <v>314.10000000000002</v>
      </c>
      <c r="C9" s="19" t="s">
        <v>11</v>
      </c>
      <c r="D9" s="43">
        <v>27083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27083</v>
      </c>
      <c r="O9" s="44">
        <f t="shared" si="2"/>
        <v>115.73931623931624</v>
      </c>
      <c r="P9" s="9"/>
    </row>
    <row r="10" spans="1:133">
      <c r="A10" s="12"/>
      <c r="B10" s="23">
        <v>315</v>
      </c>
      <c r="C10" s="19" t="s">
        <v>54</v>
      </c>
      <c r="D10" s="43">
        <v>8394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8394</v>
      </c>
      <c r="O10" s="44">
        <f t="shared" si="2"/>
        <v>35.871794871794869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64502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64502</v>
      </c>
      <c r="O11" s="42">
        <f t="shared" si="2"/>
        <v>275.64957264957263</v>
      </c>
      <c r="P11" s="10"/>
    </row>
    <row r="12" spans="1:133">
      <c r="A12" s="12"/>
      <c r="B12" s="23">
        <v>322</v>
      </c>
      <c r="C12" s="19" t="s">
        <v>0</v>
      </c>
      <c r="D12" s="43">
        <v>36968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36968</v>
      </c>
      <c r="O12" s="44">
        <f t="shared" si="2"/>
        <v>157.98290598290598</v>
      </c>
      <c r="P12" s="9"/>
    </row>
    <row r="13" spans="1:133">
      <c r="A13" s="12"/>
      <c r="B13" s="23">
        <v>323.10000000000002</v>
      </c>
      <c r="C13" s="19" t="s">
        <v>14</v>
      </c>
      <c r="D13" s="43">
        <v>18765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18765</v>
      </c>
      <c r="O13" s="44">
        <f t="shared" si="2"/>
        <v>80.192307692307693</v>
      </c>
      <c r="P13" s="9"/>
    </row>
    <row r="14" spans="1:133">
      <c r="A14" s="12"/>
      <c r="B14" s="23">
        <v>329</v>
      </c>
      <c r="C14" s="19" t="s">
        <v>15</v>
      </c>
      <c r="D14" s="43">
        <v>8769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8769</v>
      </c>
      <c r="O14" s="44">
        <f t="shared" si="2"/>
        <v>37.474358974358971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SUM(D16:D17)</f>
        <v>26232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26232</v>
      </c>
      <c r="O15" s="42">
        <f t="shared" si="2"/>
        <v>112.1025641025641</v>
      </c>
      <c r="P15" s="10"/>
    </row>
    <row r="16" spans="1:133">
      <c r="A16" s="12"/>
      <c r="B16" s="23">
        <v>335.12</v>
      </c>
      <c r="C16" s="19" t="s">
        <v>55</v>
      </c>
      <c r="D16" s="43">
        <v>7820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7820</v>
      </c>
      <c r="O16" s="44">
        <f t="shared" si="2"/>
        <v>33.418803418803421</v>
      </c>
      <c r="P16" s="9"/>
    </row>
    <row r="17" spans="1:119">
      <c r="A17" s="12"/>
      <c r="B17" s="23">
        <v>335.18</v>
      </c>
      <c r="C17" s="19" t="s">
        <v>56</v>
      </c>
      <c r="D17" s="43">
        <v>18412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18412</v>
      </c>
      <c r="O17" s="44">
        <f t="shared" si="2"/>
        <v>78.683760683760681</v>
      </c>
      <c r="P17" s="9"/>
    </row>
    <row r="18" spans="1:119" ht="15.75">
      <c r="A18" s="27" t="s">
        <v>38</v>
      </c>
      <c r="B18" s="28"/>
      <c r="C18" s="29"/>
      <c r="D18" s="30">
        <f t="shared" ref="D18:M18" si="5">SUM(D19:D19)</f>
        <v>41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41</v>
      </c>
      <c r="O18" s="42">
        <f t="shared" si="2"/>
        <v>0.1752136752136752</v>
      </c>
      <c r="P18" s="10"/>
    </row>
    <row r="19" spans="1:119">
      <c r="A19" s="12"/>
      <c r="B19" s="23">
        <v>343.4</v>
      </c>
      <c r="C19" s="19" t="s">
        <v>39</v>
      </c>
      <c r="D19" s="43">
        <v>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</v>
      </c>
      <c r="O19" s="44">
        <f t="shared" si="2"/>
        <v>0.1752136752136752</v>
      </c>
      <c r="P19" s="9"/>
    </row>
    <row r="20" spans="1:119" ht="15.75">
      <c r="A20" s="27" t="s">
        <v>2</v>
      </c>
      <c r="B20" s="28"/>
      <c r="C20" s="29"/>
      <c r="D20" s="30">
        <f t="shared" ref="D20:M20" si="6">SUM(D21:D22)</f>
        <v>34530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34530</v>
      </c>
      <c r="O20" s="42">
        <f t="shared" si="2"/>
        <v>147.56410256410257</v>
      </c>
      <c r="P20" s="10"/>
    </row>
    <row r="21" spans="1:119">
      <c r="A21" s="12"/>
      <c r="B21" s="23">
        <v>361.1</v>
      </c>
      <c r="C21" s="19" t="s">
        <v>26</v>
      </c>
      <c r="D21" s="43">
        <v>549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549</v>
      </c>
      <c r="O21" s="44">
        <f t="shared" si="2"/>
        <v>2.3461538461538463</v>
      </c>
      <c r="P21" s="9"/>
    </row>
    <row r="22" spans="1:119" ht="15.75" thickBot="1">
      <c r="A22" s="12"/>
      <c r="B22" s="23">
        <v>369.9</v>
      </c>
      <c r="C22" s="19" t="s">
        <v>40</v>
      </c>
      <c r="D22" s="43">
        <v>33981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33981</v>
      </c>
      <c r="O22" s="44">
        <f t="shared" si="2"/>
        <v>145.21794871794873</v>
      </c>
      <c r="P22" s="9"/>
    </row>
    <row r="23" spans="1:119" ht="16.5" thickBot="1">
      <c r="A23" s="13" t="s">
        <v>24</v>
      </c>
      <c r="B23" s="21"/>
      <c r="C23" s="20"/>
      <c r="D23" s="14">
        <f>SUM(D5,D11,D15,D18,D20)</f>
        <v>191845</v>
      </c>
      <c r="E23" s="14">
        <f t="shared" ref="E23:M23" si="7">SUM(E5,E11,E15,E18,E20)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191845</v>
      </c>
      <c r="O23" s="36">
        <f t="shared" si="2"/>
        <v>819.85042735042737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71</v>
      </c>
      <c r="M25" s="112"/>
      <c r="N25" s="112"/>
      <c r="O25" s="40">
        <v>234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64719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64719</v>
      </c>
      <c r="O5" s="31">
        <f t="shared" ref="O5:O23" si="2">(N5/O$25)</f>
        <v>290.21973094170403</v>
      </c>
      <c r="P5" s="6"/>
    </row>
    <row r="6" spans="1:133">
      <c r="A6" s="12"/>
      <c r="B6" s="23">
        <v>312.41000000000003</v>
      </c>
      <c r="C6" s="19" t="s">
        <v>10</v>
      </c>
      <c r="D6" s="43">
        <v>9748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9748</v>
      </c>
      <c r="O6" s="44">
        <f t="shared" si="2"/>
        <v>43.713004484304932</v>
      </c>
      <c r="P6" s="9"/>
    </row>
    <row r="7" spans="1:133">
      <c r="A7" s="12"/>
      <c r="B7" s="23">
        <v>312.42</v>
      </c>
      <c r="C7" s="19" t="s">
        <v>9</v>
      </c>
      <c r="D7" s="43">
        <v>4516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4516</v>
      </c>
      <c r="O7" s="44">
        <f t="shared" si="2"/>
        <v>20.251121076233183</v>
      </c>
      <c r="P7" s="9"/>
    </row>
    <row r="8" spans="1:133">
      <c r="A8" s="12"/>
      <c r="B8" s="23">
        <v>312.60000000000002</v>
      </c>
      <c r="C8" s="19" t="s">
        <v>66</v>
      </c>
      <c r="D8" s="43">
        <v>15935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15935</v>
      </c>
      <c r="O8" s="44">
        <f t="shared" si="2"/>
        <v>71.457399103139011</v>
      </c>
      <c r="P8" s="9"/>
    </row>
    <row r="9" spans="1:133">
      <c r="A9" s="12"/>
      <c r="B9" s="23">
        <v>314.10000000000002</v>
      </c>
      <c r="C9" s="19" t="s">
        <v>11</v>
      </c>
      <c r="D9" s="43">
        <v>26393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26393</v>
      </c>
      <c r="O9" s="44">
        <f t="shared" si="2"/>
        <v>118.35426008968609</v>
      </c>
      <c r="P9" s="9"/>
    </row>
    <row r="10" spans="1:133">
      <c r="A10" s="12"/>
      <c r="B10" s="23">
        <v>315</v>
      </c>
      <c r="C10" s="19" t="s">
        <v>54</v>
      </c>
      <c r="D10" s="43">
        <v>8127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8127</v>
      </c>
      <c r="O10" s="44">
        <f t="shared" si="2"/>
        <v>36.44394618834081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38825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38825</v>
      </c>
      <c r="O11" s="42">
        <f t="shared" si="2"/>
        <v>174.1031390134529</v>
      </c>
      <c r="P11" s="10"/>
    </row>
    <row r="12" spans="1:133">
      <c r="A12" s="12"/>
      <c r="B12" s="23">
        <v>322</v>
      </c>
      <c r="C12" s="19" t="s">
        <v>0</v>
      </c>
      <c r="D12" s="43">
        <v>11315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11315</v>
      </c>
      <c r="O12" s="44">
        <f t="shared" si="2"/>
        <v>50.739910313901348</v>
      </c>
      <c r="P12" s="9"/>
    </row>
    <row r="13" spans="1:133">
      <c r="A13" s="12"/>
      <c r="B13" s="23">
        <v>323.10000000000002</v>
      </c>
      <c r="C13" s="19" t="s">
        <v>14</v>
      </c>
      <c r="D13" s="43">
        <v>18637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18637</v>
      </c>
      <c r="O13" s="44">
        <f t="shared" si="2"/>
        <v>83.573991031390136</v>
      </c>
      <c r="P13" s="9"/>
    </row>
    <row r="14" spans="1:133">
      <c r="A14" s="12"/>
      <c r="B14" s="23">
        <v>329</v>
      </c>
      <c r="C14" s="19" t="s">
        <v>15</v>
      </c>
      <c r="D14" s="43">
        <v>8873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8873</v>
      </c>
      <c r="O14" s="44">
        <f t="shared" si="2"/>
        <v>39.789237668161434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SUM(D16:D17)</f>
        <v>25106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25106</v>
      </c>
      <c r="O15" s="42">
        <f t="shared" si="2"/>
        <v>112.5829596412556</v>
      </c>
      <c r="P15" s="10"/>
    </row>
    <row r="16" spans="1:133">
      <c r="A16" s="12"/>
      <c r="B16" s="23">
        <v>335.12</v>
      </c>
      <c r="C16" s="19" t="s">
        <v>55</v>
      </c>
      <c r="D16" s="43">
        <v>7487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7487</v>
      </c>
      <c r="O16" s="44">
        <f t="shared" si="2"/>
        <v>33.573991031390136</v>
      </c>
      <c r="P16" s="9"/>
    </row>
    <row r="17" spans="1:119">
      <c r="A17" s="12"/>
      <c r="B17" s="23">
        <v>335.18</v>
      </c>
      <c r="C17" s="19" t="s">
        <v>56</v>
      </c>
      <c r="D17" s="43">
        <v>17619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17619</v>
      </c>
      <c r="O17" s="44">
        <f t="shared" si="2"/>
        <v>79.008968609865477</v>
      </c>
      <c r="P17" s="9"/>
    </row>
    <row r="18" spans="1:119" ht="15.75">
      <c r="A18" s="27" t="s">
        <v>38</v>
      </c>
      <c r="B18" s="28"/>
      <c r="C18" s="29"/>
      <c r="D18" s="30">
        <f t="shared" ref="D18:M18" si="5">SUM(D19:D19)</f>
        <v>50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50</v>
      </c>
      <c r="O18" s="42">
        <f t="shared" si="2"/>
        <v>0.22421524663677131</v>
      </c>
      <c r="P18" s="10"/>
    </row>
    <row r="19" spans="1:119">
      <c r="A19" s="12"/>
      <c r="B19" s="23">
        <v>343.4</v>
      </c>
      <c r="C19" s="19" t="s">
        <v>39</v>
      </c>
      <c r="D19" s="43">
        <v>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50</v>
      </c>
      <c r="O19" s="44">
        <f t="shared" si="2"/>
        <v>0.22421524663677131</v>
      </c>
      <c r="P19" s="9"/>
    </row>
    <row r="20" spans="1:119" ht="15.75">
      <c r="A20" s="27" t="s">
        <v>2</v>
      </c>
      <c r="B20" s="28"/>
      <c r="C20" s="29"/>
      <c r="D20" s="30">
        <f t="shared" ref="D20:M20" si="6">SUM(D21:D22)</f>
        <v>85564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85564</v>
      </c>
      <c r="O20" s="42">
        <f t="shared" si="2"/>
        <v>383.69506726457399</v>
      </c>
      <c r="P20" s="10"/>
    </row>
    <row r="21" spans="1:119">
      <c r="A21" s="12"/>
      <c r="B21" s="23">
        <v>361.1</v>
      </c>
      <c r="C21" s="19" t="s">
        <v>26</v>
      </c>
      <c r="D21" s="43">
        <v>208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208</v>
      </c>
      <c r="O21" s="44">
        <f t="shared" si="2"/>
        <v>0.93273542600896864</v>
      </c>
      <c r="P21" s="9"/>
    </row>
    <row r="22" spans="1:119" ht="15.75" thickBot="1">
      <c r="A22" s="12"/>
      <c r="B22" s="23">
        <v>369.9</v>
      </c>
      <c r="C22" s="19" t="s">
        <v>40</v>
      </c>
      <c r="D22" s="43">
        <v>85356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85356</v>
      </c>
      <c r="O22" s="44">
        <f t="shared" si="2"/>
        <v>382.76233183856505</v>
      </c>
      <c r="P22" s="9"/>
    </row>
    <row r="23" spans="1:119" ht="16.5" thickBot="1">
      <c r="A23" s="13" t="s">
        <v>24</v>
      </c>
      <c r="B23" s="21"/>
      <c r="C23" s="20"/>
      <c r="D23" s="14">
        <f>SUM(D5,D11,D15,D18,D20)</f>
        <v>214264</v>
      </c>
      <c r="E23" s="14">
        <f t="shared" ref="E23:M23" si="7">SUM(E5,E11,E15,E18,E20)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214264</v>
      </c>
      <c r="O23" s="36">
        <f t="shared" si="2"/>
        <v>960.82511210762334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69</v>
      </c>
      <c r="M25" s="112"/>
      <c r="N25" s="112"/>
      <c r="O25" s="40">
        <v>223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SUM(D6:D11)</f>
        <v>51798</v>
      </c>
      <c r="E5" s="25">
        <f t="shared" si="0"/>
        <v>8394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60192</v>
      </c>
      <c r="O5" s="31">
        <f t="shared" ref="O5:O24" si="1">(N5/O$26)</f>
        <v>265.16299559471366</v>
      </c>
      <c r="P5" s="6"/>
    </row>
    <row r="6" spans="1:133">
      <c r="A6" s="12"/>
      <c r="B6" s="23">
        <v>312.41000000000003</v>
      </c>
      <c r="C6" s="19" t="s">
        <v>10</v>
      </c>
      <c r="D6" s="43">
        <v>9635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ref="N6:N11" si="2">SUM(D6:M6)</f>
        <v>9635</v>
      </c>
      <c r="O6" s="44">
        <f t="shared" si="1"/>
        <v>42.444933920704848</v>
      </c>
      <c r="P6" s="9"/>
    </row>
    <row r="7" spans="1:133">
      <c r="A7" s="12"/>
      <c r="B7" s="23">
        <v>312.42</v>
      </c>
      <c r="C7" s="19" t="s">
        <v>9</v>
      </c>
      <c r="D7" s="43">
        <v>4671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2"/>
        <v>4671</v>
      </c>
      <c r="O7" s="44">
        <f t="shared" si="1"/>
        <v>20.577092511013216</v>
      </c>
      <c r="P7" s="9"/>
    </row>
    <row r="8" spans="1:133">
      <c r="A8" s="12"/>
      <c r="B8" s="23">
        <v>312.60000000000002</v>
      </c>
      <c r="C8" s="19" t="s">
        <v>66</v>
      </c>
      <c r="D8" s="43">
        <v>0</v>
      </c>
      <c r="E8" s="43">
        <v>8394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8394</v>
      </c>
      <c r="O8" s="44">
        <f t="shared" si="1"/>
        <v>36.977973568281939</v>
      </c>
      <c r="P8" s="9"/>
    </row>
    <row r="9" spans="1:133">
      <c r="A9" s="12"/>
      <c r="B9" s="23">
        <v>314.10000000000002</v>
      </c>
      <c r="C9" s="19" t="s">
        <v>11</v>
      </c>
      <c r="D9" s="43">
        <v>27674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27674</v>
      </c>
      <c r="O9" s="44">
        <f t="shared" si="1"/>
        <v>121.91189427312776</v>
      </c>
      <c r="P9" s="9"/>
    </row>
    <row r="10" spans="1:133">
      <c r="A10" s="12"/>
      <c r="B10" s="23">
        <v>314.39999999999998</v>
      </c>
      <c r="C10" s="19" t="s">
        <v>46</v>
      </c>
      <c r="D10" s="43">
        <v>494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494</v>
      </c>
      <c r="O10" s="44">
        <f t="shared" si="1"/>
        <v>2.1762114537444934</v>
      </c>
      <c r="P10" s="9"/>
    </row>
    <row r="11" spans="1:133">
      <c r="A11" s="12"/>
      <c r="B11" s="23">
        <v>315</v>
      </c>
      <c r="C11" s="19" t="s">
        <v>54</v>
      </c>
      <c r="D11" s="43">
        <v>9324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9324</v>
      </c>
      <c r="O11" s="44">
        <f t="shared" si="1"/>
        <v>41.074889867841406</v>
      </c>
      <c r="P11" s="9"/>
    </row>
    <row r="12" spans="1:133" ht="15.75">
      <c r="A12" s="27" t="s">
        <v>13</v>
      </c>
      <c r="B12" s="28"/>
      <c r="C12" s="29"/>
      <c r="D12" s="30">
        <f t="shared" ref="D12:M12" si="3">SUM(D13:D15)</f>
        <v>42075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ref="N12:N24" si="4">SUM(D12:M12)</f>
        <v>42075</v>
      </c>
      <c r="O12" s="42">
        <f t="shared" si="1"/>
        <v>185.352422907489</v>
      </c>
      <c r="P12" s="10"/>
    </row>
    <row r="13" spans="1:133">
      <c r="A13" s="12"/>
      <c r="B13" s="23">
        <v>322</v>
      </c>
      <c r="C13" s="19" t="s">
        <v>0</v>
      </c>
      <c r="D13" s="43">
        <v>16838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4"/>
        <v>16838</v>
      </c>
      <c r="O13" s="44">
        <f t="shared" si="1"/>
        <v>74.1762114537445</v>
      </c>
      <c r="P13" s="9"/>
    </row>
    <row r="14" spans="1:133">
      <c r="A14" s="12"/>
      <c r="B14" s="23">
        <v>323.10000000000002</v>
      </c>
      <c r="C14" s="19" t="s">
        <v>14</v>
      </c>
      <c r="D14" s="43">
        <v>19749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19749</v>
      </c>
      <c r="O14" s="44">
        <f t="shared" si="1"/>
        <v>87</v>
      </c>
      <c r="P14" s="9"/>
    </row>
    <row r="15" spans="1:133">
      <c r="A15" s="12"/>
      <c r="B15" s="23">
        <v>329</v>
      </c>
      <c r="C15" s="19" t="s">
        <v>15</v>
      </c>
      <c r="D15" s="43">
        <v>5488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5488</v>
      </c>
      <c r="O15" s="44">
        <f t="shared" si="1"/>
        <v>24.176211453744493</v>
      </c>
      <c r="P15" s="9"/>
    </row>
    <row r="16" spans="1:133" ht="15.75">
      <c r="A16" s="27" t="s">
        <v>17</v>
      </c>
      <c r="B16" s="28"/>
      <c r="C16" s="29"/>
      <c r="D16" s="30">
        <f t="shared" ref="D16:M16" si="5">SUM(D17:D18)</f>
        <v>22798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22798</v>
      </c>
      <c r="O16" s="42">
        <f t="shared" si="1"/>
        <v>100.431718061674</v>
      </c>
      <c r="P16" s="10"/>
    </row>
    <row r="17" spans="1:119">
      <c r="A17" s="12"/>
      <c r="B17" s="23">
        <v>335.12</v>
      </c>
      <c r="C17" s="19" t="s">
        <v>55</v>
      </c>
      <c r="D17" s="43">
        <v>5856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5856</v>
      </c>
      <c r="O17" s="44">
        <f t="shared" si="1"/>
        <v>25.797356828193834</v>
      </c>
      <c r="P17" s="9"/>
    </row>
    <row r="18" spans="1:119">
      <c r="A18" s="12"/>
      <c r="B18" s="23">
        <v>335.18</v>
      </c>
      <c r="C18" s="19" t="s">
        <v>56</v>
      </c>
      <c r="D18" s="43">
        <v>16942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16942</v>
      </c>
      <c r="O18" s="44">
        <f t="shared" si="1"/>
        <v>74.634361233480178</v>
      </c>
      <c r="P18" s="9"/>
    </row>
    <row r="19" spans="1:119" ht="15.75">
      <c r="A19" s="27" t="s">
        <v>38</v>
      </c>
      <c r="B19" s="28"/>
      <c r="C19" s="29"/>
      <c r="D19" s="30">
        <f t="shared" ref="D19:M19" si="6">SUM(D20:D20)</f>
        <v>259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0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4"/>
        <v>259</v>
      </c>
      <c r="O19" s="42">
        <f t="shared" si="1"/>
        <v>1.1409691629955947</v>
      </c>
      <c r="P19" s="10"/>
    </row>
    <row r="20" spans="1:119">
      <c r="A20" s="12"/>
      <c r="B20" s="23">
        <v>343.4</v>
      </c>
      <c r="C20" s="19" t="s">
        <v>39</v>
      </c>
      <c r="D20" s="43">
        <v>259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259</v>
      </c>
      <c r="O20" s="44">
        <f t="shared" si="1"/>
        <v>1.1409691629955947</v>
      </c>
      <c r="P20" s="9"/>
    </row>
    <row r="21" spans="1:119" ht="15.75">
      <c r="A21" s="27" t="s">
        <v>2</v>
      </c>
      <c r="B21" s="28"/>
      <c r="C21" s="29"/>
      <c r="D21" s="30">
        <f t="shared" ref="D21:M21" si="7">SUM(D22:D23)</f>
        <v>419</v>
      </c>
      <c r="E21" s="30">
        <f t="shared" si="7"/>
        <v>0</v>
      </c>
      <c r="F21" s="30">
        <f t="shared" si="7"/>
        <v>0</v>
      </c>
      <c r="G21" s="30">
        <f t="shared" si="7"/>
        <v>0</v>
      </c>
      <c r="H21" s="30">
        <f t="shared" si="7"/>
        <v>0</v>
      </c>
      <c r="I21" s="30">
        <f t="shared" si="7"/>
        <v>0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4"/>
        <v>419</v>
      </c>
      <c r="O21" s="42">
        <f t="shared" si="1"/>
        <v>1.8458149779735682</v>
      </c>
      <c r="P21" s="10"/>
    </row>
    <row r="22" spans="1:119">
      <c r="A22" s="12"/>
      <c r="B22" s="23">
        <v>361.1</v>
      </c>
      <c r="C22" s="19" t="s">
        <v>26</v>
      </c>
      <c r="D22" s="43">
        <v>46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46</v>
      </c>
      <c r="O22" s="44">
        <f t="shared" si="1"/>
        <v>0.20264317180616739</v>
      </c>
      <c r="P22" s="9"/>
    </row>
    <row r="23" spans="1:119" ht="15.75" thickBot="1">
      <c r="A23" s="12"/>
      <c r="B23" s="23">
        <v>369.9</v>
      </c>
      <c r="C23" s="19" t="s">
        <v>40</v>
      </c>
      <c r="D23" s="43">
        <v>373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373</v>
      </c>
      <c r="O23" s="44">
        <f t="shared" si="1"/>
        <v>1.6431718061674008</v>
      </c>
      <c r="P23" s="9"/>
    </row>
    <row r="24" spans="1:119" ht="16.5" thickBot="1">
      <c r="A24" s="13" t="s">
        <v>24</v>
      </c>
      <c r="B24" s="21"/>
      <c r="C24" s="20"/>
      <c r="D24" s="14">
        <f>SUM(D5,D12,D16,D19,D21)</f>
        <v>117349</v>
      </c>
      <c r="E24" s="14">
        <f t="shared" ref="E24:M24" si="8">SUM(E5,E12,E16,E19,E21)</f>
        <v>8394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0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4"/>
        <v>125743</v>
      </c>
      <c r="O24" s="36">
        <f t="shared" si="1"/>
        <v>553.93392070484583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67</v>
      </c>
      <c r="M26" s="112"/>
      <c r="N26" s="112"/>
      <c r="O26" s="40">
        <v>227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51438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51438</v>
      </c>
      <c r="O5" s="31">
        <f t="shared" ref="O5:O23" si="2">(N5/O$25)</f>
        <v>235.95412844036699</v>
      </c>
      <c r="P5" s="6"/>
    </row>
    <row r="6" spans="1:133">
      <c r="A6" s="12"/>
      <c r="B6" s="23">
        <v>312.41000000000003</v>
      </c>
      <c r="C6" s="19" t="s">
        <v>10</v>
      </c>
      <c r="D6" s="43">
        <v>9259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9259</v>
      </c>
      <c r="O6" s="44">
        <f t="shared" si="2"/>
        <v>42.472477064220186</v>
      </c>
      <c r="P6" s="9"/>
    </row>
    <row r="7" spans="1:133">
      <c r="A7" s="12"/>
      <c r="B7" s="23">
        <v>312.42</v>
      </c>
      <c r="C7" s="19" t="s">
        <v>9</v>
      </c>
      <c r="D7" s="43">
        <v>4473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4473</v>
      </c>
      <c r="O7" s="44">
        <f t="shared" si="2"/>
        <v>20.51834862385321</v>
      </c>
      <c r="P7" s="9"/>
    </row>
    <row r="8" spans="1:133">
      <c r="A8" s="12"/>
      <c r="B8" s="23">
        <v>314.10000000000002</v>
      </c>
      <c r="C8" s="19" t="s">
        <v>11</v>
      </c>
      <c r="D8" s="43">
        <v>26687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26687</v>
      </c>
      <c r="O8" s="44">
        <f t="shared" si="2"/>
        <v>122.41743119266054</v>
      </c>
      <c r="P8" s="9"/>
    </row>
    <row r="9" spans="1:133">
      <c r="A9" s="12"/>
      <c r="B9" s="23">
        <v>314.39999999999998</v>
      </c>
      <c r="C9" s="19" t="s">
        <v>46</v>
      </c>
      <c r="D9" s="43">
        <v>430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430</v>
      </c>
      <c r="O9" s="44">
        <f t="shared" si="2"/>
        <v>1.9724770642201834</v>
      </c>
      <c r="P9" s="9"/>
    </row>
    <row r="10" spans="1:133">
      <c r="A10" s="12"/>
      <c r="B10" s="23">
        <v>315</v>
      </c>
      <c r="C10" s="19" t="s">
        <v>54</v>
      </c>
      <c r="D10" s="43">
        <v>10589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10589</v>
      </c>
      <c r="O10" s="44">
        <f t="shared" si="2"/>
        <v>48.573394495412842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79033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79033</v>
      </c>
      <c r="O11" s="42">
        <f t="shared" si="2"/>
        <v>362.5366972477064</v>
      </c>
      <c r="P11" s="10"/>
    </row>
    <row r="12" spans="1:133">
      <c r="A12" s="12"/>
      <c r="B12" s="23">
        <v>322</v>
      </c>
      <c r="C12" s="19" t="s">
        <v>0</v>
      </c>
      <c r="D12" s="43">
        <v>5272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5272</v>
      </c>
      <c r="O12" s="44">
        <f t="shared" si="2"/>
        <v>24.183486238532112</v>
      </c>
      <c r="P12" s="9"/>
    </row>
    <row r="13" spans="1:133">
      <c r="A13" s="12"/>
      <c r="B13" s="23">
        <v>323.10000000000002</v>
      </c>
      <c r="C13" s="19" t="s">
        <v>14</v>
      </c>
      <c r="D13" s="43">
        <v>18777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18777</v>
      </c>
      <c r="O13" s="44">
        <f t="shared" si="2"/>
        <v>86.133027522935777</v>
      </c>
      <c r="P13" s="9"/>
    </row>
    <row r="14" spans="1:133">
      <c r="A14" s="12"/>
      <c r="B14" s="23">
        <v>329</v>
      </c>
      <c r="C14" s="19" t="s">
        <v>15</v>
      </c>
      <c r="D14" s="43">
        <v>54984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54984</v>
      </c>
      <c r="O14" s="44">
        <f t="shared" si="2"/>
        <v>252.22018348623854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SUM(D16:D17)</f>
        <v>24158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24158</v>
      </c>
      <c r="O15" s="42">
        <f t="shared" si="2"/>
        <v>110.81651376146789</v>
      </c>
      <c r="P15" s="10"/>
    </row>
    <row r="16" spans="1:133">
      <c r="A16" s="12"/>
      <c r="B16" s="23">
        <v>335.12</v>
      </c>
      <c r="C16" s="19" t="s">
        <v>55</v>
      </c>
      <c r="D16" s="43">
        <v>6797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6797</v>
      </c>
      <c r="O16" s="44">
        <f t="shared" si="2"/>
        <v>31.178899082568808</v>
      </c>
      <c r="P16" s="9"/>
    </row>
    <row r="17" spans="1:119">
      <c r="A17" s="12"/>
      <c r="B17" s="23">
        <v>335.18</v>
      </c>
      <c r="C17" s="19" t="s">
        <v>56</v>
      </c>
      <c r="D17" s="43">
        <v>17361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17361</v>
      </c>
      <c r="O17" s="44">
        <f t="shared" si="2"/>
        <v>79.637614678899084</v>
      </c>
      <c r="P17" s="9"/>
    </row>
    <row r="18" spans="1:119" ht="15.75">
      <c r="A18" s="27" t="s">
        <v>38</v>
      </c>
      <c r="B18" s="28"/>
      <c r="C18" s="29"/>
      <c r="D18" s="30">
        <f t="shared" ref="D18:M18" si="5">SUM(D19:D19)</f>
        <v>140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140</v>
      </c>
      <c r="O18" s="42">
        <f t="shared" si="2"/>
        <v>0.64220183486238536</v>
      </c>
      <c r="P18" s="10"/>
    </row>
    <row r="19" spans="1:119">
      <c r="A19" s="12"/>
      <c r="B19" s="23">
        <v>343.4</v>
      </c>
      <c r="C19" s="19" t="s">
        <v>39</v>
      </c>
      <c r="D19" s="43">
        <v>140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140</v>
      </c>
      <c r="O19" s="44">
        <f t="shared" si="2"/>
        <v>0.64220183486238536</v>
      </c>
      <c r="P19" s="9"/>
    </row>
    <row r="20" spans="1:119" ht="15.75">
      <c r="A20" s="27" t="s">
        <v>2</v>
      </c>
      <c r="B20" s="28"/>
      <c r="C20" s="29"/>
      <c r="D20" s="30">
        <f t="shared" ref="D20:M20" si="6">SUM(D21:D22)</f>
        <v>145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145</v>
      </c>
      <c r="O20" s="42">
        <f t="shared" si="2"/>
        <v>0.66513761467889909</v>
      </c>
      <c r="P20" s="10"/>
    </row>
    <row r="21" spans="1:119">
      <c r="A21" s="12"/>
      <c r="B21" s="23">
        <v>361.1</v>
      </c>
      <c r="C21" s="19" t="s">
        <v>26</v>
      </c>
      <c r="D21" s="43">
        <v>45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</v>
      </c>
      <c r="O21" s="44">
        <f t="shared" si="2"/>
        <v>0.20642201834862386</v>
      </c>
      <c r="P21" s="9"/>
    </row>
    <row r="22" spans="1:119" ht="15.75" thickBot="1">
      <c r="A22" s="12"/>
      <c r="B22" s="23">
        <v>369.9</v>
      </c>
      <c r="C22" s="19" t="s">
        <v>40</v>
      </c>
      <c r="D22" s="43">
        <v>100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100</v>
      </c>
      <c r="O22" s="44">
        <f t="shared" si="2"/>
        <v>0.45871559633027525</v>
      </c>
      <c r="P22" s="9"/>
    </row>
    <row r="23" spans="1:119" ht="16.5" thickBot="1">
      <c r="A23" s="13" t="s">
        <v>24</v>
      </c>
      <c r="B23" s="21"/>
      <c r="C23" s="20"/>
      <c r="D23" s="14">
        <f>SUM(D5,D11,D15,D18,D20)</f>
        <v>154914</v>
      </c>
      <c r="E23" s="14">
        <f t="shared" ref="E23:M23" si="7">SUM(E5,E11,E15,E18,E20)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154914</v>
      </c>
      <c r="O23" s="36">
        <f t="shared" si="2"/>
        <v>710.61467889908261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64</v>
      </c>
      <c r="M25" s="112"/>
      <c r="N25" s="112"/>
      <c r="O25" s="40">
        <v>218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28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33</v>
      </c>
      <c r="P3" s="11"/>
      <c r="Q3"/>
    </row>
    <row r="4" spans="1:133" ht="32.25" customHeight="1" thickBot="1">
      <c r="A4" s="104"/>
      <c r="B4" s="105"/>
      <c r="C4" s="106"/>
      <c r="D4" s="32" t="s">
        <v>3</v>
      </c>
      <c r="E4" s="32" t="s">
        <v>29</v>
      </c>
      <c r="F4" s="32" t="s">
        <v>30</v>
      </c>
      <c r="G4" s="32" t="s">
        <v>31</v>
      </c>
      <c r="H4" s="32" t="s">
        <v>4</v>
      </c>
      <c r="I4" s="32" t="s">
        <v>5</v>
      </c>
      <c r="J4" s="33" t="s">
        <v>32</v>
      </c>
      <c r="K4" s="33" t="s">
        <v>6</v>
      </c>
      <c r="L4" s="33" t="s">
        <v>7</v>
      </c>
      <c r="M4" s="33" t="s">
        <v>8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48921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48921</v>
      </c>
      <c r="O5" s="31">
        <f t="shared" ref="O5:O24" si="2">(N5/O$26)</f>
        <v>227.53953488372093</v>
      </c>
      <c r="P5" s="6"/>
    </row>
    <row r="6" spans="1:133">
      <c r="A6" s="12"/>
      <c r="B6" s="23">
        <v>312.41000000000003</v>
      </c>
      <c r="C6" s="19" t="s">
        <v>10</v>
      </c>
      <c r="D6" s="43">
        <v>9334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9334</v>
      </c>
      <c r="O6" s="44">
        <f t="shared" si="2"/>
        <v>43.413953488372094</v>
      </c>
      <c r="P6" s="9"/>
    </row>
    <row r="7" spans="1:133">
      <c r="A7" s="12"/>
      <c r="B7" s="23">
        <v>312.42</v>
      </c>
      <c r="C7" s="19" t="s">
        <v>9</v>
      </c>
      <c r="D7" s="43">
        <v>4373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4373</v>
      </c>
      <c r="O7" s="44">
        <f t="shared" si="2"/>
        <v>20.33953488372093</v>
      </c>
      <c r="P7" s="9"/>
    </row>
    <row r="8" spans="1:133">
      <c r="A8" s="12"/>
      <c r="B8" s="23">
        <v>314.10000000000002</v>
      </c>
      <c r="C8" s="19" t="s">
        <v>11</v>
      </c>
      <c r="D8" s="43">
        <v>24567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24567</v>
      </c>
      <c r="O8" s="44">
        <f t="shared" si="2"/>
        <v>114.26511627906977</v>
      </c>
      <c r="P8" s="9"/>
    </row>
    <row r="9" spans="1:133">
      <c r="A9" s="12"/>
      <c r="B9" s="23">
        <v>314.39999999999998</v>
      </c>
      <c r="C9" s="19" t="s">
        <v>46</v>
      </c>
      <c r="D9" s="43">
        <v>331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331</v>
      </c>
      <c r="O9" s="44">
        <f t="shared" si="2"/>
        <v>1.5395348837209302</v>
      </c>
      <c r="P9" s="9"/>
    </row>
    <row r="10" spans="1:133">
      <c r="A10" s="12"/>
      <c r="B10" s="23">
        <v>315</v>
      </c>
      <c r="C10" s="19" t="s">
        <v>54</v>
      </c>
      <c r="D10" s="43">
        <v>10316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10316</v>
      </c>
      <c r="O10" s="44">
        <f t="shared" si="2"/>
        <v>47.981395348837211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SUM(D12:D14)</f>
        <v>25939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25939</v>
      </c>
      <c r="O11" s="42">
        <f t="shared" si="2"/>
        <v>120.64651162790697</v>
      </c>
      <c r="P11" s="10"/>
    </row>
    <row r="12" spans="1:133">
      <c r="A12" s="12"/>
      <c r="B12" s="23">
        <v>322</v>
      </c>
      <c r="C12" s="19" t="s">
        <v>0</v>
      </c>
      <c r="D12" s="43">
        <v>1748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1748</v>
      </c>
      <c r="O12" s="44">
        <f t="shared" si="2"/>
        <v>8.130232558139534</v>
      </c>
      <c r="P12" s="9"/>
    </row>
    <row r="13" spans="1:133">
      <c r="A13" s="12"/>
      <c r="B13" s="23">
        <v>323.10000000000002</v>
      </c>
      <c r="C13" s="19" t="s">
        <v>14</v>
      </c>
      <c r="D13" s="43">
        <v>18313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18313</v>
      </c>
      <c r="O13" s="44">
        <f t="shared" si="2"/>
        <v>85.176744186046506</v>
      </c>
      <c r="P13" s="9"/>
    </row>
    <row r="14" spans="1:133">
      <c r="A14" s="12"/>
      <c r="B14" s="23">
        <v>329</v>
      </c>
      <c r="C14" s="19" t="s">
        <v>15</v>
      </c>
      <c r="D14" s="43">
        <v>5878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5878</v>
      </c>
      <c r="O14" s="44">
        <f t="shared" si="2"/>
        <v>27.33953488372093</v>
      </c>
      <c r="P14" s="9"/>
    </row>
    <row r="15" spans="1:133" ht="15.75">
      <c r="A15" s="27" t="s">
        <v>17</v>
      </c>
      <c r="B15" s="28"/>
      <c r="C15" s="29"/>
      <c r="D15" s="30">
        <f t="shared" ref="D15:M15" si="4">SUM(D16:D17)</f>
        <v>24162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24162</v>
      </c>
      <c r="O15" s="42">
        <f t="shared" si="2"/>
        <v>112.38139534883722</v>
      </c>
      <c r="P15" s="10"/>
    </row>
    <row r="16" spans="1:133">
      <c r="A16" s="12"/>
      <c r="B16" s="23">
        <v>335.12</v>
      </c>
      <c r="C16" s="19" t="s">
        <v>55</v>
      </c>
      <c r="D16" s="43">
        <v>6892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6892</v>
      </c>
      <c r="O16" s="44">
        <f t="shared" si="2"/>
        <v>32.055813953488375</v>
      </c>
      <c r="P16" s="9"/>
    </row>
    <row r="17" spans="1:119">
      <c r="A17" s="12"/>
      <c r="B17" s="23">
        <v>335.18</v>
      </c>
      <c r="C17" s="19" t="s">
        <v>56</v>
      </c>
      <c r="D17" s="43">
        <v>17270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17270</v>
      </c>
      <c r="O17" s="44">
        <f t="shared" si="2"/>
        <v>80.325581395348834</v>
      </c>
      <c r="P17" s="9"/>
    </row>
    <row r="18" spans="1:119" ht="15.75">
      <c r="A18" s="27" t="s">
        <v>38</v>
      </c>
      <c r="B18" s="28"/>
      <c r="C18" s="29"/>
      <c r="D18" s="30">
        <f t="shared" ref="D18:M18" si="5">SUM(D19:D20)</f>
        <v>248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248</v>
      </c>
      <c r="O18" s="42">
        <f t="shared" si="2"/>
        <v>1.1534883720930234</v>
      </c>
      <c r="P18" s="10"/>
    </row>
    <row r="19" spans="1:119">
      <c r="A19" s="12"/>
      <c r="B19" s="23">
        <v>343.4</v>
      </c>
      <c r="C19" s="19" t="s">
        <v>39</v>
      </c>
      <c r="D19" s="43">
        <v>222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222</v>
      </c>
      <c r="O19" s="44">
        <f t="shared" si="2"/>
        <v>1.0325581395348837</v>
      </c>
      <c r="P19" s="9"/>
    </row>
    <row r="20" spans="1:119">
      <c r="A20" s="12"/>
      <c r="B20" s="23">
        <v>343.9</v>
      </c>
      <c r="C20" s="19" t="s">
        <v>59</v>
      </c>
      <c r="D20" s="43">
        <v>26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</v>
      </c>
      <c r="O20" s="44">
        <f t="shared" si="2"/>
        <v>0.12093023255813953</v>
      </c>
      <c r="P20" s="9"/>
    </row>
    <row r="21" spans="1:119" ht="15.75">
      <c r="A21" s="27" t="s">
        <v>2</v>
      </c>
      <c r="B21" s="28"/>
      <c r="C21" s="29"/>
      <c r="D21" s="30">
        <f t="shared" ref="D21:M21" si="6">SUM(D22:D23)</f>
        <v>444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444</v>
      </c>
      <c r="O21" s="42">
        <f t="shared" si="2"/>
        <v>2.0651162790697675</v>
      </c>
      <c r="P21" s="10"/>
    </row>
    <row r="22" spans="1:119">
      <c r="A22" s="12"/>
      <c r="B22" s="23">
        <v>361.1</v>
      </c>
      <c r="C22" s="19" t="s">
        <v>26</v>
      </c>
      <c r="D22" s="43">
        <v>37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</v>
      </c>
      <c r="O22" s="44">
        <f t="shared" si="2"/>
        <v>0.17209302325581396</v>
      </c>
      <c r="P22" s="9"/>
    </row>
    <row r="23" spans="1:119" ht="15.75" thickBot="1">
      <c r="A23" s="12"/>
      <c r="B23" s="23">
        <v>369.9</v>
      </c>
      <c r="C23" s="19" t="s">
        <v>40</v>
      </c>
      <c r="D23" s="43">
        <v>407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407</v>
      </c>
      <c r="O23" s="44">
        <f t="shared" si="2"/>
        <v>1.8930232558139535</v>
      </c>
      <c r="P23" s="9"/>
    </row>
    <row r="24" spans="1:119" ht="16.5" thickBot="1">
      <c r="A24" s="13" t="s">
        <v>24</v>
      </c>
      <c r="B24" s="21"/>
      <c r="C24" s="20"/>
      <c r="D24" s="14">
        <f>SUM(D5,D11,D15,D18,D21)</f>
        <v>99714</v>
      </c>
      <c r="E24" s="14">
        <f t="shared" ref="E24:M24" si="7">SUM(E5,E11,E15,E18,E21)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99714</v>
      </c>
      <c r="O24" s="36">
        <f t="shared" si="2"/>
        <v>463.78604651162789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62</v>
      </c>
      <c r="M26" s="112"/>
      <c r="N26" s="112"/>
      <c r="O26" s="40">
        <v>215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2025-03-17T18:34:51Z</cp:lastPrinted>
  <dcterms:created xsi:type="dcterms:W3CDTF">2000-08-31T21:26:31Z</dcterms:created>
  <dcterms:modified xsi:type="dcterms:W3CDTF">2025-03-17T18:45:57Z</dcterms:modified>
</cp:coreProperties>
</file>