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4" documentId="11_450D6DFCDA6A16422A19A1E2F312F263BA7774E3" xr6:coauthVersionLast="47" xr6:coauthVersionMax="47" xr10:uidLastSave="{A387E7E5-A264-4F4F-947C-0C53931B1154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'2007'!$A$1:$O$26</definedName>
    <definedName name="_xlnm.Print_Area" localSheetId="15">'2008'!$A$1:$O$25</definedName>
    <definedName name="_xlnm.Print_Area" localSheetId="14">'2009'!$A$1:$O$20</definedName>
    <definedName name="_xlnm.Print_Area" localSheetId="13">'2010'!$A$1:$O$22</definedName>
    <definedName name="_xlnm.Print_Area" localSheetId="12">'2011'!$A$1:$O$22</definedName>
    <definedName name="_xlnm.Print_Area" localSheetId="11">'2012'!$A$1:$O$21</definedName>
    <definedName name="_xlnm.Print_Area" localSheetId="10">'2013'!$A$1:$O$21</definedName>
    <definedName name="_xlnm.Print_Area" localSheetId="9">'2014'!$A$1:$O$21</definedName>
    <definedName name="_xlnm.Print_Area" localSheetId="8">'2015'!$A$1:$O$21</definedName>
    <definedName name="_xlnm.Print_Area" localSheetId="7">'2016'!$A$1:$O$21</definedName>
    <definedName name="_xlnm.Print_Area" localSheetId="6">'2017'!$A$1:$O$22</definedName>
    <definedName name="_xlnm.Print_Area" localSheetId="5">'2018'!$A$1:$O$25</definedName>
    <definedName name="_xlnm.Print_Area" localSheetId="4">'2019'!$A$1:$O$24</definedName>
    <definedName name="_xlnm.Print_Area" localSheetId="3">'2020'!$A$1:$O$23</definedName>
    <definedName name="_xlnm.Print_Area" localSheetId="2">'2021'!$A$1:$P$23</definedName>
    <definedName name="_xlnm.Print_Area" localSheetId="1">'2022'!$A$1:$P$25</definedName>
    <definedName name="_xlnm.Print_Area" localSheetId="0">'2023'!$A$1:$P$25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49" l="1"/>
  <c r="F21" i="49"/>
  <c r="G21" i="49"/>
  <c r="H21" i="49"/>
  <c r="I21" i="49"/>
  <c r="J21" i="49"/>
  <c r="K21" i="49"/>
  <c r="L21" i="49"/>
  <c r="M21" i="49"/>
  <c r="N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9" i="49" l="1"/>
  <c r="P19" i="49" s="1"/>
  <c r="O17" i="49"/>
  <c r="P17" i="49" s="1"/>
  <c r="O12" i="49"/>
  <c r="P12" i="49" s="1"/>
  <c r="O10" i="49"/>
  <c r="P10" i="49" s="1"/>
  <c r="O5" i="49"/>
  <c r="P5" i="49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N21" i="48" s="1"/>
  <c r="M5" i="48"/>
  <c r="M21" i="48" s="1"/>
  <c r="L5" i="48"/>
  <c r="L21" i="48" s="1"/>
  <c r="K5" i="48"/>
  <c r="K21" i="48" s="1"/>
  <c r="J5" i="48"/>
  <c r="J21" i="48" s="1"/>
  <c r="I5" i="48"/>
  <c r="H5" i="48"/>
  <c r="G5" i="48"/>
  <c r="F5" i="48"/>
  <c r="E5" i="48"/>
  <c r="D5" i="48"/>
  <c r="O21" i="49" l="1"/>
  <c r="P21" i="49" s="1"/>
  <c r="D21" i="48"/>
  <c r="E21" i="48"/>
  <c r="F21" i="48"/>
  <c r="G21" i="48"/>
  <c r="H21" i="48"/>
  <c r="I21" i="48"/>
  <c r="O19" i="48"/>
  <c r="P19" i="48" s="1"/>
  <c r="O17" i="48"/>
  <c r="P17" i="48" s="1"/>
  <c r="O10" i="48"/>
  <c r="P10" i="48" s="1"/>
  <c r="O12" i="48"/>
  <c r="P12" i="48" s="1"/>
  <c r="O5" i="48"/>
  <c r="P5" i="48" s="1"/>
  <c r="O18" i="47"/>
  <c r="P18" i="47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G19" i="47" s="1"/>
  <c r="F12" i="47"/>
  <c r="E12" i="47"/>
  <c r="D12" i="47"/>
  <c r="O11" i="47"/>
  <c r="P11" i="47" s="1"/>
  <c r="N10" i="47"/>
  <c r="M10" i="47"/>
  <c r="O10" i="47" s="1"/>
  <c r="P10" i="47" s="1"/>
  <c r="L10" i="47"/>
  <c r="K10" i="47"/>
  <c r="J10" i="47"/>
  <c r="I10" i="47"/>
  <c r="H10" i="47"/>
  <c r="G10" i="47"/>
  <c r="F10" i="47"/>
  <c r="F19" i="47" s="1"/>
  <c r="E10" i="47"/>
  <c r="D10" i="47"/>
  <c r="O9" i="47"/>
  <c r="P9" i="47" s="1"/>
  <c r="O8" i="47"/>
  <c r="P8" i="47" s="1"/>
  <c r="O7" i="47"/>
  <c r="P7" i="47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D19" i="47" s="1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E19" i="46" s="1"/>
  <c r="D12" i="46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 s="1"/>
  <c r="N8" i="46"/>
  <c r="O8" i="46"/>
  <c r="N7" i="46"/>
  <c r="O7" i="46"/>
  <c r="N6" i="46"/>
  <c r="O6" i="46" s="1"/>
  <c r="M5" i="46"/>
  <c r="M19" i="46" s="1"/>
  <c r="L5" i="46"/>
  <c r="K5" i="46"/>
  <c r="K19" i="46" s="1"/>
  <c r="J5" i="46"/>
  <c r="J19" i="46" s="1"/>
  <c r="I5" i="46"/>
  <c r="H5" i="46"/>
  <c r="G5" i="46"/>
  <c r="F5" i="46"/>
  <c r="E5" i="46"/>
  <c r="D5" i="46"/>
  <c r="D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J20" i="45" s="1"/>
  <c r="I5" i="45"/>
  <c r="H5" i="45"/>
  <c r="G5" i="45"/>
  <c r="F5" i="45"/>
  <c r="E5" i="45"/>
  <c r="D5" i="45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/>
  <c r="M17" i="44"/>
  <c r="L17" i="44"/>
  <c r="K17" i="44"/>
  <c r="J17" i="44"/>
  <c r="I17" i="44"/>
  <c r="H17" i="44"/>
  <c r="G17" i="44"/>
  <c r="F17" i="44"/>
  <c r="E17" i="44"/>
  <c r="D17" i="44"/>
  <c r="N17" i="44" s="1"/>
  <c r="O17" i="44" s="1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M9" i="44"/>
  <c r="L9" i="44"/>
  <c r="K9" i="44"/>
  <c r="J9" i="44"/>
  <c r="I9" i="44"/>
  <c r="H9" i="44"/>
  <c r="G9" i="44"/>
  <c r="F9" i="44"/>
  <c r="E9" i="44"/>
  <c r="D9" i="44"/>
  <c r="N8" i="44"/>
  <c r="O8" i="44" s="1"/>
  <c r="N7" i="44"/>
  <c r="O7" i="44"/>
  <c r="N6" i="44"/>
  <c r="O6" i="44" s="1"/>
  <c r="M5" i="44"/>
  <c r="M21" i="44" s="1"/>
  <c r="L5" i="44"/>
  <c r="K5" i="44"/>
  <c r="J5" i="44"/>
  <c r="I5" i="44"/>
  <c r="H5" i="44"/>
  <c r="G5" i="44"/>
  <c r="F5" i="44"/>
  <c r="E5" i="44"/>
  <c r="D5" i="44"/>
  <c r="N17" i="43"/>
  <c r="O17" i="43" s="1"/>
  <c r="M16" i="43"/>
  <c r="L16" i="43"/>
  <c r="K16" i="43"/>
  <c r="J16" i="43"/>
  <c r="I16" i="43"/>
  <c r="H16" i="43"/>
  <c r="G16" i="43"/>
  <c r="F16" i="43"/>
  <c r="E16" i="43"/>
  <c r="N16" i="43" s="1"/>
  <c r="O16" i="43" s="1"/>
  <c r="D16" i="43"/>
  <c r="N15" i="43"/>
  <c r="O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M9" i="43"/>
  <c r="L9" i="43"/>
  <c r="K9" i="43"/>
  <c r="J9" i="43"/>
  <c r="I9" i="43"/>
  <c r="H9" i="43"/>
  <c r="G9" i="43"/>
  <c r="F9" i="43"/>
  <c r="F18" i="43" s="1"/>
  <c r="E9" i="43"/>
  <c r="D9" i="43"/>
  <c r="N8" i="43"/>
  <c r="O8" i="43" s="1"/>
  <c r="N7" i="43"/>
  <c r="O7" i="43" s="1"/>
  <c r="N6" i="43"/>
  <c r="O6" i="43" s="1"/>
  <c r="M5" i="43"/>
  <c r="L5" i="43"/>
  <c r="K5" i="43"/>
  <c r="K18" i="43" s="1"/>
  <c r="J5" i="43"/>
  <c r="J18" i="43" s="1"/>
  <c r="I5" i="43"/>
  <c r="I18" i="43" s="1"/>
  <c r="H5" i="43"/>
  <c r="H18" i="43" s="1"/>
  <c r="G5" i="43"/>
  <c r="G18" i="43" s="1"/>
  <c r="F5" i="43"/>
  <c r="E5" i="43"/>
  <c r="D5" i="43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/>
  <c r="M13" i="42"/>
  <c r="L13" i="42"/>
  <c r="K13" i="42"/>
  <c r="K17" i="42" s="1"/>
  <c r="J13" i="42"/>
  <c r="I13" i="42"/>
  <c r="H13" i="42"/>
  <c r="G13" i="42"/>
  <c r="F13" i="42"/>
  <c r="E13" i="42"/>
  <c r="D13" i="42"/>
  <c r="N13" i="42" s="1"/>
  <c r="O13" i="42" s="1"/>
  <c r="N12" i="42"/>
  <c r="O12" i="42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M9" i="42"/>
  <c r="L9" i="42"/>
  <c r="K9" i="42"/>
  <c r="J9" i="42"/>
  <c r="I9" i="42"/>
  <c r="H9" i="42"/>
  <c r="G9" i="42"/>
  <c r="F9" i="42"/>
  <c r="E9" i="42"/>
  <c r="E17" i="42" s="1"/>
  <c r="D9" i="42"/>
  <c r="N8" i="42"/>
  <c r="O8" i="42" s="1"/>
  <c r="N7" i="42"/>
  <c r="O7" i="42" s="1"/>
  <c r="N6" i="42"/>
  <c r="O6" i="42" s="1"/>
  <c r="M5" i="42"/>
  <c r="L5" i="42"/>
  <c r="K5" i="42"/>
  <c r="J5" i="42"/>
  <c r="J17" i="42"/>
  <c r="I5" i="42"/>
  <c r="H5" i="42"/>
  <c r="G5" i="42"/>
  <c r="G17" i="42" s="1"/>
  <c r="F5" i="42"/>
  <c r="F17" i="42" s="1"/>
  <c r="E5" i="42"/>
  <c r="D5" i="42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M9" i="41"/>
  <c r="L9" i="41"/>
  <c r="K9" i="41"/>
  <c r="J9" i="41"/>
  <c r="I9" i="41"/>
  <c r="I17" i="41" s="1"/>
  <c r="H9" i="41"/>
  <c r="G9" i="41"/>
  <c r="F9" i="41"/>
  <c r="F17" i="41" s="1"/>
  <c r="E9" i="41"/>
  <c r="D9" i="41"/>
  <c r="N8" i="41"/>
  <c r="O8" i="41" s="1"/>
  <c r="N7" i="41"/>
  <c r="O7" i="41"/>
  <c r="N6" i="41"/>
  <c r="O6" i="41"/>
  <c r="M5" i="41"/>
  <c r="L5" i="41"/>
  <c r="L17" i="41" s="1"/>
  <c r="K5" i="41"/>
  <c r="K17" i="41" s="1"/>
  <c r="J5" i="41"/>
  <c r="I5" i="41"/>
  <c r="H5" i="41"/>
  <c r="G5" i="41"/>
  <c r="F5" i="41"/>
  <c r="E5" i="41"/>
  <c r="D5" i="41"/>
  <c r="N21" i="40"/>
  <c r="O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M15" i="40"/>
  <c r="L15" i="40"/>
  <c r="K15" i="40"/>
  <c r="J15" i="40"/>
  <c r="I15" i="40"/>
  <c r="H15" i="40"/>
  <c r="G15" i="40"/>
  <c r="F15" i="40"/>
  <c r="N15" i="40" s="1"/>
  <c r="O15" i="40" s="1"/>
  <c r="E15" i="40"/>
  <c r="D15" i="40"/>
  <c r="N14" i="40"/>
  <c r="O14" i="40" s="1"/>
  <c r="N13" i="40"/>
  <c r="O13" i="40" s="1"/>
  <c r="N12" i="40"/>
  <c r="O12" i="40" s="1"/>
  <c r="N11" i="40"/>
  <c r="O11" i="40"/>
  <c r="M10" i="40"/>
  <c r="L10" i="40"/>
  <c r="K10" i="40"/>
  <c r="J10" i="40"/>
  <c r="I10" i="40"/>
  <c r="H10" i="40"/>
  <c r="G10" i="40"/>
  <c r="F10" i="40"/>
  <c r="E10" i="40"/>
  <c r="D10" i="40"/>
  <c r="N9" i="40"/>
  <c r="O9" i="40" s="1"/>
  <c r="N8" i="40"/>
  <c r="O8" i="40" s="1"/>
  <c r="N7" i="40"/>
  <c r="O7" i="40" s="1"/>
  <c r="N6" i="40"/>
  <c r="O6" i="40" s="1"/>
  <c r="M5" i="40"/>
  <c r="M22" i="40"/>
  <c r="L5" i="40"/>
  <c r="L22" i="40" s="1"/>
  <c r="K5" i="40"/>
  <c r="J5" i="40"/>
  <c r="J22" i="40" s="1"/>
  <c r="I5" i="40"/>
  <c r="I22" i="40"/>
  <c r="H5" i="40"/>
  <c r="H22" i="40" s="1"/>
  <c r="G5" i="40"/>
  <c r="F5" i="40"/>
  <c r="E5" i="40"/>
  <c r="E22" i="40" s="1"/>
  <c r="D5" i="40"/>
  <c r="N5" i="40" s="1"/>
  <c r="O5" i="40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 s="1"/>
  <c r="M9" i="39"/>
  <c r="L9" i="39"/>
  <c r="K9" i="39"/>
  <c r="J9" i="39"/>
  <c r="I9" i="39"/>
  <c r="H9" i="39"/>
  <c r="G9" i="39"/>
  <c r="F9" i="39"/>
  <c r="E9" i="39"/>
  <c r="D9" i="39"/>
  <c r="N8" i="39"/>
  <c r="O8" i="39" s="1"/>
  <c r="N7" i="39"/>
  <c r="O7" i="39" s="1"/>
  <c r="N6" i="39"/>
  <c r="O6" i="39" s="1"/>
  <c r="M5" i="39"/>
  <c r="L5" i="39"/>
  <c r="L17" i="39" s="1"/>
  <c r="K5" i="39"/>
  <c r="J5" i="39"/>
  <c r="N5" i="39" s="1"/>
  <c r="O5" i="39" s="1"/>
  <c r="I5" i="39"/>
  <c r="I17" i="39" s="1"/>
  <c r="H5" i="39"/>
  <c r="G5" i="39"/>
  <c r="F5" i="39"/>
  <c r="E5" i="39"/>
  <c r="D5" i="39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M13" i="38"/>
  <c r="L13" i="38"/>
  <c r="K13" i="38"/>
  <c r="J13" i="38"/>
  <c r="N13" i="38" s="1"/>
  <c r="O13" i="38" s="1"/>
  <c r="I13" i="38"/>
  <c r="H13" i="38"/>
  <c r="G13" i="38"/>
  <c r="F13" i="38"/>
  <c r="E13" i="38"/>
  <c r="D13" i="38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M9" i="38"/>
  <c r="L9" i="38"/>
  <c r="K9" i="38"/>
  <c r="J9" i="38"/>
  <c r="I9" i="38"/>
  <c r="H9" i="38"/>
  <c r="G9" i="38"/>
  <c r="G17" i="38" s="1"/>
  <c r="F9" i="38"/>
  <c r="N9" i="38" s="1"/>
  <c r="O9" i="38" s="1"/>
  <c r="E9" i="38"/>
  <c r="D9" i="38"/>
  <c r="N8" i="38"/>
  <c r="O8" i="38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M17" i="37"/>
  <c r="L17" i="37"/>
  <c r="K17" i="37"/>
  <c r="J17" i="37"/>
  <c r="I17" i="37"/>
  <c r="I21" i="37" s="1"/>
  <c r="H17" i="37"/>
  <c r="G17" i="37"/>
  <c r="F17" i="37"/>
  <c r="E17" i="37"/>
  <c r="D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N13" i="37" s="1"/>
  <c r="O13" i="37" s="1"/>
  <c r="D13" i="37"/>
  <c r="N12" i="37"/>
  <c r="O12" i="37" s="1"/>
  <c r="M11" i="37"/>
  <c r="M21" i="37" s="1"/>
  <c r="L11" i="37"/>
  <c r="K11" i="37"/>
  <c r="K21" i="37" s="1"/>
  <c r="J11" i="37"/>
  <c r="I11" i="37"/>
  <c r="H11" i="37"/>
  <c r="G11" i="37"/>
  <c r="F11" i="37"/>
  <c r="E11" i="37"/>
  <c r="D11" i="37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J21" i="37"/>
  <c r="I5" i="37"/>
  <c r="H5" i="37"/>
  <c r="H21" i="37"/>
  <c r="G5" i="37"/>
  <c r="G21" i="37" s="1"/>
  <c r="F5" i="37"/>
  <c r="E5" i="37"/>
  <c r="E21" i="37" s="1"/>
  <c r="D5" i="37"/>
  <c r="N16" i="36"/>
  <c r="O16" i="36" s="1"/>
  <c r="M15" i="36"/>
  <c r="L15" i="36"/>
  <c r="K15" i="36"/>
  <c r="J15" i="36"/>
  <c r="I15" i="36"/>
  <c r="H15" i="36"/>
  <c r="G15" i="36"/>
  <c r="F15" i="36"/>
  <c r="E15" i="36"/>
  <c r="E17" i="36" s="1"/>
  <c r="D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 s="1"/>
  <c r="M9" i="36"/>
  <c r="L9" i="36"/>
  <c r="K9" i="36"/>
  <c r="J9" i="36"/>
  <c r="I9" i="36"/>
  <c r="H9" i="36"/>
  <c r="N9" i="36" s="1"/>
  <c r="O9" i="36" s="1"/>
  <c r="G9" i="36"/>
  <c r="F9" i="36"/>
  <c r="E9" i="36"/>
  <c r="D9" i="36"/>
  <c r="N8" i="36"/>
  <c r="O8" i="36" s="1"/>
  <c r="N7" i="36"/>
  <c r="O7" i="36"/>
  <c r="N6" i="36"/>
  <c r="O6" i="36"/>
  <c r="M5" i="36"/>
  <c r="L5" i="36"/>
  <c r="K5" i="36"/>
  <c r="J5" i="36"/>
  <c r="J17" i="36" s="1"/>
  <c r="I5" i="36"/>
  <c r="H5" i="36"/>
  <c r="G5" i="36"/>
  <c r="F5" i="36"/>
  <c r="E5" i="36"/>
  <c r="D5" i="36"/>
  <c r="N17" i="35"/>
  <c r="O17" i="35"/>
  <c r="M16" i="35"/>
  <c r="L16" i="35"/>
  <c r="K16" i="35"/>
  <c r="J16" i="35"/>
  <c r="I16" i="35"/>
  <c r="H16" i="35"/>
  <c r="G16" i="35"/>
  <c r="F16" i="35"/>
  <c r="E16" i="35"/>
  <c r="D16" i="35"/>
  <c r="D18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G18" i="35" s="1"/>
  <c r="F5" i="35"/>
  <c r="E5" i="35"/>
  <c r="D5" i="35"/>
  <c r="N17" i="34"/>
  <c r="O17" i="34" s="1"/>
  <c r="M16" i="34"/>
  <c r="L16" i="34"/>
  <c r="K16" i="34"/>
  <c r="J16" i="34"/>
  <c r="I16" i="34"/>
  <c r="H16" i="34"/>
  <c r="G16" i="34"/>
  <c r="F16" i="34"/>
  <c r="E16" i="34"/>
  <c r="E18" i="34" s="1"/>
  <c r="D16" i="34"/>
  <c r="N15" i="34"/>
  <c r="O15" i="34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N8" i="34"/>
  <c r="O8" i="34" s="1"/>
  <c r="N7" i="34"/>
  <c r="O7" i="34" s="1"/>
  <c r="N6" i="34"/>
  <c r="O6" i="34" s="1"/>
  <c r="M5" i="34"/>
  <c r="M18" i="34" s="1"/>
  <c r="L5" i="34"/>
  <c r="K5" i="34"/>
  <c r="J5" i="34"/>
  <c r="I5" i="34"/>
  <c r="H5" i="34"/>
  <c r="G5" i="34"/>
  <c r="G18" i="34" s="1"/>
  <c r="F5" i="34"/>
  <c r="F18" i="34" s="1"/>
  <c r="E5" i="34"/>
  <c r="D5" i="34"/>
  <c r="E14" i="33"/>
  <c r="F14" i="33"/>
  <c r="G14" i="33"/>
  <c r="H14" i="33"/>
  <c r="I14" i="33"/>
  <c r="J14" i="33"/>
  <c r="K14" i="33"/>
  <c r="L14" i="33"/>
  <c r="M14" i="33"/>
  <c r="E12" i="33"/>
  <c r="F12" i="33"/>
  <c r="G12" i="33"/>
  <c r="H12" i="33"/>
  <c r="I12" i="33"/>
  <c r="J12" i="33"/>
  <c r="K12" i="33"/>
  <c r="L12" i="33"/>
  <c r="M12" i="33"/>
  <c r="E10" i="33"/>
  <c r="F10" i="33"/>
  <c r="G10" i="33"/>
  <c r="H10" i="33"/>
  <c r="I10" i="33"/>
  <c r="J10" i="33"/>
  <c r="J16" i="33" s="1"/>
  <c r="K10" i="33"/>
  <c r="L10" i="33"/>
  <c r="M10" i="33"/>
  <c r="E5" i="33"/>
  <c r="E16" i="33" s="1"/>
  <c r="F5" i="33"/>
  <c r="F16" i="33" s="1"/>
  <c r="G5" i="33"/>
  <c r="H5" i="33"/>
  <c r="I5" i="33"/>
  <c r="J5" i="33"/>
  <c r="K5" i="33"/>
  <c r="K16" i="33" s="1"/>
  <c r="L5" i="33"/>
  <c r="M5" i="33"/>
  <c r="D14" i="33"/>
  <c r="N14" i="33" s="1"/>
  <c r="O14" i="33" s="1"/>
  <c r="D12" i="33"/>
  <c r="D10" i="33"/>
  <c r="D5" i="33"/>
  <c r="N15" i="33"/>
  <c r="O15" i="33" s="1"/>
  <c r="N11" i="33"/>
  <c r="O11" i="33" s="1"/>
  <c r="N6" i="33"/>
  <c r="O6" i="33" s="1"/>
  <c r="N7" i="33"/>
  <c r="O7" i="33" s="1"/>
  <c r="N8" i="33"/>
  <c r="O8" i="33"/>
  <c r="N9" i="33"/>
  <c r="O9" i="33" s="1"/>
  <c r="N13" i="33"/>
  <c r="O13" i="33" s="1"/>
  <c r="L17" i="36"/>
  <c r="H17" i="42"/>
  <c r="M17" i="42"/>
  <c r="N11" i="36" l="1"/>
  <c r="O11" i="36" s="1"/>
  <c r="E18" i="43"/>
  <c r="F21" i="44"/>
  <c r="N17" i="37"/>
  <c r="O17" i="37" s="1"/>
  <c r="N13" i="41"/>
  <c r="O13" i="41" s="1"/>
  <c r="H20" i="45"/>
  <c r="N11" i="45"/>
  <c r="O11" i="45" s="1"/>
  <c r="N18" i="45"/>
  <c r="O18" i="45" s="1"/>
  <c r="N15" i="39"/>
  <c r="O15" i="39" s="1"/>
  <c r="N5" i="42"/>
  <c r="O5" i="42" s="1"/>
  <c r="H18" i="35"/>
  <c r="F17" i="36"/>
  <c r="N15" i="36"/>
  <c r="O15" i="36" s="1"/>
  <c r="I17" i="42"/>
  <c r="I20" i="45"/>
  <c r="N13" i="39"/>
  <c r="O13" i="39" s="1"/>
  <c r="L20" i="45"/>
  <c r="N5" i="33"/>
  <c r="O5" i="33" s="1"/>
  <c r="N10" i="33"/>
  <c r="O10" i="33" s="1"/>
  <c r="N5" i="38"/>
  <c r="O5" i="38" s="1"/>
  <c r="N12" i="44"/>
  <c r="O12" i="44" s="1"/>
  <c r="K20" i="45"/>
  <c r="G17" i="36"/>
  <c r="H17" i="39"/>
  <c r="N12" i="43"/>
  <c r="O12" i="43" s="1"/>
  <c r="N14" i="34"/>
  <c r="O14" i="34" s="1"/>
  <c r="N10" i="35"/>
  <c r="O10" i="35" s="1"/>
  <c r="K17" i="36"/>
  <c r="L21" i="37"/>
  <c r="H17" i="38"/>
  <c r="L18" i="43"/>
  <c r="N10" i="34"/>
  <c r="O10" i="34" s="1"/>
  <c r="F17" i="38"/>
  <c r="E17" i="39"/>
  <c r="N19" i="40"/>
  <c r="O19" i="40" s="1"/>
  <c r="M17" i="41"/>
  <c r="N19" i="44"/>
  <c r="O19" i="44" s="1"/>
  <c r="O12" i="47"/>
  <c r="P12" i="47" s="1"/>
  <c r="F17" i="39"/>
  <c r="M18" i="43"/>
  <c r="N18" i="43" s="1"/>
  <c r="O18" i="43" s="1"/>
  <c r="E19" i="47"/>
  <c r="D22" i="40"/>
  <c r="M20" i="45"/>
  <c r="H17" i="36"/>
  <c r="N12" i="33"/>
  <c r="O12" i="33" s="1"/>
  <c r="I17" i="38"/>
  <c r="J17" i="39"/>
  <c r="J17" i="38"/>
  <c r="G17" i="39"/>
  <c r="N11" i="42"/>
  <c r="O11" i="42" s="1"/>
  <c r="G21" i="44"/>
  <c r="N12" i="46"/>
  <c r="O12" i="46" s="1"/>
  <c r="N14" i="35"/>
  <c r="O14" i="35" s="1"/>
  <c r="K17" i="38"/>
  <c r="N11" i="41"/>
  <c r="O11" i="41" s="1"/>
  <c r="M16" i="33"/>
  <c r="N5" i="34"/>
  <c r="O5" i="34" s="1"/>
  <c r="F18" i="35"/>
  <c r="N18" i="35" s="1"/>
  <c r="O18" i="35" s="1"/>
  <c r="L17" i="38"/>
  <c r="M17" i="39"/>
  <c r="N15" i="42"/>
  <c r="O15" i="42" s="1"/>
  <c r="N5" i="44"/>
  <c r="O5" i="44" s="1"/>
  <c r="O5" i="47"/>
  <c r="P5" i="47" s="1"/>
  <c r="G22" i="40"/>
  <c r="L16" i="33"/>
  <c r="N5" i="35"/>
  <c r="O5" i="35" s="1"/>
  <c r="D17" i="36"/>
  <c r="M17" i="38"/>
  <c r="N11" i="38"/>
  <c r="O11" i="38" s="1"/>
  <c r="N15" i="41"/>
  <c r="O15" i="41" s="1"/>
  <c r="D17" i="42"/>
  <c r="N13" i="45"/>
  <c r="O13" i="45" s="1"/>
  <c r="I19" i="47"/>
  <c r="J19" i="47"/>
  <c r="K17" i="39"/>
  <c r="N17" i="40"/>
  <c r="O17" i="40" s="1"/>
  <c r="N9" i="44"/>
  <c r="O9" i="44" s="1"/>
  <c r="D19" i="46"/>
  <c r="K19" i="47"/>
  <c r="H18" i="34"/>
  <c r="I18" i="35"/>
  <c r="N15" i="38"/>
  <c r="O15" i="38" s="1"/>
  <c r="N11" i="39"/>
  <c r="O11" i="39" s="1"/>
  <c r="H17" i="41"/>
  <c r="H21" i="44"/>
  <c r="L19" i="47"/>
  <c r="O17" i="47"/>
  <c r="P17" i="47" s="1"/>
  <c r="N19" i="37"/>
  <c r="O19" i="37" s="1"/>
  <c r="I16" i="33"/>
  <c r="I18" i="34"/>
  <c r="N12" i="34"/>
  <c r="O12" i="34" s="1"/>
  <c r="J18" i="35"/>
  <c r="I17" i="36"/>
  <c r="D21" i="37"/>
  <c r="D17" i="41"/>
  <c r="K22" i="40"/>
  <c r="E17" i="41"/>
  <c r="N17" i="41" s="1"/>
  <c r="O17" i="41" s="1"/>
  <c r="J17" i="41"/>
  <c r="J21" i="44"/>
  <c r="G19" i="46"/>
  <c r="N17" i="46"/>
  <c r="O17" i="46" s="1"/>
  <c r="N19" i="47"/>
  <c r="L17" i="42"/>
  <c r="N9" i="43"/>
  <c r="O9" i="43" s="1"/>
  <c r="I21" i="44"/>
  <c r="E20" i="45"/>
  <c r="N5" i="46"/>
  <c r="O5" i="46" s="1"/>
  <c r="M19" i="47"/>
  <c r="H16" i="33"/>
  <c r="J18" i="34"/>
  <c r="K18" i="35"/>
  <c r="N5" i="37"/>
  <c r="O5" i="37" s="1"/>
  <c r="G16" i="33"/>
  <c r="K18" i="34"/>
  <c r="L18" i="35"/>
  <c r="M17" i="36"/>
  <c r="N17" i="36" s="1"/>
  <c r="O17" i="36" s="1"/>
  <c r="D17" i="38"/>
  <c r="K21" i="44"/>
  <c r="G20" i="45"/>
  <c r="N20" i="45" s="1"/>
  <c r="O20" i="45" s="1"/>
  <c r="H19" i="46"/>
  <c r="N10" i="46"/>
  <c r="O10" i="46" s="1"/>
  <c r="L18" i="34"/>
  <c r="N16" i="34"/>
  <c r="O16" i="34" s="1"/>
  <c r="M18" i="35"/>
  <c r="N12" i="35"/>
  <c r="O12" i="35" s="1"/>
  <c r="G17" i="41"/>
  <c r="N9" i="41"/>
  <c r="O9" i="41" s="1"/>
  <c r="D18" i="43"/>
  <c r="L21" i="44"/>
  <c r="E21" i="44"/>
  <c r="F20" i="45"/>
  <c r="I19" i="46"/>
  <c r="O21" i="48"/>
  <c r="P21" i="48" s="1"/>
  <c r="N17" i="42"/>
  <c r="O17" i="42" s="1"/>
  <c r="L19" i="46"/>
  <c r="N9" i="39"/>
  <c r="O9" i="39" s="1"/>
  <c r="N16" i="35"/>
  <c r="O16" i="35" s="1"/>
  <c r="N10" i="40"/>
  <c r="O10" i="40" s="1"/>
  <c r="N9" i="42"/>
  <c r="O9" i="42" s="1"/>
  <c r="N11" i="37"/>
  <c r="O11" i="37" s="1"/>
  <c r="D16" i="33"/>
  <c r="E17" i="38"/>
  <c r="F21" i="37"/>
  <c r="D21" i="44"/>
  <c r="N5" i="43"/>
  <c r="O5" i="43" s="1"/>
  <c r="N5" i="41"/>
  <c r="O5" i="41" s="1"/>
  <c r="N5" i="36"/>
  <c r="O5" i="36" s="1"/>
  <c r="D17" i="39"/>
  <c r="F22" i="40"/>
  <c r="E18" i="35"/>
  <c r="N5" i="45"/>
  <c r="O5" i="45" s="1"/>
  <c r="D18" i="34"/>
  <c r="F19" i="46"/>
  <c r="N13" i="36"/>
  <c r="O13" i="36" s="1"/>
  <c r="H19" i="47"/>
  <c r="N17" i="39" l="1"/>
  <c r="O17" i="39" s="1"/>
  <c r="N21" i="37"/>
  <c r="O21" i="37" s="1"/>
  <c r="N18" i="34"/>
  <c r="O18" i="34" s="1"/>
  <c r="N22" i="40"/>
  <c r="O22" i="40" s="1"/>
  <c r="O19" i="47"/>
  <c r="P19" i="47" s="1"/>
  <c r="N19" i="46"/>
  <c r="O19" i="46" s="1"/>
  <c r="N21" i="44"/>
  <c r="O21" i="44" s="1"/>
  <c r="N17" i="38"/>
  <c r="O17" i="38" s="1"/>
  <c r="N16" i="33"/>
  <c r="O16" i="33" s="1"/>
</calcChain>
</file>

<file path=xl/sharedStrings.xml><?xml version="1.0" encoding="utf-8"?>
<sst xmlns="http://schemas.openxmlformats.org/spreadsheetml/2006/main" count="594" uniqueCount="86">
  <si>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</si>
  <si>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</si>
  <si>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</si>
  <si>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</si>
  <si>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</si>
  <si>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</si>
  <si>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</si>
  <si>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</si>
  <si>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</si>
  <si>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</si>
  <si>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</si>
  <si>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</si>
  <si>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</si>
  <si>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</si>
  <si>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</si>
  <si>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</si>
  <si>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</si>
  <si>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</si>
  <si>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</si>
  <si>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</si>
  <si>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</si>
  <si>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Comprehensive Planning</t>
  </si>
  <si>
    <t>Other General Government Services</t>
  </si>
  <si>
    <t>Public Safety</t>
  </si>
  <si>
    <t>Protective Inspections</t>
  </si>
  <si>
    <t>Physical Environment</t>
  </si>
  <si>
    <t>Other Physical Environment</t>
  </si>
  <si>
    <t>Transportation</t>
  </si>
  <si>
    <t>Road and Street Facilities</t>
  </si>
  <si>
    <t>2009 Municipal Population:</t>
  </si>
  <si>
    <t>Glen Ridge Expenditures Reported by Account Code and Fund Type</t>
  </si>
  <si>
    <t>Local Fiscal Year Ended September 30, 2010</t>
  </si>
  <si>
    <t>Culture / Recreation</t>
  </si>
  <si>
    <t>Parks and Recreation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</si>
  <si>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</si>
  <si>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</si>
  <si>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</si>
  <si>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Flood Control / Stormwater Management</t>
  </si>
  <si>
    <t>2011 Municipal Population:</t>
  </si>
  <si>
    <t>Local Fiscal Year Ended September 30, 2012</t>
  </si>
  <si>
    <t>2012 Municipal Population:</t>
  </si>
  <si>
    <t>Local Fiscal Year Ended September 30, 2008</t>
  </si>
  <si>
    <t>Executive</t>
  </si>
  <si>
    <t>Water-Sewer Combination Services</t>
  </si>
  <si>
    <t>Conservation and Resource Management</t>
  </si>
  <si>
    <t>Special Events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</si>
  <si>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</si>
  <si>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</si>
  <si>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</si>
  <si>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</si>
  <si>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</si>
  <si>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Flood Control / Stormwater Control</t>
  </si>
  <si>
    <t>Road / Street Facilities</t>
  </si>
  <si>
    <t>Parks / Recreation</t>
  </si>
  <si>
    <t>2014 Municipal Population:</t>
  </si>
  <si>
    <t>Local Fiscal Year Ended September 30, 2007</t>
  </si>
  <si>
    <t>Garbage / Solid Waste Control Services</t>
  </si>
  <si>
    <t>Human Services</t>
  </si>
  <si>
    <t>Other Human Services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</si>
  <si>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</si>
  <si>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</si>
  <si>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</si>
  <si>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</si>
  <si>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</si>
  <si>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</si>
  <si>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Emergency and Disaster Relief Services</t>
  </si>
  <si>
    <t>Garbage / Solid Waste</t>
  </si>
  <si>
    <t>Water / Sewer Services</t>
  </si>
  <si>
    <t>2017 Municipal Population:</t>
  </si>
  <si>
    <t>Local Fiscal Year Ended September 30, 2018</t>
  </si>
  <si>
    <t>Conservation / Resource Management</t>
  </si>
  <si>
    <t>2018 Municipal Population:</t>
  </si>
  <si>
    <t>Local Fiscal Year Ended September 30, 2019</t>
  </si>
  <si>
    <t>Water Utility Services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</si>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</sst>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B85C-BDA6-4A35-9E10-794A0CB5AF43}">
  <sheetPr>
    <pageSetUpPr fitToPage="1"/>
  </sheetPr>
  <dimension ref="A1:ED25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78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79</v>
      </c>
      <c r="N4" s="95" t="s">
        <v>5</v>
      </c>
      <c r="O4" s="95" t="s">
        <v>80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SUM(D6:D9)</f>
        <v>70351</v>
      </c>
      <c r="E5" s="100">
        <f>SUM(E6:E9)</f>
        <v>0</v>
      </c>
      <c r="F5" s="100">
        <f>SUM(F6:F9)</f>
        <v>0</v>
      </c>
      <c r="G5" s="100">
        <f>SUM(G6:G9)</f>
        <v>0</v>
      </c>
      <c r="H5" s="100">
        <f>SUM(H6:H9)</f>
        <v>0</v>
      </c>
      <c r="I5" s="100">
        <f>SUM(I6:I9)</f>
        <v>0</v>
      </c>
      <c r="J5" s="100">
        <f>SUM(J6:J9)</f>
        <v>0</v>
      </c>
      <c r="K5" s="100">
        <f>SUM(K6:K9)</f>
        <v>0</v>
      </c>
      <c r="L5" s="100">
        <f>SUM(L6:L9)</f>
        <v>0</v>
      </c>
      <c r="M5" s="100">
        <f>SUM(M6:M9)</f>
        <v>0</v>
      </c>
      <c r="N5" s="100">
        <f>SUM(N6:N9)</f>
        <v>0</v>
      </c>
      <c r="O5" s="101">
        <f>SUM(D5:N5)</f>
        <v>70351</v>
      </c>
      <c r="P5" s="102">
        <f>(O5/P$23)</f>
        <v>327.21395348837211</v>
      </c>
      <c r="Q5" s="103"/>
    </row>
    <row r="6" spans="1:134">
      <c r="A6" s="105"/>
      <c r="B6" s="106">
        <v>512</v>
      </c>
      <c r="C6" s="107" t="s">
        <v>42</v>
      </c>
      <c r="D6" s="108">
        <v>22875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9" si="0">SUM(D6:N6)</f>
        <v>22875</v>
      </c>
      <c r="P6" s="109">
        <f>(O6/P$23)</f>
        <v>106.3953488372093</v>
      </c>
      <c r="Q6" s="110"/>
    </row>
    <row r="7" spans="1:134">
      <c r="A7" s="105"/>
      <c r="B7" s="106">
        <v>513</v>
      </c>
      <c r="C7" s="107" t="s">
        <v>19</v>
      </c>
      <c r="D7" s="108">
        <v>25880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25880</v>
      </c>
      <c r="P7" s="109">
        <f>(O7/P$23)</f>
        <v>120.37209302325581</v>
      </c>
      <c r="Q7" s="110"/>
    </row>
    <row r="8" spans="1:134">
      <c r="A8" s="105"/>
      <c r="B8" s="106">
        <v>514</v>
      </c>
      <c r="C8" s="107" t="s">
        <v>20</v>
      </c>
      <c r="D8" s="108">
        <v>10005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10005</v>
      </c>
      <c r="P8" s="109">
        <f>(O8/P$23)</f>
        <v>46.534883720930232</v>
      </c>
      <c r="Q8" s="110"/>
    </row>
    <row r="9" spans="1:134">
      <c r="A9" s="105"/>
      <c r="B9" s="106">
        <v>519</v>
      </c>
      <c r="C9" s="107" t="s">
        <v>22</v>
      </c>
      <c r="D9" s="108">
        <v>11591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11591</v>
      </c>
      <c r="P9" s="109">
        <f>(O9/P$23)</f>
        <v>53.911627906976747</v>
      </c>
      <c r="Q9" s="110"/>
    </row>
    <row r="10" spans="1:134" ht="15.75">
      <c r="A10" s="111" t="s">
        <v>23</v>
      </c>
      <c r="B10" s="112"/>
      <c r="C10" s="113"/>
      <c r="D10" s="114">
        <f>SUM(D11:D11)</f>
        <v>16830</v>
      </c>
      <c r="E10" s="114">
        <f>SUM(E11:E11)</f>
        <v>0</v>
      </c>
      <c r="F10" s="114">
        <f>SUM(F11:F11)</f>
        <v>0</v>
      </c>
      <c r="G10" s="114">
        <f>SUM(G11:G11)</f>
        <v>0</v>
      </c>
      <c r="H10" s="114">
        <f>SUM(H11:H11)</f>
        <v>0</v>
      </c>
      <c r="I10" s="114">
        <f>SUM(I11:I11)</f>
        <v>0</v>
      </c>
      <c r="J10" s="114">
        <f>SUM(J11:J11)</f>
        <v>0</v>
      </c>
      <c r="K10" s="114">
        <f>SUM(K11:K11)</f>
        <v>0</v>
      </c>
      <c r="L10" s="114">
        <f>SUM(L11:L11)</f>
        <v>0</v>
      </c>
      <c r="M10" s="114">
        <f>SUM(M11:M11)</f>
        <v>0</v>
      </c>
      <c r="N10" s="114">
        <f>SUM(N11:N11)</f>
        <v>0</v>
      </c>
      <c r="O10" s="115">
        <f>SUM(D10:N10)</f>
        <v>16830</v>
      </c>
      <c r="P10" s="116">
        <f>(O10/P$23)</f>
        <v>78.279069767441854</v>
      </c>
      <c r="Q10" s="117"/>
    </row>
    <row r="11" spans="1:134">
      <c r="A11" s="105"/>
      <c r="B11" s="106">
        <v>524</v>
      </c>
      <c r="C11" s="107" t="s">
        <v>24</v>
      </c>
      <c r="D11" s="108">
        <v>16830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" si="1">SUM(D11:N11)</f>
        <v>16830</v>
      </c>
      <c r="P11" s="109">
        <f>(O11/P$23)</f>
        <v>78.279069767441854</v>
      </c>
      <c r="Q11" s="110"/>
    </row>
    <row r="12" spans="1:134" ht="15.75">
      <c r="A12" s="111" t="s">
        <v>25</v>
      </c>
      <c r="B12" s="112"/>
      <c r="C12" s="113"/>
      <c r="D12" s="114">
        <f>SUM(D13:D16)</f>
        <v>21110</v>
      </c>
      <c r="E12" s="114">
        <f>SUM(E13:E16)</f>
        <v>0</v>
      </c>
      <c r="F12" s="114">
        <f>SUM(F13:F16)</f>
        <v>0</v>
      </c>
      <c r="G12" s="114">
        <f>SUM(G13:G16)</f>
        <v>0</v>
      </c>
      <c r="H12" s="114">
        <f>SUM(H13:H16)</f>
        <v>0</v>
      </c>
      <c r="I12" s="114">
        <f>SUM(I13:I16)</f>
        <v>0</v>
      </c>
      <c r="J12" s="114">
        <f>SUM(J13:J16)</f>
        <v>0</v>
      </c>
      <c r="K12" s="114">
        <f>SUM(K13:K16)</f>
        <v>0</v>
      </c>
      <c r="L12" s="114">
        <f>SUM(L13:L16)</f>
        <v>0</v>
      </c>
      <c r="M12" s="114">
        <f>SUM(M13:M16)</f>
        <v>0</v>
      </c>
      <c r="N12" s="114">
        <f>SUM(N13:N16)</f>
        <v>0</v>
      </c>
      <c r="O12" s="115">
        <f>SUM(D12:N12)</f>
        <v>21110</v>
      </c>
      <c r="P12" s="116">
        <f>(O12/P$23)</f>
        <v>98.186046511627907</v>
      </c>
      <c r="Q12" s="117"/>
    </row>
    <row r="13" spans="1:134">
      <c r="A13" s="105"/>
      <c r="B13" s="106">
        <v>534</v>
      </c>
      <c r="C13" s="107" t="s">
        <v>56</v>
      </c>
      <c r="D13" s="108">
        <v>50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20" si="2">SUM(D13:N13)</f>
        <v>50</v>
      </c>
      <c r="P13" s="109">
        <f>(O13/P$23)</f>
        <v>0.23255813953488372</v>
      </c>
      <c r="Q13" s="110"/>
    </row>
    <row r="14" spans="1:134">
      <c r="A14" s="105"/>
      <c r="B14" s="106">
        <v>536</v>
      </c>
      <c r="C14" s="107" t="s">
        <v>43</v>
      </c>
      <c r="D14" s="108">
        <v>404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2"/>
        <v>404</v>
      </c>
      <c r="P14" s="109">
        <f>(O14/P$23)</f>
        <v>1.8790697674418604</v>
      </c>
      <c r="Q14" s="110"/>
    </row>
    <row r="15" spans="1:134">
      <c r="A15" s="105"/>
      <c r="B15" s="106">
        <v>537</v>
      </c>
      <c r="C15" s="107" t="s">
        <v>44</v>
      </c>
      <c r="D15" s="108">
        <v>986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2"/>
        <v>986</v>
      </c>
      <c r="P15" s="109">
        <f>(O15/P$23)</f>
        <v>4.5860465116279068</v>
      </c>
      <c r="Q15" s="110"/>
    </row>
    <row r="16" spans="1:134">
      <c r="A16" s="105"/>
      <c r="B16" s="106">
        <v>538</v>
      </c>
      <c r="C16" s="107" t="s">
        <v>37</v>
      </c>
      <c r="D16" s="108">
        <v>19670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2"/>
        <v>19670</v>
      </c>
      <c r="P16" s="109">
        <f>(O16/P$23)</f>
        <v>91.488372093023258</v>
      </c>
      <c r="Q16" s="110"/>
    </row>
    <row r="17" spans="1:120" ht="15.75">
      <c r="A17" s="111" t="s">
        <v>27</v>
      </c>
      <c r="B17" s="112"/>
      <c r="C17" s="113"/>
      <c r="D17" s="114">
        <f>SUM(D18:D18)</f>
        <v>10084</v>
      </c>
      <c r="E17" s="114">
        <f>SUM(E18:E18)</f>
        <v>0</v>
      </c>
      <c r="F17" s="114">
        <f>SUM(F18:F18)</f>
        <v>0</v>
      </c>
      <c r="G17" s="114">
        <f>SUM(G18:G18)</f>
        <v>0</v>
      </c>
      <c r="H17" s="114">
        <f>SUM(H18:H18)</f>
        <v>0</v>
      </c>
      <c r="I17" s="114">
        <f>SUM(I18:I18)</f>
        <v>0</v>
      </c>
      <c r="J17" s="114">
        <f>SUM(J18:J18)</f>
        <v>0</v>
      </c>
      <c r="K17" s="114">
        <f>SUM(K18:K18)</f>
        <v>0</v>
      </c>
      <c r="L17" s="114">
        <f>SUM(L18:L18)</f>
        <v>0</v>
      </c>
      <c r="M17" s="114">
        <f>SUM(M18:M18)</f>
        <v>0</v>
      </c>
      <c r="N17" s="114">
        <f>SUM(N18:N18)</f>
        <v>0</v>
      </c>
      <c r="O17" s="114">
        <f t="shared" si="2"/>
        <v>10084</v>
      </c>
      <c r="P17" s="116">
        <f>(O17/P$23)</f>
        <v>46.902325581395345</v>
      </c>
      <c r="Q17" s="117"/>
    </row>
    <row r="18" spans="1:120">
      <c r="A18" s="105"/>
      <c r="B18" s="106">
        <v>541</v>
      </c>
      <c r="C18" s="107" t="s">
        <v>28</v>
      </c>
      <c r="D18" s="108">
        <v>10084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10084</v>
      </c>
      <c r="P18" s="109">
        <f>(O18/P$23)</f>
        <v>46.902325581395345</v>
      </c>
      <c r="Q18" s="110"/>
    </row>
    <row r="19" spans="1:120" ht="15.75">
      <c r="A19" s="111" t="s">
        <v>32</v>
      </c>
      <c r="B19" s="112"/>
      <c r="C19" s="113"/>
      <c r="D19" s="114">
        <f>SUM(D20:D20)</f>
        <v>17111</v>
      </c>
      <c r="E19" s="114">
        <f>SUM(E20:E20)</f>
        <v>0</v>
      </c>
      <c r="F19" s="114">
        <f>SUM(F20:F20)</f>
        <v>0</v>
      </c>
      <c r="G19" s="114">
        <f>SUM(G20:G20)</f>
        <v>0</v>
      </c>
      <c r="H19" s="114">
        <f>SUM(H20:H20)</f>
        <v>0</v>
      </c>
      <c r="I19" s="114">
        <f>SUM(I20:I20)</f>
        <v>0</v>
      </c>
      <c r="J19" s="114">
        <f>SUM(J20:J20)</f>
        <v>0</v>
      </c>
      <c r="K19" s="114">
        <f>SUM(K20:K20)</f>
        <v>0</v>
      </c>
      <c r="L19" s="114">
        <f>SUM(L20:L20)</f>
        <v>0</v>
      </c>
      <c r="M19" s="114">
        <f>SUM(M20:M20)</f>
        <v>0</v>
      </c>
      <c r="N19" s="114">
        <f>SUM(N20:N20)</f>
        <v>0</v>
      </c>
      <c r="O19" s="114">
        <f>SUM(D19:N19)</f>
        <v>17111</v>
      </c>
      <c r="P19" s="116">
        <f>(O19/P$23)</f>
        <v>79.586046511627913</v>
      </c>
      <c r="Q19" s="110"/>
    </row>
    <row r="20" spans="1:120" ht="15.75" thickBot="1">
      <c r="A20" s="105"/>
      <c r="B20" s="106">
        <v>572</v>
      </c>
      <c r="C20" s="107" t="s">
        <v>33</v>
      </c>
      <c r="D20" s="108">
        <v>17111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17111</v>
      </c>
      <c r="P20" s="109">
        <f>(O20/P$23)</f>
        <v>79.586046511627913</v>
      </c>
      <c r="Q20" s="110"/>
    </row>
    <row r="21" spans="1:120" ht="16.5" thickBot="1">
      <c r="A21" s="118" t="s">
        <v>10</v>
      </c>
      <c r="B21" s="119"/>
      <c r="C21" s="120"/>
      <c r="D21" s="121">
        <f>SUM(D5,D10,D12,D17,D19)</f>
        <v>135486</v>
      </c>
      <c r="E21" s="121">
        <f t="shared" ref="E21:N21" si="3">SUM(E5,E10,E12,E17,E19)</f>
        <v>0</v>
      </c>
      <c r="F21" s="121">
        <f t="shared" si="3"/>
        <v>0</v>
      </c>
      <c r="G21" s="121">
        <f t="shared" si="3"/>
        <v>0</v>
      </c>
      <c r="H21" s="121">
        <f t="shared" si="3"/>
        <v>0</v>
      </c>
      <c r="I21" s="121">
        <f t="shared" si="3"/>
        <v>0</v>
      </c>
      <c r="J21" s="121">
        <f t="shared" si="3"/>
        <v>0</v>
      </c>
      <c r="K21" s="121">
        <f t="shared" si="3"/>
        <v>0</v>
      </c>
      <c r="L21" s="121">
        <f t="shared" si="3"/>
        <v>0</v>
      </c>
      <c r="M21" s="121">
        <f t="shared" si="3"/>
        <v>0</v>
      </c>
      <c r="N21" s="121">
        <f t="shared" si="3"/>
        <v>0</v>
      </c>
      <c r="O21" s="121">
        <f>SUM(D21:N21)</f>
        <v>135486</v>
      </c>
      <c r="P21" s="122">
        <f>(O21/P$23)</f>
        <v>630.16744186046515</v>
      </c>
      <c r="Q21" s="103"/>
      <c r="R21" s="12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</row>
    <row r="22" spans="1:120">
      <c r="A22" s="124"/>
      <c r="B22" s="125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7"/>
    </row>
    <row r="23" spans="1:120">
      <c r="A23" s="128"/>
      <c r="B23" s="129"/>
      <c r="C23" s="129"/>
      <c r="D23" s="130"/>
      <c r="E23" s="130"/>
      <c r="F23" s="130"/>
      <c r="G23" s="130"/>
      <c r="H23" s="130"/>
      <c r="I23" s="130"/>
      <c r="J23" s="130"/>
      <c r="K23" s="130"/>
      <c r="L23" s="130"/>
      <c r="M23" s="133" t="s">
        <v>85</v>
      </c>
      <c r="N23" s="133"/>
      <c r="O23" s="133"/>
      <c r="P23" s="131">
        <v>215</v>
      </c>
    </row>
    <row r="24" spans="1:120">
      <c r="A24" s="134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120" ht="15.75" customHeight="1" thickBot="1">
      <c r="A25" s="137" t="s">
        <v>35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61747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7" si="1">SUM(D5:M5)</f>
        <v>61747</v>
      </c>
      <c r="O5" s="58">
        <f t="shared" ref="O5:O17" si="2">(N5/O$19)</f>
        <v>281.94977168949771</v>
      </c>
      <c r="P5" s="59"/>
    </row>
    <row r="6" spans="1:133">
      <c r="A6" s="61"/>
      <c r="B6" s="62">
        <v>513</v>
      </c>
      <c r="C6" s="63" t="s">
        <v>19</v>
      </c>
      <c r="D6" s="64">
        <v>40169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40169</v>
      </c>
      <c r="O6" s="65">
        <f t="shared" si="2"/>
        <v>183.42009132420091</v>
      </c>
      <c r="P6" s="66"/>
    </row>
    <row r="7" spans="1:133">
      <c r="A7" s="61"/>
      <c r="B7" s="62">
        <v>514</v>
      </c>
      <c r="C7" s="63" t="s">
        <v>20</v>
      </c>
      <c r="D7" s="64">
        <v>10675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10675</v>
      </c>
      <c r="O7" s="65">
        <f t="shared" si="2"/>
        <v>48.74429223744292</v>
      </c>
      <c r="P7" s="66"/>
    </row>
    <row r="8" spans="1:133">
      <c r="A8" s="61"/>
      <c r="B8" s="62">
        <v>519</v>
      </c>
      <c r="C8" s="63" t="s">
        <v>50</v>
      </c>
      <c r="D8" s="64">
        <v>10903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10903</v>
      </c>
      <c r="O8" s="65">
        <f t="shared" si="2"/>
        <v>49.785388127853878</v>
      </c>
      <c r="P8" s="66"/>
    </row>
    <row r="9" spans="1:133" ht="15.75">
      <c r="A9" s="67" t="s">
        <v>23</v>
      </c>
      <c r="B9" s="68"/>
      <c r="C9" s="69"/>
      <c r="D9" s="70">
        <f t="shared" ref="D9:M9" si="3">SUM(D10:D10)</f>
        <v>1658</v>
      </c>
      <c r="E9" s="70">
        <f t="shared" si="3"/>
        <v>0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1658</v>
      </c>
      <c r="O9" s="72">
        <f t="shared" si="2"/>
        <v>7.5707762557077629</v>
      </c>
      <c r="P9" s="73"/>
    </row>
    <row r="10" spans="1:133">
      <c r="A10" s="61"/>
      <c r="B10" s="62">
        <v>524</v>
      </c>
      <c r="C10" s="63" t="s">
        <v>24</v>
      </c>
      <c r="D10" s="64">
        <v>1658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1658</v>
      </c>
      <c r="O10" s="65">
        <f t="shared" si="2"/>
        <v>7.5707762557077629</v>
      </c>
      <c r="P10" s="66"/>
    </row>
    <row r="11" spans="1:133" ht="15.75">
      <c r="A11" s="67" t="s">
        <v>25</v>
      </c>
      <c r="B11" s="68"/>
      <c r="C11" s="69"/>
      <c r="D11" s="70">
        <f t="shared" ref="D11:M11" si="4">SUM(D12:D12)</f>
        <v>3665</v>
      </c>
      <c r="E11" s="70">
        <f t="shared" si="4"/>
        <v>0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0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3665</v>
      </c>
      <c r="O11" s="72">
        <f t="shared" si="2"/>
        <v>16.735159817351597</v>
      </c>
      <c r="P11" s="73"/>
    </row>
    <row r="12" spans="1:133">
      <c r="A12" s="61"/>
      <c r="B12" s="62">
        <v>538</v>
      </c>
      <c r="C12" s="63" t="s">
        <v>51</v>
      </c>
      <c r="D12" s="64">
        <v>3665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3665</v>
      </c>
      <c r="O12" s="65">
        <f t="shared" si="2"/>
        <v>16.735159817351597</v>
      </c>
      <c r="P12" s="66"/>
    </row>
    <row r="13" spans="1:133" ht="15.75">
      <c r="A13" s="67" t="s">
        <v>27</v>
      </c>
      <c r="B13" s="68"/>
      <c r="C13" s="69"/>
      <c r="D13" s="70">
        <f t="shared" ref="D13:M13" si="5">SUM(D14:D14)</f>
        <v>3466</v>
      </c>
      <c r="E13" s="70">
        <f t="shared" si="5"/>
        <v>0</v>
      </c>
      <c r="F13" s="70">
        <f t="shared" si="5"/>
        <v>0</v>
      </c>
      <c r="G13" s="70">
        <f t="shared" si="5"/>
        <v>0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3466</v>
      </c>
      <c r="O13" s="72">
        <f t="shared" si="2"/>
        <v>15.826484018264841</v>
      </c>
      <c r="P13" s="73"/>
    </row>
    <row r="14" spans="1:133">
      <c r="A14" s="61"/>
      <c r="B14" s="62">
        <v>541</v>
      </c>
      <c r="C14" s="63" t="s">
        <v>52</v>
      </c>
      <c r="D14" s="64">
        <v>3466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3466</v>
      </c>
      <c r="O14" s="65">
        <f t="shared" si="2"/>
        <v>15.826484018264841</v>
      </c>
      <c r="P14" s="66"/>
    </row>
    <row r="15" spans="1:133" ht="15.75">
      <c r="A15" s="67" t="s">
        <v>32</v>
      </c>
      <c r="B15" s="68"/>
      <c r="C15" s="69"/>
      <c r="D15" s="70">
        <f t="shared" ref="D15:M15" si="6">SUM(D16:D16)</f>
        <v>283</v>
      </c>
      <c r="E15" s="70">
        <f t="shared" si="6"/>
        <v>0</v>
      </c>
      <c r="F15" s="70">
        <f t="shared" si="6"/>
        <v>0</v>
      </c>
      <c r="G15" s="70">
        <f t="shared" si="6"/>
        <v>0</v>
      </c>
      <c r="H15" s="70">
        <f t="shared" si="6"/>
        <v>0</v>
      </c>
      <c r="I15" s="70">
        <f t="shared" si="6"/>
        <v>0</v>
      </c>
      <c r="J15" s="70">
        <f t="shared" si="6"/>
        <v>0</v>
      </c>
      <c r="K15" s="70">
        <f t="shared" si="6"/>
        <v>0</v>
      </c>
      <c r="L15" s="70">
        <f t="shared" si="6"/>
        <v>0</v>
      </c>
      <c r="M15" s="70">
        <f t="shared" si="6"/>
        <v>0</v>
      </c>
      <c r="N15" s="70">
        <f t="shared" si="1"/>
        <v>283</v>
      </c>
      <c r="O15" s="72">
        <f t="shared" si="2"/>
        <v>1.2922374429223744</v>
      </c>
      <c r="P15" s="66"/>
    </row>
    <row r="16" spans="1:133" ht="15.75" thickBot="1">
      <c r="A16" s="61"/>
      <c r="B16" s="62">
        <v>572</v>
      </c>
      <c r="C16" s="63" t="s">
        <v>53</v>
      </c>
      <c r="D16" s="64">
        <v>283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283</v>
      </c>
      <c r="O16" s="65">
        <f t="shared" si="2"/>
        <v>1.2922374429223744</v>
      </c>
      <c r="P16" s="66"/>
    </row>
    <row r="17" spans="1:119" ht="16.5" thickBot="1">
      <c r="A17" s="74" t="s">
        <v>10</v>
      </c>
      <c r="B17" s="75"/>
      <c r="C17" s="76"/>
      <c r="D17" s="77">
        <f>SUM(D5,D9,D11,D13,D15)</f>
        <v>70819</v>
      </c>
      <c r="E17" s="77">
        <f t="shared" ref="E17:M17" si="7">SUM(E5,E9,E11,E13,E15)</f>
        <v>0</v>
      </c>
      <c r="F17" s="77">
        <f t="shared" si="7"/>
        <v>0</v>
      </c>
      <c r="G17" s="77">
        <f t="shared" si="7"/>
        <v>0</v>
      </c>
      <c r="H17" s="77">
        <f t="shared" si="7"/>
        <v>0</v>
      </c>
      <c r="I17" s="77">
        <f t="shared" si="7"/>
        <v>0</v>
      </c>
      <c r="J17" s="77">
        <f t="shared" si="7"/>
        <v>0</v>
      </c>
      <c r="K17" s="77">
        <f t="shared" si="7"/>
        <v>0</v>
      </c>
      <c r="L17" s="77">
        <f t="shared" si="7"/>
        <v>0</v>
      </c>
      <c r="M17" s="77">
        <f t="shared" si="7"/>
        <v>0</v>
      </c>
      <c r="N17" s="77">
        <f t="shared" si="1"/>
        <v>70819</v>
      </c>
      <c r="O17" s="78">
        <f t="shared" si="2"/>
        <v>323.3744292237443</v>
      </c>
      <c r="P17" s="59"/>
      <c r="Q17" s="79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</row>
    <row r="18" spans="1:119">
      <c r="A18" s="81"/>
      <c r="B18" s="82"/>
      <c r="C18" s="8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4"/>
    </row>
    <row r="19" spans="1:119">
      <c r="A19" s="85"/>
      <c r="B19" s="86"/>
      <c r="C19" s="86"/>
      <c r="D19" s="87"/>
      <c r="E19" s="87"/>
      <c r="F19" s="87"/>
      <c r="G19" s="87"/>
      <c r="H19" s="87"/>
      <c r="I19" s="87"/>
      <c r="J19" s="87"/>
      <c r="K19" s="87"/>
      <c r="L19" s="171" t="s">
        <v>54</v>
      </c>
      <c r="M19" s="171"/>
      <c r="N19" s="171"/>
      <c r="O19" s="88">
        <v>219</v>
      </c>
    </row>
    <row r="20" spans="1:119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4"/>
    </row>
    <row r="21" spans="1:119" ht="15.75" customHeight="1" thickBot="1">
      <c r="A21" s="175" t="s">
        <v>35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7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53908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53908</v>
      </c>
      <c r="O5" s="30">
        <f t="shared" ref="O5:O17" si="2">(N5/O$19)</f>
        <v>241.73991031390133</v>
      </c>
      <c r="P5" s="6"/>
    </row>
    <row r="6" spans="1:133">
      <c r="A6" s="12"/>
      <c r="B6" s="42">
        <v>513</v>
      </c>
      <c r="C6" s="19" t="s">
        <v>19</v>
      </c>
      <c r="D6" s="43">
        <v>34239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34239</v>
      </c>
      <c r="O6" s="44">
        <f t="shared" si="2"/>
        <v>153.53811659192826</v>
      </c>
      <c r="P6" s="9"/>
    </row>
    <row r="7" spans="1:133">
      <c r="A7" s="12"/>
      <c r="B7" s="42">
        <v>514</v>
      </c>
      <c r="C7" s="19" t="s">
        <v>20</v>
      </c>
      <c r="D7" s="43">
        <v>7200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7200</v>
      </c>
      <c r="O7" s="44">
        <f t="shared" si="2"/>
        <v>32.286995515695068</v>
      </c>
      <c r="P7" s="9"/>
    </row>
    <row r="8" spans="1:133">
      <c r="A8" s="12"/>
      <c r="B8" s="42">
        <v>519</v>
      </c>
      <c r="C8" s="19" t="s">
        <v>22</v>
      </c>
      <c r="D8" s="43">
        <v>12469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12469</v>
      </c>
      <c r="O8" s="44">
        <f t="shared" si="2"/>
        <v>55.914798206278029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68347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68347</v>
      </c>
      <c r="O9" s="41">
        <f t="shared" si="2"/>
        <v>306.48878923766819</v>
      </c>
      <c r="P9" s="10"/>
    </row>
    <row r="10" spans="1:133">
      <c r="A10" s="12"/>
      <c r="B10" s="42">
        <v>524</v>
      </c>
      <c r="C10" s="19" t="s">
        <v>24</v>
      </c>
      <c r="D10" s="43">
        <v>68347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68347</v>
      </c>
      <c r="O10" s="44">
        <f t="shared" si="2"/>
        <v>306.48878923766819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1472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1472</v>
      </c>
      <c r="O11" s="41">
        <f t="shared" si="2"/>
        <v>6.6008968609865475</v>
      </c>
      <c r="P11" s="10"/>
    </row>
    <row r="12" spans="1:133">
      <c r="A12" s="12"/>
      <c r="B12" s="42">
        <v>538</v>
      </c>
      <c r="C12" s="19" t="s">
        <v>37</v>
      </c>
      <c r="D12" s="43">
        <v>1472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1472</v>
      </c>
      <c r="O12" s="44">
        <f t="shared" si="2"/>
        <v>6.6008968609865475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14280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14280</v>
      </c>
      <c r="O13" s="41">
        <f t="shared" si="2"/>
        <v>64.035874439461878</v>
      </c>
      <c r="P13" s="10"/>
    </row>
    <row r="14" spans="1:133">
      <c r="A14" s="12"/>
      <c r="B14" s="42">
        <v>541</v>
      </c>
      <c r="C14" s="19" t="s">
        <v>28</v>
      </c>
      <c r="D14" s="43">
        <v>14280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14280</v>
      </c>
      <c r="O14" s="44">
        <f t="shared" si="2"/>
        <v>64.035874439461878</v>
      </c>
      <c r="P14" s="9"/>
    </row>
    <row r="15" spans="1:133" ht="15.75">
      <c r="A15" s="26" t="s">
        <v>32</v>
      </c>
      <c r="B15" s="27"/>
      <c r="C15" s="28"/>
      <c r="D15" s="29">
        <f t="shared" ref="D15:M15" si="6">SUM(D16:D16)</f>
        <v>191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191</v>
      </c>
      <c r="O15" s="41">
        <f t="shared" si="2"/>
        <v>0.8565022421524664</v>
      </c>
      <c r="P15" s="9"/>
    </row>
    <row r="16" spans="1:133" ht="15.75" thickBot="1">
      <c r="A16" s="12"/>
      <c r="B16" s="42">
        <v>572</v>
      </c>
      <c r="C16" s="19" t="s">
        <v>33</v>
      </c>
      <c r="D16" s="43">
        <v>191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191</v>
      </c>
      <c r="O16" s="44">
        <f t="shared" si="2"/>
        <v>0.8565022421524664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138198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138198</v>
      </c>
      <c r="O17" s="35">
        <f t="shared" si="2"/>
        <v>619.72197309417038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48</v>
      </c>
      <c r="M19" s="157"/>
      <c r="N19" s="157"/>
      <c r="O19" s="39">
        <v>223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35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52503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52503</v>
      </c>
      <c r="O5" s="30">
        <f t="shared" ref="O5:O17" si="2">(N5/O$19)</f>
        <v>238.65</v>
      </c>
      <c r="P5" s="6"/>
    </row>
    <row r="6" spans="1:133">
      <c r="A6" s="12"/>
      <c r="B6" s="42">
        <v>513</v>
      </c>
      <c r="C6" s="19" t="s">
        <v>19</v>
      </c>
      <c r="D6" s="43">
        <v>34331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34331</v>
      </c>
      <c r="O6" s="44">
        <f t="shared" si="2"/>
        <v>156.05000000000001</v>
      </c>
      <c r="P6" s="9"/>
    </row>
    <row r="7" spans="1:133">
      <c r="A7" s="12"/>
      <c r="B7" s="42">
        <v>514</v>
      </c>
      <c r="C7" s="19" t="s">
        <v>20</v>
      </c>
      <c r="D7" s="43">
        <v>7575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7575</v>
      </c>
      <c r="O7" s="44">
        <f t="shared" si="2"/>
        <v>34.43181818181818</v>
      </c>
      <c r="P7" s="9"/>
    </row>
    <row r="8" spans="1:133">
      <c r="A8" s="12"/>
      <c r="B8" s="42">
        <v>519</v>
      </c>
      <c r="C8" s="19" t="s">
        <v>22</v>
      </c>
      <c r="D8" s="43">
        <v>10597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10597</v>
      </c>
      <c r="O8" s="44">
        <f t="shared" si="2"/>
        <v>48.168181818181822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4416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4416</v>
      </c>
      <c r="O9" s="41">
        <f t="shared" si="2"/>
        <v>20.072727272727274</v>
      </c>
      <c r="P9" s="10"/>
    </row>
    <row r="10" spans="1:133">
      <c r="A10" s="12"/>
      <c r="B10" s="42">
        <v>524</v>
      </c>
      <c r="C10" s="19" t="s">
        <v>24</v>
      </c>
      <c r="D10" s="43">
        <v>4416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4416</v>
      </c>
      <c r="O10" s="44">
        <f t="shared" si="2"/>
        <v>20.072727272727274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374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374</v>
      </c>
      <c r="O11" s="41">
        <f t="shared" si="2"/>
        <v>1.7</v>
      </c>
      <c r="P11" s="10"/>
    </row>
    <row r="12" spans="1:133">
      <c r="A12" s="12"/>
      <c r="B12" s="42">
        <v>538</v>
      </c>
      <c r="C12" s="19" t="s">
        <v>37</v>
      </c>
      <c r="D12" s="43">
        <v>374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374</v>
      </c>
      <c r="O12" s="44">
        <f t="shared" si="2"/>
        <v>1.7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3455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3455</v>
      </c>
      <c r="O13" s="41">
        <f t="shared" si="2"/>
        <v>15.704545454545455</v>
      </c>
      <c r="P13" s="10"/>
    </row>
    <row r="14" spans="1:133">
      <c r="A14" s="12"/>
      <c r="B14" s="42">
        <v>541</v>
      </c>
      <c r="C14" s="19" t="s">
        <v>28</v>
      </c>
      <c r="D14" s="43">
        <v>3455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3455</v>
      </c>
      <c r="O14" s="44">
        <f t="shared" si="2"/>
        <v>15.704545454545455</v>
      </c>
      <c r="P14" s="9"/>
    </row>
    <row r="15" spans="1:133" ht="15.75">
      <c r="A15" s="26" t="s">
        <v>32</v>
      </c>
      <c r="B15" s="27"/>
      <c r="C15" s="28"/>
      <c r="D15" s="29">
        <f t="shared" ref="D15:M15" si="6">SUM(D16:D16)</f>
        <v>166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166</v>
      </c>
      <c r="O15" s="41">
        <f t="shared" si="2"/>
        <v>0.75454545454545452</v>
      </c>
      <c r="P15" s="9"/>
    </row>
    <row r="16" spans="1:133" ht="15.75" thickBot="1">
      <c r="A16" s="12"/>
      <c r="B16" s="42">
        <v>572</v>
      </c>
      <c r="C16" s="19" t="s">
        <v>33</v>
      </c>
      <c r="D16" s="43">
        <v>166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166</v>
      </c>
      <c r="O16" s="44">
        <f t="shared" si="2"/>
        <v>0.75454545454545452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60914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60914</v>
      </c>
      <c r="O17" s="35">
        <f t="shared" si="2"/>
        <v>276.88181818181818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40</v>
      </c>
      <c r="M19" s="157"/>
      <c r="N19" s="157"/>
      <c r="O19" s="39">
        <v>220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35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43279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43279</v>
      </c>
      <c r="O5" s="30">
        <f t="shared" ref="O5:O18" si="2">(N5/O$20)</f>
        <v>197.62100456621005</v>
      </c>
      <c r="P5" s="6"/>
    </row>
    <row r="6" spans="1:133">
      <c r="A6" s="12"/>
      <c r="B6" s="42">
        <v>513</v>
      </c>
      <c r="C6" s="19" t="s">
        <v>19</v>
      </c>
      <c r="D6" s="43">
        <v>22451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22451</v>
      </c>
      <c r="O6" s="44">
        <f t="shared" si="2"/>
        <v>102.51598173515981</v>
      </c>
      <c r="P6" s="9"/>
    </row>
    <row r="7" spans="1:133">
      <c r="A7" s="12"/>
      <c r="B7" s="42">
        <v>514</v>
      </c>
      <c r="C7" s="19" t="s">
        <v>20</v>
      </c>
      <c r="D7" s="43">
        <v>8100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8100</v>
      </c>
      <c r="O7" s="44">
        <f t="shared" si="2"/>
        <v>36.986301369863014</v>
      </c>
      <c r="P7" s="9"/>
    </row>
    <row r="8" spans="1:133">
      <c r="A8" s="12"/>
      <c r="B8" s="42">
        <v>515</v>
      </c>
      <c r="C8" s="19" t="s">
        <v>21</v>
      </c>
      <c r="D8" s="43">
        <v>2500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2500</v>
      </c>
      <c r="O8" s="44">
        <f t="shared" si="2"/>
        <v>11.415525114155251</v>
      </c>
      <c r="P8" s="9"/>
    </row>
    <row r="9" spans="1:133">
      <c r="A9" s="12"/>
      <c r="B9" s="42">
        <v>519</v>
      </c>
      <c r="C9" s="19" t="s">
        <v>22</v>
      </c>
      <c r="D9" s="43">
        <v>10228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10228</v>
      </c>
      <c r="O9" s="44">
        <f t="shared" si="2"/>
        <v>46.703196347031962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2266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2266</v>
      </c>
      <c r="O10" s="41">
        <f t="shared" si="2"/>
        <v>10.34703196347032</v>
      </c>
      <c r="P10" s="10"/>
    </row>
    <row r="11" spans="1:133">
      <c r="A11" s="12"/>
      <c r="B11" s="42">
        <v>524</v>
      </c>
      <c r="C11" s="19" t="s">
        <v>24</v>
      </c>
      <c r="D11" s="43">
        <v>2266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2266</v>
      </c>
      <c r="O11" s="44">
        <f t="shared" si="2"/>
        <v>10.34703196347032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3361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3361</v>
      </c>
      <c r="O12" s="41">
        <f t="shared" si="2"/>
        <v>15.34703196347032</v>
      </c>
      <c r="P12" s="10"/>
    </row>
    <row r="13" spans="1:133">
      <c r="A13" s="12"/>
      <c r="B13" s="42">
        <v>538</v>
      </c>
      <c r="C13" s="19" t="s">
        <v>37</v>
      </c>
      <c r="D13" s="43">
        <v>3361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3361</v>
      </c>
      <c r="O13" s="44">
        <f t="shared" si="2"/>
        <v>15.34703196347032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8592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8592</v>
      </c>
      <c r="O14" s="41">
        <f t="shared" si="2"/>
        <v>39.232876712328768</v>
      </c>
      <c r="P14" s="10"/>
    </row>
    <row r="15" spans="1:133">
      <c r="A15" s="12"/>
      <c r="B15" s="42">
        <v>541</v>
      </c>
      <c r="C15" s="19" t="s">
        <v>28</v>
      </c>
      <c r="D15" s="43">
        <v>8592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8592</v>
      </c>
      <c r="O15" s="44">
        <f t="shared" si="2"/>
        <v>39.232876712328768</v>
      </c>
      <c r="P15" s="9"/>
    </row>
    <row r="16" spans="1:133" ht="15.75">
      <c r="A16" s="26" t="s">
        <v>32</v>
      </c>
      <c r="B16" s="27"/>
      <c r="C16" s="28"/>
      <c r="D16" s="29">
        <f t="shared" ref="D16:M16" si="6">SUM(D17:D17)</f>
        <v>544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544</v>
      </c>
      <c r="O16" s="41">
        <f t="shared" si="2"/>
        <v>2.4840182648401825</v>
      </c>
      <c r="P16" s="9"/>
    </row>
    <row r="17" spans="1:119" ht="15.75" thickBot="1">
      <c r="A17" s="12"/>
      <c r="B17" s="42">
        <v>572</v>
      </c>
      <c r="C17" s="19" t="s">
        <v>33</v>
      </c>
      <c r="D17" s="43">
        <v>544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544</v>
      </c>
      <c r="O17" s="44">
        <f t="shared" si="2"/>
        <v>2.4840182648401825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58042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58042</v>
      </c>
      <c r="O18" s="35">
        <f t="shared" si="2"/>
        <v>265.03196347031962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38</v>
      </c>
      <c r="M20" s="157"/>
      <c r="N20" s="157"/>
      <c r="O20" s="39">
        <v>219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2"/>
  <sheetViews>
    <sheetView showGridLines="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64899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64899</v>
      </c>
      <c r="O5" s="30">
        <f t="shared" ref="O5:O18" si="2">(N5/O$20)</f>
        <v>296.34246575342468</v>
      </c>
      <c r="P5" s="6"/>
    </row>
    <row r="6" spans="1:133">
      <c r="A6" s="12"/>
      <c r="B6" s="42">
        <v>513</v>
      </c>
      <c r="C6" s="19" t="s">
        <v>19</v>
      </c>
      <c r="D6" s="43">
        <v>39392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39392</v>
      </c>
      <c r="O6" s="44">
        <f t="shared" si="2"/>
        <v>179.87214611872147</v>
      </c>
      <c r="P6" s="9"/>
    </row>
    <row r="7" spans="1:133">
      <c r="A7" s="12"/>
      <c r="B7" s="42">
        <v>514</v>
      </c>
      <c r="C7" s="19" t="s">
        <v>20</v>
      </c>
      <c r="D7" s="43">
        <v>8213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8213</v>
      </c>
      <c r="O7" s="44">
        <f t="shared" si="2"/>
        <v>37.502283105022833</v>
      </c>
      <c r="P7" s="9"/>
    </row>
    <row r="8" spans="1:133">
      <c r="A8" s="12"/>
      <c r="B8" s="42">
        <v>515</v>
      </c>
      <c r="C8" s="19" t="s">
        <v>21</v>
      </c>
      <c r="D8" s="43">
        <v>2313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2313</v>
      </c>
      <c r="O8" s="44">
        <f t="shared" si="2"/>
        <v>10.561643835616438</v>
      </c>
      <c r="P8" s="9"/>
    </row>
    <row r="9" spans="1:133">
      <c r="A9" s="12"/>
      <c r="B9" s="42">
        <v>519</v>
      </c>
      <c r="C9" s="19" t="s">
        <v>22</v>
      </c>
      <c r="D9" s="43">
        <v>14981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14981</v>
      </c>
      <c r="O9" s="44">
        <f t="shared" si="2"/>
        <v>68.406392694063925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1760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1760</v>
      </c>
      <c r="O10" s="41">
        <f t="shared" si="2"/>
        <v>8.0365296803652964</v>
      </c>
      <c r="P10" s="10"/>
    </row>
    <row r="11" spans="1:133">
      <c r="A11" s="12"/>
      <c r="B11" s="42">
        <v>524</v>
      </c>
      <c r="C11" s="19" t="s">
        <v>24</v>
      </c>
      <c r="D11" s="43">
        <v>1760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1760</v>
      </c>
      <c r="O11" s="44">
        <f t="shared" si="2"/>
        <v>8.0365296803652964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3409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3409</v>
      </c>
      <c r="O12" s="41">
        <f t="shared" si="2"/>
        <v>15.5662100456621</v>
      </c>
      <c r="P12" s="10"/>
    </row>
    <row r="13" spans="1:133">
      <c r="A13" s="12"/>
      <c r="B13" s="42">
        <v>539</v>
      </c>
      <c r="C13" s="19" t="s">
        <v>26</v>
      </c>
      <c r="D13" s="43">
        <v>3409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3409</v>
      </c>
      <c r="O13" s="44">
        <f t="shared" si="2"/>
        <v>15.5662100456621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3277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3277</v>
      </c>
      <c r="O14" s="41">
        <f t="shared" si="2"/>
        <v>14.963470319634704</v>
      </c>
      <c r="P14" s="10"/>
    </row>
    <row r="15" spans="1:133">
      <c r="A15" s="12"/>
      <c r="B15" s="42">
        <v>541</v>
      </c>
      <c r="C15" s="19" t="s">
        <v>28</v>
      </c>
      <c r="D15" s="43">
        <v>3277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3277</v>
      </c>
      <c r="O15" s="44">
        <f t="shared" si="2"/>
        <v>14.963470319634704</v>
      </c>
      <c r="P15" s="9"/>
    </row>
    <row r="16" spans="1:133" ht="15.75">
      <c r="A16" s="26" t="s">
        <v>32</v>
      </c>
      <c r="B16" s="27"/>
      <c r="C16" s="28"/>
      <c r="D16" s="29">
        <f t="shared" ref="D16:M16" si="6">SUM(D17:D17)</f>
        <v>29848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29848</v>
      </c>
      <c r="O16" s="41">
        <f t="shared" si="2"/>
        <v>136.29223744292239</v>
      </c>
      <c r="P16" s="9"/>
    </row>
    <row r="17" spans="1:119" ht="15.75" thickBot="1">
      <c r="A17" s="12"/>
      <c r="B17" s="42">
        <v>572</v>
      </c>
      <c r="C17" s="19" t="s">
        <v>33</v>
      </c>
      <c r="D17" s="43">
        <v>29848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29848</v>
      </c>
      <c r="O17" s="44">
        <f t="shared" si="2"/>
        <v>136.29223744292239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103193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103193</v>
      </c>
      <c r="O18" s="35">
        <f t="shared" si="2"/>
        <v>471.20091324200911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34</v>
      </c>
      <c r="M20" s="157"/>
      <c r="N20" s="157"/>
      <c r="O20" s="39">
        <v>219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A22:O22"/>
    <mergeCell ref="L20:N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81507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81507</v>
      </c>
      <c r="O5" s="30">
        <f t="shared" ref="O5:O16" si="2">(N5/O$18)</f>
        <v>295.31521739130437</v>
      </c>
      <c r="P5" s="6"/>
    </row>
    <row r="6" spans="1:133">
      <c r="A6" s="12"/>
      <c r="B6" s="42">
        <v>513</v>
      </c>
      <c r="C6" s="19" t="s">
        <v>19</v>
      </c>
      <c r="D6" s="43">
        <v>57593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57593</v>
      </c>
      <c r="O6" s="44">
        <f t="shared" si="2"/>
        <v>208.67028985507247</v>
      </c>
      <c r="P6" s="9"/>
    </row>
    <row r="7" spans="1:133">
      <c r="A7" s="12"/>
      <c r="B7" s="42">
        <v>514</v>
      </c>
      <c r="C7" s="19" t="s">
        <v>20</v>
      </c>
      <c r="D7" s="43">
        <v>7425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7425</v>
      </c>
      <c r="O7" s="44">
        <f t="shared" si="2"/>
        <v>26.902173913043477</v>
      </c>
      <c r="P7" s="9"/>
    </row>
    <row r="8" spans="1:133">
      <c r="A8" s="12"/>
      <c r="B8" s="42">
        <v>515</v>
      </c>
      <c r="C8" s="19" t="s">
        <v>21</v>
      </c>
      <c r="D8" s="43">
        <v>2225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2225</v>
      </c>
      <c r="O8" s="44">
        <f t="shared" si="2"/>
        <v>8.0615942028985508</v>
      </c>
      <c r="P8" s="9"/>
    </row>
    <row r="9" spans="1:133">
      <c r="A9" s="12"/>
      <c r="B9" s="42">
        <v>519</v>
      </c>
      <c r="C9" s="19" t="s">
        <v>22</v>
      </c>
      <c r="D9" s="43">
        <v>14264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14264</v>
      </c>
      <c r="O9" s="44">
        <f t="shared" si="2"/>
        <v>51.681159420289852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2523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2523</v>
      </c>
      <c r="O10" s="41">
        <f t="shared" si="2"/>
        <v>9.1413043478260878</v>
      </c>
      <c r="P10" s="10"/>
    </row>
    <row r="11" spans="1:133">
      <c r="A11" s="12"/>
      <c r="B11" s="42">
        <v>524</v>
      </c>
      <c r="C11" s="19" t="s">
        <v>24</v>
      </c>
      <c r="D11" s="43">
        <v>2523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2523</v>
      </c>
      <c r="O11" s="44">
        <f t="shared" si="2"/>
        <v>9.1413043478260878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3317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3317</v>
      </c>
      <c r="O12" s="41">
        <f t="shared" si="2"/>
        <v>12.018115942028986</v>
      </c>
      <c r="P12" s="10"/>
    </row>
    <row r="13" spans="1:133">
      <c r="A13" s="12"/>
      <c r="B13" s="42">
        <v>539</v>
      </c>
      <c r="C13" s="19" t="s">
        <v>26</v>
      </c>
      <c r="D13" s="43">
        <v>3317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3317</v>
      </c>
      <c r="O13" s="44">
        <f t="shared" si="2"/>
        <v>12.018115942028986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3734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3734</v>
      </c>
      <c r="O14" s="41">
        <f t="shared" si="2"/>
        <v>13.528985507246377</v>
      </c>
      <c r="P14" s="10"/>
    </row>
    <row r="15" spans="1:133" ht="15.75" thickBot="1">
      <c r="A15" s="12"/>
      <c r="B15" s="42">
        <v>541</v>
      </c>
      <c r="C15" s="19" t="s">
        <v>28</v>
      </c>
      <c r="D15" s="43">
        <v>3734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3734</v>
      </c>
      <c r="O15" s="44">
        <f t="shared" si="2"/>
        <v>13.528985507246377</v>
      </c>
      <c r="P15" s="9"/>
    </row>
    <row r="16" spans="1:133" ht="16.5" thickBot="1">
      <c r="A16" s="13" t="s">
        <v>10</v>
      </c>
      <c r="B16" s="21"/>
      <c r="C16" s="20"/>
      <c r="D16" s="14">
        <f>SUM(D5,D10,D12,D14)</f>
        <v>91081</v>
      </c>
      <c r="E16" s="14">
        <f t="shared" ref="E16:M16" si="6">SUM(E5,E10,E12,E14)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91081</v>
      </c>
      <c r="O16" s="35">
        <f t="shared" si="2"/>
        <v>330.00362318840581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29</v>
      </c>
      <c r="M18" s="157"/>
      <c r="N18" s="157"/>
      <c r="O18" s="39">
        <v>276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thickBot="1">
      <c r="A20" s="159" t="s">
        <v>35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A20:O20"/>
    <mergeCell ref="A19:O19"/>
    <mergeCell ref="L18:N1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108363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108363</v>
      </c>
      <c r="O5" s="30">
        <f t="shared" ref="O5:O21" si="2">(N5/O$23)</f>
        <v>413.59923664122135</v>
      </c>
      <c r="P5" s="6"/>
    </row>
    <row r="6" spans="1:133">
      <c r="A6" s="12"/>
      <c r="B6" s="42">
        <v>512</v>
      </c>
      <c r="C6" s="19" t="s">
        <v>42</v>
      </c>
      <c r="D6" s="43">
        <v>781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781</v>
      </c>
      <c r="O6" s="44">
        <f t="shared" si="2"/>
        <v>2.9809160305343512</v>
      </c>
      <c r="P6" s="9"/>
    </row>
    <row r="7" spans="1:133">
      <c r="A7" s="12"/>
      <c r="B7" s="42">
        <v>513</v>
      </c>
      <c r="C7" s="19" t="s">
        <v>19</v>
      </c>
      <c r="D7" s="43">
        <v>59832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59832</v>
      </c>
      <c r="O7" s="44">
        <f t="shared" si="2"/>
        <v>228.36641221374046</v>
      </c>
      <c r="P7" s="9"/>
    </row>
    <row r="8" spans="1:133">
      <c r="A8" s="12"/>
      <c r="B8" s="42">
        <v>514</v>
      </c>
      <c r="C8" s="19" t="s">
        <v>20</v>
      </c>
      <c r="D8" s="43">
        <v>8454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8454</v>
      </c>
      <c r="O8" s="44">
        <f t="shared" si="2"/>
        <v>32.267175572519086</v>
      </c>
      <c r="P8" s="9"/>
    </row>
    <row r="9" spans="1:133">
      <c r="A9" s="12"/>
      <c r="B9" s="42">
        <v>515</v>
      </c>
      <c r="C9" s="19" t="s">
        <v>21</v>
      </c>
      <c r="D9" s="43">
        <v>25126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25126</v>
      </c>
      <c r="O9" s="44">
        <f t="shared" si="2"/>
        <v>95.900763358778633</v>
      </c>
      <c r="P9" s="9"/>
    </row>
    <row r="10" spans="1:133">
      <c r="A10" s="12"/>
      <c r="B10" s="42">
        <v>519</v>
      </c>
      <c r="C10" s="19" t="s">
        <v>22</v>
      </c>
      <c r="D10" s="43">
        <v>14170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14170</v>
      </c>
      <c r="O10" s="44">
        <f t="shared" si="2"/>
        <v>54.083969465648856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2136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2136</v>
      </c>
      <c r="O11" s="41">
        <f t="shared" si="2"/>
        <v>8.1526717557251906</v>
      </c>
      <c r="P11" s="10"/>
    </row>
    <row r="12" spans="1:133">
      <c r="A12" s="12"/>
      <c r="B12" s="42">
        <v>524</v>
      </c>
      <c r="C12" s="19" t="s">
        <v>24</v>
      </c>
      <c r="D12" s="43">
        <v>2136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2136</v>
      </c>
      <c r="O12" s="44">
        <f t="shared" si="2"/>
        <v>8.1526717557251906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3872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3872</v>
      </c>
      <c r="O13" s="41">
        <f t="shared" si="2"/>
        <v>14.778625954198473</v>
      </c>
      <c r="P13" s="10"/>
    </row>
    <row r="14" spans="1:133">
      <c r="A14" s="12"/>
      <c r="B14" s="42">
        <v>536</v>
      </c>
      <c r="C14" s="19" t="s">
        <v>43</v>
      </c>
      <c r="D14" s="43">
        <v>242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242</v>
      </c>
      <c r="O14" s="44">
        <f t="shared" si="2"/>
        <v>0.92366412213740456</v>
      </c>
      <c r="P14" s="9"/>
    </row>
    <row r="15" spans="1:133">
      <c r="A15" s="12"/>
      <c r="B15" s="42">
        <v>537</v>
      </c>
      <c r="C15" s="19" t="s">
        <v>44</v>
      </c>
      <c r="D15" s="43">
        <v>510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510</v>
      </c>
      <c r="O15" s="44">
        <f t="shared" si="2"/>
        <v>1.9465648854961832</v>
      </c>
      <c r="P15" s="9"/>
    </row>
    <row r="16" spans="1:133">
      <c r="A16" s="12"/>
      <c r="B16" s="42">
        <v>538</v>
      </c>
      <c r="C16" s="19" t="s">
        <v>37</v>
      </c>
      <c r="D16" s="43">
        <v>3120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3120</v>
      </c>
      <c r="O16" s="44">
        <f t="shared" si="2"/>
        <v>11.908396946564885</v>
      </c>
      <c r="P16" s="9"/>
    </row>
    <row r="17" spans="1:119" ht="15.75">
      <c r="A17" s="26" t="s">
        <v>27</v>
      </c>
      <c r="B17" s="27"/>
      <c r="C17" s="28"/>
      <c r="D17" s="29">
        <f t="shared" ref="D17:M17" si="5">SUM(D18:D18)</f>
        <v>7059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7059</v>
      </c>
      <c r="O17" s="41">
        <f t="shared" si="2"/>
        <v>26.942748091603054</v>
      </c>
      <c r="P17" s="10"/>
    </row>
    <row r="18" spans="1:119">
      <c r="A18" s="12"/>
      <c r="B18" s="42">
        <v>541</v>
      </c>
      <c r="C18" s="19" t="s">
        <v>28</v>
      </c>
      <c r="D18" s="43">
        <v>7059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7059</v>
      </c>
      <c r="O18" s="44">
        <f t="shared" si="2"/>
        <v>26.942748091603054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2656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2656</v>
      </c>
      <c r="O19" s="41">
        <f t="shared" si="2"/>
        <v>10.137404580152671</v>
      </c>
      <c r="P19" s="9"/>
    </row>
    <row r="20" spans="1:119" ht="15.75" thickBot="1">
      <c r="A20" s="12"/>
      <c r="B20" s="42">
        <v>574</v>
      </c>
      <c r="C20" s="19" t="s">
        <v>45</v>
      </c>
      <c r="D20" s="43">
        <v>2656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2656</v>
      </c>
      <c r="O20" s="44">
        <f t="shared" si="2"/>
        <v>10.137404580152671</v>
      </c>
      <c r="P20" s="9"/>
    </row>
    <row r="21" spans="1:119" ht="16.5" thickBot="1">
      <c r="A21" s="13" t="s">
        <v>10</v>
      </c>
      <c r="B21" s="21"/>
      <c r="C21" s="20"/>
      <c r="D21" s="14">
        <f>SUM(D5,D11,D13,D17,D19)</f>
        <v>124086</v>
      </c>
      <c r="E21" s="14">
        <f t="shared" ref="E21:M21" si="7">SUM(E5,E11,E13,E17,E19)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124086</v>
      </c>
      <c r="O21" s="35">
        <f t="shared" si="2"/>
        <v>473.61068702290078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46</v>
      </c>
      <c r="M23" s="157"/>
      <c r="N23" s="157"/>
      <c r="O23" s="39">
        <v>262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35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102621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102621</v>
      </c>
      <c r="O5" s="30">
        <f t="shared" ref="O5:O22" si="2">(N5/O$24)</f>
        <v>387.24905660377357</v>
      </c>
      <c r="P5" s="6"/>
    </row>
    <row r="6" spans="1:133">
      <c r="A6" s="12"/>
      <c r="B6" s="42">
        <v>512</v>
      </c>
      <c r="C6" s="19" t="s">
        <v>42</v>
      </c>
      <c r="D6" s="43">
        <v>34445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34445</v>
      </c>
      <c r="O6" s="44">
        <f t="shared" si="2"/>
        <v>129.98113207547169</v>
      </c>
      <c r="P6" s="9"/>
    </row>
    <row r="7" spans="1:133">
      <c r="A7" s="12"/>
      <c r="B7" s="42">
        <v>513</v>
      </c>
      <c r="C7" s="19" t="s">
        <v>19</v>
      </c>
      <c r="D7" s="43">
        <v>39669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39669</v>
      </c>
      <c r="O7" s="44">
        <f t="shared" si="2"/>
        <v>149.69433962264151</v>
      </c>
      <c r="P7" s="9"/>
    </row>
    <row r="8" spans="1:133">
      <c r="A8" s="12"/>
      <c r="B8" s="42">
        <v>514</v>
      </c>
      <c r="C8" s="19" t="s">
        <v>20</v>
      </c>
      <c r="D8" s="43">
        <v>7725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7725</v>
      </c>
      <c r="O8" s="44">
        <f t="shared" si="2"/>
        <v>29.150943396226417</v>
      </c>
      <c r="P8" s="9"/>
    </row>
    <row r="9" spans="1:133">
      <c r="A9" s="12"/>
      <c r="B9" s="42">
        <v>519</v>
      </c>
      <c r="C9" s="19" t="s">
        <v>22</v>
      </c>
      <c r="D9" s="43">
        <v>20782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20782</v>
      </c>
      <c r="O9" s="44">
        <f t="shared" si="2"/>
        <v>78.422641509433959</v>
      </c>
      <c r="P9" s="9"/>
    </row>
    <row r="10" spans="1:133" ht="15.75">
      <c r="A10" s="26" t="s">
        <v>25</v>
      </c>
      <c r="B10" s="27"/>
      <c r="C10" s="28"/>
      <c r="D10" s="29">
        <f t="shared" ref="D10:M10" si="3">SUM(D11:D14)</f>
        <v>4750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4750</v>
      </c>
      <c r="O10" s="41">
        <f t="shared" si="2"/>
        <v>17.924528301886792</v>
      </c>
      <c r="P10" s="10"/>
    </row>
    <row r="11" spans="1:133">
      <c r="A11" s="12"/>
      <c r="B11" s="42">
        <v>534</v>
      </c>
      <c r="C11" s="19" t="s">
        <v>56</v>
      </c>
      <c r="D11" s="43">
        <v>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</v>
      </c>
      <c r="O11" s="44">
        <f t="shared" si="2"/>
        <v>0.10566037735849057</v>
      </c>
      <c r="P11" s="9"/>
    </row>
    <row r="12" spans="1:133">
      <c r="A12" s="12"/>
      <c r="B12" s="42">
        <v>536</v>
      </c>
      <c r="C12" s="19" t="s">
        <v>43</v>
      </c>
      <c r="D12" s="43">
        <v>182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182</v>
      </c>
      <c r="O12" s="44">
        <f t="shared" si="2"/>
        <v>0.68679245283018864</v>
      </c>
      <c r="P12" s="9"/>
    </row>
    <row r="13" spans="1:133">
      <c r="A13" s="12"/>
      <c r="B13" s="42">
        <v>537</v>
      </c>
      <c r="C13" s="19" t="s">
        <v>44</v>
      </c>
      <c r="D13" s="43">
        <v>4420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4420</v>
      </c>
      <c r="O13" s="44">
        <f t="shared" si="2"/>
        <v>16.679245283018869</v>
      </c>
      <c r="P13" s="9"/>
    </row>
    <row r="14" spans="1:133">
      <c r="A14" s="12"/>
      <c r="B14" s="42">
        <v>539</v>
      </c>
      <c r="C14" s="19" t="s">
        <v>26</v>
      </c>
      <c r="D14" s="43">
        <v>120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120</v>
      </c>
      <c r="O14" s="44">
        <f t="shared" si="2"/>
        <v>0.45283018867924529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SUM(D16:D16)</f>
        <v>3161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3161</v>
      </c>
      <c r="O15" s="41">
        <f t="shared" si="2"/>
        <v>11.928301886792452</v>
      </c>
      <c r="P15" s="10"/>
    </row>
    <row r="16" spans="1:133">
      <c r="A16" s="12"/>
      <c r="B16" s="42">
        <v>541</v>
      </c>
      <c r="C16" s="19" t="s">
        <v>28</v>
      </c>
      <c r="D16" s="43">
        <v>3161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3161</v>
      </c>
      <c r="O16" s="44">
        <f t="shared" si="2"/>
        <v>11.928301886792452</v>
      </c>
      <c r="P16" s="9"/>
    </row>
    <row r="17" spans="1:119" ht="15.75">
      <c r="A17" s="26" t="s">
        <v>57</v>
      </c>
      <c r="B17" s="27"/>
      <c r="C17" s="28"/>
      <c r="D17" s="29">
        <f t="shared" ref="D17:M17" si="5">SUM(D18:D18)</f>
        <v>4150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4150</v>
      </c>
      <c r="O17" s="41">
        <f t="shared" si="2"/>
        <v>15.660377358490566</v>
      </c>
      <c r="P17" s="10"/>
    </row>
    <row r="18" spans="1:119">
      <c r="A18" s="12"/>
      <c r="B18" s="42">
        <v>569</v>
      </c>
      <c r="C18" s="19" t="s">
        <v>58</v>
      </c>
      <c r="D18" s="43">
        <v>4150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4150</v>
      </c>
      <c r="O18" s="44">
        <f t="shared" si="2"/>
        <v>15.660377358490566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749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749</v>
      </c>
      <c r="O19" s="41">
        <f t="shared" si="2"/>
        <v>2.8264150943396227</v>
      </c>
      <c r="P19" s="9"/>
    </row>
    <row r="20" spans="1:119">
      <c r="A20" s="12"/>
      <c r="B20" s="42">
        <v>572</v>
      </c>
      <c r="C20" s="19" t="s">
        <v>33</v>
      </c>
      <c r="D20" s="43">
        <v>600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600</v>
      </c>
      <c r="O20" s="44">
        <f t="shared" si="2"/>
        <v>2.2641509433962264</v>
      </c>
      <c r="P20" s="9"/>
    </row>
    <row r="21" spans="1:119" ht="15.75" thickBot="1">
      <c r="A21" s="12"/>
      <c r="B21" s="42">
        <v>574</v>
      </c>
      <c r="C21" s="19" t="s">
        <v>45</v>
      </c>
      <c r="D21" s="43">
        <v>149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149</v>
      </c>
      <c r="O21" s="44">
        <f t="shared" si="2"/>
        <v>0.56226415094339621</v>
      </c>
      <c r="P21" s="9"/>
    </row>
    <row r="22" spans="1:119" ht="16.5" thickBot="1">
      <c r="A22" s="13" t="s">
        <v>10</v>
      </c>
      <c r="B22" s="21"/>
      <c r="C22" s="20"/>
      <c r="D22" s="14">
        <f>SUM(D5,D10,D15,D17,D19)</f>
        <v>115431</v>
      </c>
      <c r="E22" s="14">
        <f t="shared" ref="E22:M22" si="7">SUM(E5,E10,E15,E17,E19)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115431</v>
      </c>
      <c r="O22" s="35">
        <f t="shared" si="2"/>
        <v>435.588679245283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59</v>
      </c>
      <c r="M24" s="157"/>
      <c r="N24" s="157"/>
      <c r="O24" s="39">
        <v>265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35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78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88941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88941</v>
      </c>
      <c r="P5" s="30">
        <f t="shared" ref="P5:P21" si="1">(O5/P$23)</f>
        <v>409.86635944700458</v>
      </c>
      <c r="Q5" s="6"/>
    </row>
    <row r="6" spans="1:134">
      <c r="A6" s="12"/>
      <c r="B6" s="42">
        <v>512</v>
      </c>
      <c r="C6" s="19" t="s">
        <v>42</v>
      </c>
      <c r="D6" s="43">
        <v>23913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9" si="2">SUM(D6:N6)</f>
        <v>23913</v>
      </c>
      <c r="P6" s="44">
        <f t="shared" si="1"/>
        <v>110.19815668202764</v>
      </c>
      <c r="Q6" s="9"/>
    </row>
    <row r="7" spans="1:134">
      <c r="A7" s="12"/>
      <c r="B7" s="42">
        <v>513</v>
      </c>
      <c r="C7" s="19" t="s">
        <v>19</v>
      </c>
      <c r="D7" s="43">
        <v>36998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36998</v>
      </c>
      <c r="P7" s="44">
        <f t="shared" si="1"/>
        <v>170.49769585253455</v>
      </c>
      <c r="Q7" s="9"/>
    </row>
    <row r="8" spans="1:134">
      <c r="A8" s="12"/>
      <c r="B8" s="42">
        <v>514</v>
      </c>
      <c r="C8" s="19" t="s">
        <v>20</v>
      </c>
      <c r="D8" s="43">
        <v>10020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10020</v>
      </c>
      <c r="P8" s="44">
        <f t="shared" si="1"/>
        <v>46.175115207373274</v>
      </c>
      <c r="Q8" s="9"/>
    </row>
    <row r="9" spans="1:134">
      <c r="A9" s="12"/>
      <c r="B9" s="42">
        <v>519</v>
      </c>
      <c r="C9" s="19" t="s">
        <v>22</v>
      </c>
      <c r="D9" s="43">
        <v>18010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18010</v>
      </c>
      <c r="P9" s="44">
        <f t="shared" si="1"/>
        <v>82.995391705069125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SUM(D11:D11)</f>
        <v>17740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17740</v>
      </c>
      <c r="P10" s="41">
        <f t="shared" si="1"/>
        <v>81.751152073732726</v>
      </c>
      <c r="Q10" s="10"/>
    </row>
    <row r="11" spans="1:134">
      <c r="A11" s="12"/>
      <c r="B11" s="42">
        <v>524</v>
      </c>
      <c r="C11" s="19" t="s">
        <v>24</v>
      </c>
      <c r="D11" s="43">
        <v>17740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17740</v>
      </c>
      <c r="P11" s="44">
        <f t="shared" si="1"/>
        <v>81.751152073732726</v>
      </c>
      <c r="Q11" s="9"/>
    </row>
    <row r="12" spans="1:134" ht="15.75">
      <c r="A12" s="26" t="s">
        <v>25</v>
      </c>
      <c r="B12" s="27"/>
      <c r="C12" s="28"/>
      <c r="D12" s="29">
        <f t="shared" ref="D12:N12" si="5">SUM(D13:D16)</f>
        <v>23329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40">
        <f>SUM(D12:N12)</f>
        <v>23329</v>
      </c>
      <c r="P12" s="41">
        <f t="shared" si="1"/>
        <v>107.50691244239631</v>
      </c>
      <c r="Q12" s="10"/>
    </row>
    <row r="13" spans="1:134">
      <c r="A13" s="12"/>
      <c r="B13" s="42">
        <v>533</v>
      </c>
      <c r="C13" s="19" t="s">
        <v>73</v>
      </c>
      <c r="D13" s="43">
        <v>391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20" si="6">SUM(D13:N13)</f>
        <v>391</v>
      </c>
      <c r="P13" s="44">
        <f t="shared" si="1"/>
        <v>1.8018433179723503</v>
      </c>
      <c r="Q13" s="9"/>
    </row>
    <row r="14" spans="1:134">
      <c r="A14" s="12"/>
      <c r="B14" s="42">
        <v>534</v>
      </c>
      <c r="C14" s="19" t="s">
        <v>56</v>
      </c>
      <c r="D14" s="43">
        <v>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48</v>
      </c>
      <c r="P14" s="44">
        <f t="shared" si="1"/>
        <v>0.22119815668202766</v>
      </c>
      <c r="Q14" s="9"/>
    </row>
    <row r="15" spans="1:134">
      <c r="A15" s="12"/>
      <c r="B15" s="42">
        <v>537</v>
      </c>
      <c r="C15" s="19" t="s">
        <v>44</v>
      </c>
      <c r="D15" s="43">
        <v>977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977</v>
      </c>
      <c r="P15" s="44">
        <f t="shared" si="1"/>
        <v>4.5023041474654377</v>
      </c>
      <c r="Q15" s="9"/>
    </row>
    <row r="16" spans="1:134">
      <c r="A16" s="12"/>
      <c r="B16" s="42">
        <v>538</v>
      </c>
      <c r="C16" s="19" t="s">
        <v>37</v>
      </c>
      <c r="D16" s="43">
        <v>21913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21913</v>
      </c>
      <c r="P16" s="44">
        <f t="shared" si="1"/>
        <v>100.9815668202765</v>
      </c>
      <c r="Q16" s="9"/>
    </row>
    <row r="17" spans="1:120" ht="15.75">
      <c r="A17" s="26" t="s">
        <v>27</v>
      </c>
      <c r="B17" s="27"/>
      <c r="C17" s="28"/>
      <c r="D17" s="29">
        <f t="shared" ref="D17:N17" si="7">SUM(D18:D18)</f>
        <v>62055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6"/>
        <v>62055</v>
      </c>
      <c r="P17" s="41">
        <f t="shared" si="1"/>
        <v>285.96774193548384</v>
      </c>
      <c r="Q17" s="10"/>
    </row>
    <row r="18" spans="1:120">
      <c r="A18" s="12"/>
      <c r="B18" s="42">
        <v>541</v>
      </c>
      <c r="C18" s="19" t="s">
        <v>28</v>
      </c>
      <c r="D18" s="43">
        <v>62055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62055</v>
      </c>
      <c r="P18" s="44">
        <f t="shared" si="1"/>
        <v>285.96774193548384</v>
      </c>
      <c r="Q18" s="9"/>
    </row>
    <row r="19" spans="1:120" ht="15.75">
      <c r="A19" s="26" t="s">
        <v>32</v>
      </c>
      <c r="B19" s="27"/>
      <c r="C19" s="28"/>
      <c r="D19" s="29">
        <f t="shared" ref="D19:N19" si="8">SUM(D20:D20)</f>
        <v>14911</v>
      </c>
      <c r="E19" s="29">
        <f t="shared" si="8"/>
        <v>0</v>
      </c>
      <c r="F19" s="29">
        <f t="shared" si="8"/>
        <v>0</v>
      </c>
      <c r="G19" s="29">
        <f t="shared" si="8"/>
        <v>0</v>
      </c>
      <c r="H19" s="29">
        <f t="shared" si="8"/>
        <v>0</v>
      </c>
      <c r="I19" s="29">
        <f t="shared" si="8"/>
        <v>0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8"/>
        <v>0</v>
      </c>
      <c r="O19" s="29">
        <f>SUM(D19:N19)</f>
        <v>14911</v>
      </c>
      <c r="P19" s="41">
        <f t="shared" si="1"/>
        <v>68.714285714285708</v>
      </c>
      <c r="Q19" s="9"/>
    </row>
    <row r="20" spans="1:120" ht="15.75" thickBot="1">
      <c r="A20" s="12"/>
      <c r="B20" s="42">
        <v>572</v>
      </c>
      <c r="C20" s="19" t="s">
        <v>33</v>
      </c>
      <c r="D20" s="43">
        <v>14911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14911</v>
      </c>
      <c r="P20" s="44">
        <f t="shared" si="1"/>
        <v>68.714285714285708</v>
      </c>
      <c r="Q20" s="9"/>
    </row>
    <row r="21" spans="1:120" ht="16.5" thickBot="1">
      <c r="A21" s="13" t="s">
        <v>10</v>
      </c>
      <c r="B21" s="21"/>
      <c r="C21" s="20"/>
      <c r="D21" s="14">
        <f>SUM(D5,D10,D12,D17,D19)</f>
        <v>206976</v>
      </c>
      <c r="E21" s="14">
        <f t="shared" ref="E21:N21" si="9">SUM(E5,E10,E12,E17,E19)</f>
        <v>0</v>
      </c>
      <c r="F21" s="14">
        <f t="shared" si="9"/>
        <v>0</v>
      </c>
      <c r="G21" s="14">
        <f t="shared" si="9"/>
        <v>0</v>
      </c>
      <c r="H21" s="14">
        <f t="shared" si="9"/>
        <v>0</v>
      </c>
      <c r="I21" s="14">
        <f t="shared" si="9"/>
        <v>0</v>
      </c>
      <c r="J21" s="14">
        <f t="shared" si="9"/>
        <v>0</v>
      </c>
      <c r="K21" s="14">
        <f t="shared" si="9"/>
        <v>0</v>
      </c>
      <c r="L21" s="14">
        <f t="shared" si="9"/>
        <v>0</v>
      </c>
      <c r="M21" s="14">
        <f t="shared" si="9"/>
        <v>0</v>
      </c>
      <c r="N21" s="14">
        <f t="shared" si="9"/>
        <v>0</v>
      </c>
      <c r="O21" s="14">
        <f>SUM(D21:N21)</f>
        <v>206976</v>
      </c>
      <c r="P21" s="35">
        <f t="shared" si="1"/>
        <v>953.80645161290317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157" t="s">
        <v>83</v>
      </c>
      <c r="N23" s="157"/>
      <c r="O23" s="157"/>
      <c r="P23" s="39">
        <v>217</v>
      </c>
    </row>
    <row r="24" spans="1:120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120" ht="15.75" customHeight="1" thickBot="1">
      <c r="A25" s="159" t="s">
        <v>35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78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76027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9" si="1">SUM(D5:N5)</f>
        <v>76027</v>
      </c>
      <c r="P5" s="30">
        <f t="shared" ref="P5:P19" si="2">(O5/P$21)</f>
        <v>350.35483870967744</v>
      </c>
      <c r="Q5" s="6"/>
    </row>
    <row r="6" spans="1:134">
      <c r="A6" s="12"/>
      <c r="B6" s="42">
        <v>512</v>
      </c>
      <c r="C6" s="19" t="s">
        <v>42</v>
      </c>
      <c r="D6" s="43">
        <v>24902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24902</v>
      </c>
      <c r="P6" s="44">
        <f t="shared" si="2"/>
        <v>114.7557603686636</v>
      </c>
      <c r="Q6" s="9"/>
    </row>
    <row r="7" spans="1:134">
      <c r="A7" s="12"/>
      <c r="B7" s="42">
        <v>513</v>
      </c>
      <c r="C7" s="19" t="s">
        <v>19</v>
      </c>
      <c r="D7" s="43">
        <v>28110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28110</v>
      </c>
      <c r="P7" s="44">
        <f t="shared" si="2"/>
        <v>129.53917050691246</v>
      </c>
      <c r="Q7" s="9"/>
    </row>
    <row r="8" spans="1:134">
      <c r="A8" s="12"/>
      <c r="B8" s="42">
        <v>514</v>
      </c>
      <c r="C8" s="19" t="s">
        <v>20</v>
      </c>
      <c r="D8" s="43">
        <v>9600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9600</v>
      </c>
      <c r="P8" s="44">
        <f t="shared" si="2"/>
        <v>44.23963133640553</v>
      </c>
      <c r="Q8" s="9"/>
    </row>
    <row r="9" spans="1:134">
      <c r="A9" s="12"/>
      <c r="B9" s="42">
        <v>519</v>
      </c>
      <c r="C9" s="19" t="s">
        <v>22</v>
      </c>
      <c r="D9" s="43">
        <v>13415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13415</v>
      </c>
      <c r="P9" s="44">
        <f t="shared" si="2"/>
        <v>61.820276497695851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SUM(D11:D11)</f>
        <v>13947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13947</v>
      </c>
      <c r="P10" s="41">
        <f t="shared" si="2"/>
        <v>64.271889400921665</v>
      </c>
      <c r="Q10" s="10"/>
    </row>
    <row r="11" spans="1:134">
      <c r="A11" s="12"/>
      <c r="B11" s="42">
        <v>524</v>
      </c>
      <c r="C11" s="19" t="s">
        <v>24</v>
      </c>
      <c r="D11" s="43">
        <v>13947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13947</v>
      </c>
      <c r="P11" s="44">
        <f t="shared" si="2"/>
        <v>64.271889400921665</v>
      </c>
      <c r="Q11" s="9"/>
    </row>
    <row r="12" spans="1:134" ht="15.75">
      <c r="A12" s="26" t="s">
        <v>25</v>
      </c>
      <c r="B12" s="27"/>
      <c r="C12" s="28"/>
      <c r="D12" s="29">
        <f t="shared" ref="D12:N12" si="4">SUM(D13:D16)</f>
        <v>18975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40">
        <f t="shared" si="1"/>
        <v>18975</v>
      </c>
      <c r="P12" s="41">
        <f t="shared" si="2"/>
        <v>87.442396313364057</v>
      </c>
      <c r="Q12" s="10"/>
    </row>
    <row r="13" spans="1:134">
      <c r="A13" s="12"/>
      <c r="B13" s="42">
        <v>533</v>
      </c>
      <c r="C13" s="19" t="s">
        <v>73</v>
      </c>
      <c r="D13" s="43">
        <v>359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359</v>
      </c>
      <c r="P13" s="44">
        <f t="shared" si="2"/>
        <v>1.6543778801843319</v>
      </c>
      <c r="Q13" s="9"/>
    </row>
    <row r="14" spans="1:134">
      <c r="A14" s="12"/>
      <c r="B14" s="42">
        <v>534</v>
      </c>
      <c r="C14" s="19" t="s">
        <v>56</v>
      </c>
      <c r="D14" s="43">
        <v>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48</v>
      </c>
      <c r="P14" s="44">
        <f t="shared" si="2"/>
        <v>0.22119815668202766</v>
      </c>
      <c r="Q14" s="9"/>
    </row>
    <row r="15" spans="1:134">
      <c r="A15" s="12"/>
      <c r="B15" s="42">
        <v>537</v>
      </c>
      <c r="C15" s="19" t="s">
        <v>44</v>
      </c>
      <c r="D15" s="43">
        <v>968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968</v>
      </c>
      <c r="P15" s="44">
        <f t="shared" si="2"/>
        <v>4.4608294930875578</v>
      </c>
      <c r="Q15" s="9"/>
    </row>
    <row r="16" spans="1:134">
      <c r="A16" s="12"/>
      <c r="B16" s="42">
        <v>538</v>
      </c>
      <c r="C16" s="19" t="s">
        <v>37</v>
      </c>
      <c r="D16" s="43">
        <v>17600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17600</v>
      </c>
      <c r="P16" s="44">
        <f t="shared" si="2"/>
        <v>81.105990783410135</v>
      </c>
      <c r="Q16" s="9"/>
    </row>
    <row r="17" spans="1:120" ht="15.75">
      <c r="A17" s="26" t="s">
        <v>27</v>
      </c>
      <c r="B17" s="27"/>
      <c r="C17" s="28"/>
      <c r="D17" s="29">
        <f t="shared" ref="D17:N17" si="5">SUM(D18:D18)</f>
        <v>7979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7979</v>
      </c>
      <c r="P17" s="41">
        <f t="shared" si="2"/>
        <v>36.769585253456221</v>
      </c>
      <c r="Q17" s="10"/>
    </row>
    <row r="18" spans="1:120" ht="15.75" thickBot="1">
      <c r="A18" s="12"/>
      <c r="B18" s="42">
        <v>541</v>
      </c>
      <c r="C18" s="19" t="s">
        <v>28</v>
      </c>
      <c r="D18" s="43">
        <v>7979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7979</v>
      </c>
      <c r="P18" s="44">
        <f t="shared" si="2"/>
        <v>36.769585253456221</v>
      </c>
      <c r="Q18" s="9"/>
    </row>
    <row r="19" spans="1:120" ht="16.5" thickBot="1">
      <c r="A19" s="13" t="s">
        <v>10</v>
      </c>
      <c r="B19" s="21"/>
      <c r="C19" s="20"/>
      <c r="D19" s="14">
        <f>SUM(D5,D10,D12,D17)</f>
        <v>116928</v>
      </c>
      <c r="E19" s="14">
        <f t="shared" ref="E19:N19" si="6">SUM(E5,E10,E12,E17)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6"/>
        <v>0</v>
      </c>
      <c r="O19" s="14">
        <f t="shared" si="1"/>
        <v>116928</v>
      </c>
      <c r="P19" s="35">
        <f t="shared" si="2"/>
        <v>538.83870967741939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157" t="s">
        <v>81</v>
      </c>
      <c r="N21" s="157"/>
      <c r="O21" s="157"/>
      <c r="P21" s="39">
        <v>217</v>
      </c>
    </row>
    <row r="22" spans="1:120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62711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62711</v>
      </c>
      <c r="O5" s="30">
        <f t="shared" ref="O5:O19" si="2">(N5/O$21)</f>
        <v>266.85531914893619</v>
      </c>
      <c r="P5" s="6"/>
    </row>
    <row r="6" spans="1:133">
      <c r="A6" s="12"/>
      <c r="B6" s="42">
        <v>512</v>
      </c>
      <c r="C6" s="19" t="s">
        <v>42</v>
      </c>
      <c r="D6" s="43">
        <v>24705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24705</v>
      </c>
      <c r="O6" s="44">
        <f t="shared" si="2"/>
        <v>105.12765957446808</v>
      </c>
      <c r="P6" s="9"/>
    </row>
    <row r="7" spans="1:133">
      <c r="A7" s="12"/>
      <c r="B7" s="42">
        <v>513</v>
      </c>
      <c r="C7" s="19" t="s">
        <v>19</v>
      </c>
      <c r="D7" s="43">
        <v>15547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15547</v>
      </c>
      <c r="O7" s="44">
        <f t="shared" si="2"/>
        <v>66.157446808510642</v>
      </c>
      <c r="P7" s="9"/>
    </row>
    <row r="8" spans="1:133">
      <c r="A8" s="12"/>
      <c r="B8" s="42">
        <v>514</v>
      </c>
      <c r="C8" s="19" t="s">
        <v>20</v>
      </c>
      <c r="D8" s="43">
        <v>9600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9600</v>
      </c>
      <c r="O8" s="44">
        <f t="shared" si="2"/>
        <v>40.851063829787236</v>
      </c>
      <c r="P8" s="9"/>
    </row>
    <row r="9" spans="1:133">
      <c r="A9" s="12"/>
      <c r="B9" s="42">
        <v>519</v>
      </c>
      <c r="C9" s="19" t="s">
        <v>50</v>
      </c>
      <c r="D9" s="43">
        <v>12859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12859</v>
      </c>
      <c r="O9" s="44">
        <f t="shared" si="2"/>
        <v>54.719148936170214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19977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19977</v>
      </c>
      <c r="O10" s="41">
        <f t="shared" si="2"/>
        <v>85.008510638297878</v>
      </c>
      <c r="P10" s="10"/>
    </row>
    <row r="11" spans="1:133">
      <c r="A11" s="12"/>
      <c r="B11" s="42">
        <v>524</v>
      </c>
      <c r="C11" s="19" t="s">
        <v>24</v>
      </c>
      <c r="D11" s="43">
        <v>19977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19977</v>
      </c>
      <c r="O11" s="44">
        <f t="shared" si="2"/>
        <v>85.008510638297878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SUM(D13:D16)</f>
        <v>18873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18873</v>
      </c>
      <c r="O12" s="41">
        <f t="shared" si="2"/>
        <v>80.310638297872345</v>
      </c>
      <c r="P12" s="10"/>
    </row>
    <row r="13" spans="1:133">
      <c r="A13" s="12"/>
      <c r="B13" s="42">
        <v>533</v>
      </c>
      <c r="C13" s="19" t="s">
        <v>73</v>
      </c>
      <c r="D13" s="43">
        <v>394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394</v>
      </c>
      <c r="O13" s="44">
        <f t="shared" si="2"/>
        <v>1.676595744680851</v>
      </c>
      <c r="P13" s="9"/>
    </row>
    <row r="14" spans="1:133">
      <c r="A14" s="12"/>
      <c r="B14" s="42">
        <v>534</v>
      </c>
      <c r="C14" s="19" t="s">
        <v>66</v>
      </c>
      <c r="D14" s="43">
        <v>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</v>
      </c>
      <c r="O14" s="44">
        <f t="shared" si="2"/>
        <v>0.20425531914893616</v>
      </c>
      <c r="P14" s="9"/>
    </row>
    <row r="15" spans="1:133">
      <c r="A15" s="12"/>
      <c r="B15" s="42">
        <v>537</v>
      </c>
      <c r="C15" s="19" t="s">
        <v>70</v>
      </c>
      <c r="D15" s="43">
        <v>1018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1018</v>
      </c>
      <c r="O15" s="44">
        <f t="shared" si="2"/>
        <v>4.3319148936170215</v>
      </c>
      <c r="P15" s="9"/>
    </row>
    <row r="16" spans="1:133">
      <c r="A16" s="12"/>
      <c r="B16" s="42">
        <v>538</v>
      </c>
      <c r="C16" s="19" t="s">
        <v>51</v>
      </c>
      <c r="D16" s="43">
        <v>17413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17413</v>
      </c>
      <c r="O16" s="44">
        <f t="shared" si="2"/>
        <v>74.097872340425525</v>
      </c>
      <c r="P16" s="9"/>
    </row>
    <row r="17" spans="1:119" ht="15.75">
      <c r="A17" s="26" t="s">
        <v>27</v>
      </c>
      <c r="B17" s="27"/>
      <c r="C17" s="28"/>
      <c r="D17" s="29">
        <f t="shared" ref="D17:M17" si="5">SUM(D18:D18)</f>
        <v>13112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13112</v>
      </c>
      <c r="O17" s="41">
        <f t="shared" si="2"/>
        <v>55.795744680851065</v>
      </c>
      <c r="P17" s="10"/>
    </row>
    <row r="18" spans="1:119" ht="15.75" thickBot="1">
      <c r="A18" s="12"/>
      <c r="B18" s="42">
        <v>541</v>
      </c>
      <c r="C18" s="19" t="s">
        <v>52</v>
      </c>
      <c r="D18" s="43">
        <v>13112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13112</v>
      </c>
      <c r="O18" s="44">
        <f t="shared" si="2"/>
        <v>55.795744680851065</v>
      </c>
      <c r="P18" s="9"/>
    </row>
    <row r="19" spans="1:119" ht="16.5" thickBot="1">
      <c r="A19" s="13" t="s">
        <v>10</v>
      </c>
      <c r="B19" s="21"/>
      <c r="C19" s="20"/>
      <c r="D19" s="14">
        <f>SUM(D5,D10,D12,D17)</f>
        <v>114673</v>
      </c>
      <c r="E19" s="14">
        <f t="shared" ref="E19:M19" si="6">SUM(E5,E10,E12,E17)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114673</v>
      </c>
      <c r="O19" s="35">
        <f t="shared" si="2"/>
        <v>487.97021276595746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76</v>
      </c>
      <c r="M21" s="157"/>
      <c r="N21" s="157"/>
      <c r="O21" s="39">
        <v>235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80486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80486</v>
      </c>
      <c r="O5" s="30">
        <f t="shared" ref="O5:O20" si="2">(N5/O$22)</f>
        <v>343.95726495726495</v>
      </c>
      <c r="P5" s="6"/>
    </row>
    <row r="6" spans="1:133">
      <c r="A6" s="12"/>
      <c r="B6" s="42">
        <v>512</v>
      </c>
      <c r="C6" s="19" t="s">
        <v>42</v>
      </c>
      <c r="D6" s="43">
        <v>30426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30426</v>
      </c>
      <c r="O6" s="44">
        <f t="shared" si="2"/>
        <v>130.02564102564102</v>
      </c>
      <c r="P6" s="9"/>
    </row>
    <row r="7" spans="1:133">
      <c r="A7" s="12"/>
      <c r="B7" s="42">
        <v>513</v>
      </c>
      <c r="C7" s="19" t="s">
        <v>19</v>
      </c>
      <c r="D7" s="43">
        <v>24806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24806</v>
      </c>
      <c r="O7" s="44">
        <f t="shared" si="2"/>
        <v>106.00854700854701</v>
      </c>
      <c r="P7" s="9"/>
    </row>
    <row r="8" spans="1:133">
      <c r="A8" s="12"/>
      <c r="B8" s="42">
        <v>514</v>
      </c>
      <c r="C8" s="19" t="s">
        <v>20</v>
      </c>
      <c r="D8" s="43">
        <v>9600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9600</v>
      </c>
      <c r="O8" s="44">
        <f t="shared" si="2"/>
        <v>41.025641025641029</v>
      </c>
      <c r="P8" s="9"/>
    </row>
    <row r="9" spans="1:133">
      <c r="A9" s="12"/>
      <c r="B9" s="42">
        <v>515</v>
      </c>
      <c r="C9" s="19" t="s">
        <v>21</v>
      </c>
      <c r="D9" s="43">
        <v>2759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2759</v>
      </c>
      <c r="O9" s="44">
        <f t="shared" si="2"/>
        <v>11.790598290598291</v>
      </c>
      <c r="P9" s="9"/>
    </row>
    <row r="10" spans="1:133">
      <c r="A10" s="12"/>
      <c r="B10" s="42">
        <v>519</v>
      </c>
      <c r="C10" s="19" t="s">
        <v>50</v>
      </c>
      <c r="D10" s="43">
        <v>12895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12895</v>
      </c>
      <c r="O10" s="44">
        <f t="shared" si="2"/>
        <v>55.106837606837608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34046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34046</v>
      </c>
      <c r="O11" s="41">
        <f t="shared" si="2"/>
        <v>145.4957264957265</v>
      </c>
      <c r="P11" s="10"/>
    </row>
    <row r="12" spans="1:133">
      <c r="A12" s="12"/>
      <c r="B12" s="42">
        <v>524</v>
      </c>
      <c r="C12" s="19" t="s">
        <v>24</v>
      </c>
      <c r="D12" s="43">
        <v>34046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34046</v>
      </c>
      <c r="O12" s="44">
        <f t="shared" si="2"/>
        <v>145.4957264957265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SUM(D14:D17)</f>
        <v>19133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19133</v>
      </c>
      <c r="O13" s="41">
        <f t="shared" si="2"/>
        <v>81.76495726495726</v>
      </c>
      <c r="P13" s="10"/>
    </row>
    <row r="14" spans="1:133">
      <c r="A14" s="12"/>
      <c r="B14" s="42">
        <v>533</v>
      </c>
      <c r="C14" s="19" t="s">
        <v>73</v>
      </c>
      <c r="D14" s="43">
        <v>329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329</v>
      </c>
      <c r="O14" s="44">
        <f t="shared" si="2"/>
        <v>1.4059829059829059</v>
      </c>
      <c r="P14" s="9"/>
    </row>
    <row r="15" spans="1:133">
      <c r="A15" s="12"/>
      <c r="B15" s="42">
        <v>534</v>
      </c>
      <c r="C15" s="19" t="s">
        <v>66</v>
      </c>
      <c r="D15" s="43">
        <v>48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</v>
      </c>
      <c r="O15" s="44">
        <f t="shared" si="2"/>
        <v>0.20512820512820512</v>
      </c>
      <c r="P15" s="9"/>
    </row>
    <row r="16" spans="1:133">
      <c r="A16" s="12"/>
      <c r="B16" s="42">
        <v>537</v>
      </c>
      <c r="C16" s="19" t="s">
        <v>70</v>
      </c>
      <c r="D16" s="43">
        <v>968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968</v>
      </c>
      <c r="O16" s="44">
        <f t="shared" si="2"/>
        <v>4.1367521367521372</v>
      </c>
      <c r="P16" s="9"/>
    </row>
    <row r="17" spans="1:119">
      <c r="A17" s="12"/>
      <c r="B17" s="42">
        <v>538</v>
      </c>
      <c r="C17" s="19" t="s">
        <v>51</v>
      </c>
      <c r="D17" s="43">
        <v>17788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17788</v>
      </c>
      <c r="O17" s="44">
        <f t="shared" si="2"/>
        <v>76.017094017094024</v>
      </c>
      <c r="P17" s="9"/>
    </row>
    <row r="18" spans="1:119" ht="15.75">
      <c r="A18" s="26" t="s">
        <v>27</v>
      </c>
      <c r="B18" s="27"/>
      <c r="C18" s="28"/>
      <c r="D18" s="29">
        <f t="shared" ref="D18:M18" si="5">SUM(D19:D19)</f>
        <v>6748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6748</v>
      </c>
      <c r="O18" s="41">
        <f t="shared" si="2"/>
        <v>28.837606837606838</v>
      </c>
      <c r="P18" s="10"/>
    </row>
    <row r="19" spans="1:119" ht="15.75" thickBot="1">
      <c r="A19" s="12"/>
      <c r="B19" s="42">
        <v>541</v>
      </c>
      <c r="C19" s="19" t="s">
        <v>52</v>
      </c>
      <c r="D19" s="43">
        <v>6748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6748</v>
      </c>
      <c r="O19" s="44">
        <f t="shared" si="2"/>
        <v>28.837606837606838</v>
      </c>
      <c r="P19" s="9"/>
    </row>
    <row r="20" spans="1:119" ht="16.5" thickBot="1">
      <c r="A20" s="13" t="s">
        <v>10</v>
      </c>
      <c r="B20" s="21"/>
      <c r="C20" s="20"/>
      <c r="D20" s="14">
        <f>SUM(D5,D11,D13,D18)</f>
        <v>140413</v>
      </c>
      <c r="E20" s="14">
        <f t="shared" ref="E20:M20" si="6">SUM(E5,E11,E13,E18)</f>
        <v>0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1"/>
        <v>140413</v>
      </c>
      <c r="O20" s="35">
        <f t="shared" si="2"/>
        <v>600.05555555555554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74</v>
      </c>
      <c r="M22" s="157"/>
      <c r="N22" s="157"/>
      <c r="O22" s="39">
        <v>234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35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70778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70778</v>
      </c>
      <c r="O5" s="30">
        <f t="shared" ref="O5:O21" si="2">(N5/O$23)</f>
        <v>317.39013452914799</v>
      </c>
      <c r="P5" s="6"/>
    </row>
    <row r="6" spans="1:133">
      <c r="A6" s="12"/>
      <c r="B6" s="42">
        <v>513</v>
      </c>
      <c r="C6" s="19" t="s">
        <v>19</v>
      </c>
      <c r="D6" s="43">
        <v>45310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45310</v>
      </c>
      <c r="O6" s="44">
        <f t="shared" si="2"/>
        <v>203.18385650224215</v>
      </c>
      <c r="P6" s="9"/>
    </row>
    <row r="7" spans="1:133">
      <c r="A7" s="12"/>
      <c r="B7" s="42">
        <v>514</v>
      </c>
      <c r="C7" s="19" t="s">
        <v>20</v>
      </c>
      <c r="D7" s="43">
        <v>12578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12578</v>
      </c>
      <c r="O7" s="44">
        <f t="shared" si="2"/>
        <v>56.403587443946186</v>
      </c>
      <c r="P7" s="9"/>
    </row>
    <row r="8" spans="1:133">
      <c r="A8" s="12"/>
      <c r="B8" s="42">
        <v>519</v>
      </c>
      <c r="C8" s="19" t="s">
        <v>50</v>
      </c>
      <c r="D8" s="43">
        <v>12890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12890</v>
      </c>
      <c r="O8" s="44">
        <f t="shared" si="2"/>
        <v>57.802690582959642</v>
      </c>
      <c r="P8" s="9"/>
    </row>
    <row r="9" spans="1:133" ht="15.75">
      <c r="A9" s="26" t="s">
        <v>23</v>
      </c>
      <c r="B9" s="27"/>
      <c r="C9" s="28"/>
      <c r="D9" s="29">
        <f t="shared" ref="D9:M9" si="3">SUM(D10:D11)</f>
        <v>41738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41738</v>
      </c>
      <c r="O9" s="41">
        <f t="shared" si="2"/>
        <v>187.1659192825112</v>
      </c>
      <c r="P9" s="10"/>
    </row>
    <row r="10" spans="1:133">
      <c r="A10" s="12"/>
      <c r="B10" s="42">
        <v>524</v>
      </c>
      <c r="C10" s="19" t="s">
        <v>24</v>
      </c>
      <c r="D10" s="43">
        <v>7187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7187</v>
      </c>
      <c r="O10" s="44">
        <f t="shared" si="2"/>
        <v>32.228699551569505</v>
      </c>
      <c r="P10" s="9"/>
    </row>
    <row r="11" spans="1:133">
      <c r="A11" s="12"/>
      <c r="B11" s="42">
        <v>525</v>
      </c>
      <c r="C11" s="19" t="s">
        <v>65</v>
      </c>
      <c r="D11" s="43">
        <v>34551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34551</v>
      </c>
      <c r="O11" s="44">
        <f t="shared" si="2"/>
        <v>154.93721973094171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SUM(D13:D16)</f>
        <v>1402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1402</v>
      </c>
      <c r="O12" s="41">
        <f t="shared" si="2"/>
        <v>6.2869955156950672</v>
      </c>
      <c r="P12" s="10"/>
    </row>
    <row r="13" spans="1:133">
      <c r="A13" s="12"/>
      <c r="B13" s="42">
        <v>534</v>
      </c>
      <c r="C13" s="19" t="s">
        <v>66</v>
      </c>
      <c r="D13" s="43">
        <v>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49</v>
      </c>
      <c r="O13" s="44">
        <f t="shared" si="2"/>
        <v>0.21973094170403587</v>
      </c>
      <c r="P13" s="9"/>
    </row>
    <row r="14" spans="1:133">
      <c r="A14" s="12"/>
      <c r="B14" s="42">
        <v>536</v>
      </c>
      <c r="C14" s="19" t="s">
        <v>67</v>
      </c>
      <c r="D14" s="43">
        <v>335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335</v>
      </c>
      <c r="O14" s="44">
        <f t="shared" si="2"/>
        <v>1.5022421524663676</v>
      </c>
      <c r="P14" s="9"/>
    </row>
    <row r="15" spans="1:133">
      <c r="A15" s="12"/>
      <c r="B15" s="42">
        <v>537</v>
      </c>
      <c r="C15" s="19" t="s">
        <v>70</v>
      </c>
      <c r="D15" s="43">
        <v>184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184</v>
      </c>
      <c r="O15" s="44">
        <f t="shared" si="2"/>
        <v>0.82511210762331844</v>
      </c>
      <c r="P15" s="9"/>
    </row>
    <row r="16" spans="1:133">
      <c r="A16" s="12"/>
      <c r="B16" s="42">
        <v>538</v>
      </c>
      <c r="C16" s="19" t="s">
        <v>51</v>
      </c>
      <c r="D16" s="43">
        <v>834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834</v>
      </c>
      <c r="O16" s="44">
        <f t="shared" si="2"/>
        <v>3.7399103139013454</v>
      </c>
      <c r="P16" s="9"/>
    </row>
    <row r="17" spans="1:119" ht="15.75">
      <c r="A17" s="26" t="s">
        <v>27</v>
      </c>
      <c r="B17" s="27"/>
      <c r="C17" s="28"/>
      <c r="D17" s="29">
        <f t="shared" ref="D17:M17" si="5">SUM(D18:D18)</f>
        <v>4896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4896</v>
      </c>
      <c r="O17" s="41">
        <f t="shared" si="2"/>
        <v>21.955156950672645</v>
      </c>
      <c r="P17" s="10"/>
    </row>
    <row r="18" spans="1:119">
      <c r="A18" s="12"/>
      <c r="B18" s="42">
        <v>541</v>
      </c>
      <c r="C18" s="19" t="s">
        <v>52</v>
      </c>
      <c r="D18" s="43">
        <v>4896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4896</v>
      </c>
      <c r="O18" s="44">
        <f t="shared" si="2"/>
        <v>21.955156950672645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705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705</v>
      </c>
      <c r="O19" s="41">
        <f t="shared" si="2"/>
        <v>3.1614349775784754</v>
      </c>
      <c r="P19" s="9"/>
    </row>
    <row r="20" spans="1:119" ht="15.75" thickBot="1">
      <c r="A20" s="12"/>
      <c r="B20" s="42">
        <v>574</v>
      </c>
      <c r="C20" s="19" t="s">
        <v>45</v>
      </c>
      <c r="D20" s="43">
        <v>705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705</v>
      </c>
      <c r="O20" s="44">
        <f t="shared" si="2"/>
        <v>3.1614349775784754</v>
      </c>
      <c r="P20" s="9"/>
    </row>
    <row r="21" spans="1:119" ht="16.5" thickBot="1">
      <c r="A21" s="13" t="s">
        <v>10</v>
      </c>
      <c r="B21" s="21"/>
      <c r="C21" s="20"/>
      <c r="D21" s="14">
        <f>SUM(D5,D9,D12,D17,D19)</f>
        <v>119519</v>
      </c>
      <c r="E21" s="14">
        <f t="shared" ref="E21:M21" si="7">SUM(E5,E9,E12,E17,E19)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119519</v>
      </c>
      <c r="O21" s="35">
        <f t="shared" si="2"/>
        <v>535.95964125560533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71</v>
      </c>
      <c r="M23" s="157"/>
      <c r="N23" s="157"/>
      <c r="O23" s="39">
        <v>223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35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77285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77285</v>
      </c>
      <c r="O5" s="30">
        <f t="shared" ref="O5:O18" si="2">(N5/O$20)</f>
        <v>340.46255506607929</v>
      </c>
      <c r="P5" s="6"/>
    </row>
    <row r="6" spans="1:133">
      <c r="A6" s="12"/>
      <c r="B6" s="42">
        <v>513</v>
      </c>
      <c r="C6" s="19" t="s">
        <v>19</v>
      </c>
      <c r="D6" s="43">
        <v>39242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39242</v>
      </c>
      <c r="O6" s="44">
        <f t="shared" si="2"/>
        <v>172.87224669603523</v>
      </c>
      <c r="P6" s="9"/>
    </row>
    <row r="7" spans="1:133">
      <c r="A7" s="12"/>
      <c r="B7" s="42">
        <v>514</v>
      </c>
      <c r="C7" s="19" t="s">
        <v>20</v>
      </c>
      <c r="D7" s="43">
        <v>10154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10154</v>
      </c>
      <c r="O7" s="44">
        <f t="shared" si="2"/>
        <v>44.731277533039645</v>
      </c>
      <c r="P7" s="9"/>
    </row>
    <row r="8" spans="1:133">
      <c r="A8" s="12"/>
      <c r="B8" s="42">
        <v>519</v>
      </c>
      <c r="C8" s="19" t="s">
        <v>50</v>
      </c>
      <c r="D8" s="43">
        <v>27889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27889</v>
      </c>
      <c r="O8" s="44">
        <f t="shared" si="2"/>
        <v>122.85903083700441</v>
      </c>
      <c r="P8" s="9"/>
    </row>
    <row r="9" spans="1:133" ht="15.75">
      <c r="A9" s="26" t="s">
        <v>23</v>
      </c>
      <c r="B9" s="27"/>
      <c r="C9" s="28"/>
      <c r="D9" s="29">
        <f t="shared" ref="D9:M9" si="3">SUM(D10:D11)</f>
        <v>24116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24116</v>
      </c>
      <c r="O9" s="41">
        <f t="shared" si="2"/>
        <v>106.23788546255507</v>
      </c>
      <c r="P9" s="10"/>
    </row>
    <row r="10" spans="1:133">
      <c r="A10" s="12"/>
      <c r="B10" s="42">
        <v>524</v>
      </c>
      <c r="C10" s="19" t="s">
        <v>24</v>
      </c>
      <c r="D10" s="43">
        <v>15150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15150</v>
      </c>
      <c r="O10" s="44">
        <f t="shared" si="2"/>
        <v>66.740088105726869</v>
      </c>
      <c r="P10" s="9"/>
    </row>
    <row r="11" spans="1:133">
      <c r="A11" s="12"/>
      <c r="B11" s="42">
        <v>525</v>
      </c>
      <c r="C11" s="19" t="s">
        <v>65</v>
      </c>
      <c r="D11" s="43">
        <v>8966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8966</v>
      </c>
      <c r="O11" s="44">
        <f t="shared" si="2"/>
        <v>39.497797356828194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1759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1759</v>
      </c>
      <c r="O12" s="41">
        <f t="shared" si="2"/>
        <v>7.748898678414097</v>
      </c>
      <c r="P12" s="10"/>
    </row>
    <row r="13" spans="1:133">
      <c r="A13" s="12"/>
      <c r="B13" s="42">
        <v>534</v>
      </c>
      <c r="C13" s="19" t="s">
        <v>66</v>
      </c>
      <c r="D13" s="43">
        <v>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</v>
      </c>
      <c r="O13" s="44">
        <f t="shared" si="2"/>
        <v>0.21145374449339208</v>
      </c>
      <c r="P13" s="9"/>
    </row>
    <row r="14" spans="1:133">
      <c r="A14" s="12"/>
      <c r="B14" s="42">
        <v>536</v>
      </c>
      <c r="C14" s="19" t="s">
        <v>67</v>
      </c>
      <c r="D14" s="43">
        <v>313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313</v>
      </c>
      <c r="O14" s="44">
        <f t="shared" si="2"/>
        <v>1.3788546255506609</v>
      </c>
      <c r="P14" s="9"/>
    </row>
    <row r="15" spans="1:133">
      <c r="A15" s="12"/>
      <c r="B15" s="42">
        <v>538</v>
      </c>
      <c r="C15" s="19" t="s">
        <v>51</v>
      </c>
      <c r="D15" s="43">
        <v>1398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1398</v>
      </c>
      <c r="O15" s="44">
        <f t="shared" si="2"/>
        <v>6.1585903083700444</v>
      </c>
      <c r="P15" s="9"/>
    </row>
    <row r="16" spans="1:133" ht="15.75">
      <c r="A16" s="26" t="s">
        <v>27</v>
      </c>
      <c r="B16" s="27"/>
      <c r="C16" s="28"/>
      <c r="D16" s="29">
        <f t="shared" ref="D16:M16" si="5">SUM(D17:D17)</f>
        <v>3983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3983</v>
      </c>
      <c r="O16" s="41">
        <f t="shared" si="2"/>
        <v>17.546255506607931</v>
      </c>
      <c r="P16" s="10"/>
    </row>
    <row r="17" spans="1:119" ht="15.75" thickBot="1">
      <c r="A17" s="12"/>
      <c r="B17" s="42">
        <v>541</v>
      </c>
      <c r="C17" s="19" t="s">
        <v>52</v>
      </c>
      <c r="D17" s="43">
        <v>3983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3983</v>
      </c>
      <c r="O17" s="44">
        <f t="shared" si="2"/>
        <v>17.546255506607931</v>
      </c>
      <c r="P17" s="9"/>
    </row>
    <row r="18" spans="1:119" ht="16.5" thickBot="1">
      <c r="A18" s="13" t="s">
        <v>10</v>
      </c>
      <c r="B18" s="21"/>
      <c r="C18" s="20"/>
      <c r="D18" s="14">
        <f>SUM(D5,D9,D12,D16)</f>
        <v>107143</v>
      </c>
      <c r="E18" s="14">
        <f t="shared" ref="E18:M18" si="6">SUM(E5,E9,E12,E16)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107143</v>
      </c>
      <c r="O18" s="35">
        <f t="shared" si="2"/>
        <v>471.99559471365637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68</v>
      </c>
      <c r="M20" s="157"/>
      <c r="N20" s="157"/>
      <c r="O20" s="39">
        <v>227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70217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70217</v>
      </c>
      <c r="O5" s="30">
        <f t="shared" ref="O5:O17" si="2">(N5/O$19)</f>
        <v>322.09633027522938</v>
      </c>
      <c r="P5" s="6"/>
    </row>
    <row r="6" spans="1:133">
      <c r="A6" s="12"/>
      <c r="B6" s="42">
        <v>513</v>
      </c>
      <c r="C6" s="19" t="s">
        <v>19</v>
      </c>
      <c r="D6" s="43">
        <v>39717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39717</v>
      </c>
      <c r="O6" s="44">
        <f t="shared" si="2"/>
        <v>182.1880733944954</v>
      </c>
      <c r="P6" s="9"/>
    </row>
    <row r="7" spans="1:133">
      <c r="A7" s="12"/>
      <c r="B7" s="42">
        <v>514</v>
      </c>
      <c r="C7" s="19" t="s">
        <v>20</v>
      </c>
      <c r="D7" s="43">
        <v>13925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13925</v>
      </c>
      <c r="O7" s="44">
        <f t="shared" si="2"/>
        <v>63.876146788990823</v>
      </c>
      <c r="P7" s="9"/>
    </row>
    <row r="8" spans="1:133">
      <c r="A8" s="12"/>
      <c r="B8" s="42">
        <v>519</v>
      </c>
      <c r="C8" s="19" t="s">
        <v>50</v>
      </c>
      <c r="D8" s="43">
        <v>16575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16575</v>
      </c>
      <c r="O8" s="44">
        <f t="shared" si="2"/>
        <v>76.032110091743121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8125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8125</v>
      </c>
      <c r="O9" s="41">
        <f t="shared" si="2"/>
        <v>37.27064220183486</v>
      </c>
      <c r="P9" s="10"/>
    </row>
    <row r="10" spans="1:133">
      <c r="A10" s="12"/>
      <c r="B10" s="42">
        <v>524</v>
      </c>
      <c r="C10" s="19" t="s">
        <v>24</v>
      </c>
      <c r="D10" s="43">
        <v>8125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8125</v>
      </c>
      <c r="O10" s="44">
        <f t="shared" si="2"/>
        <v>37.27064220183486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1447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1447</v>
      </c>
      <c r="O11" s="41">
        <f t="shared" si="2"/>
        <v>6.6376146788990829</v>
      </c>
      <c r="P11" s="10"/>
    </row>
    <row r="12" spans="1:133">
      <c r="A12" s="12"/>
      <c r="B12" s="42">
        <v>538</v>
      </c>
      <c r="C12" s="19" t="s">
        <v>51</v>
      </c>
      <c r="D12" s="43">
        <v>1447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1447</v>
      </c>
      <c r="O12" s="44">
        <f t="shared" si="2"/>
        <v>6.6376146788990829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4136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4136</v>
      </c>
      <c r="O13" s="41">
        <f t="shared" si="2"/>
        <v>18.972477064220183</v>
      </c>
      <c r="P13" s="10"/>
    </row>
    <row r="14" spans="1:133">
      <c r="A14" s="12"/>
      <c r="B14" s="42">
        <v>541</v>
      </c>
      <c r="C14" s="19" t="s">
        <v>52</v>
      </c>
      <c r="D14" s="43">
        <v>4136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4136</v>
      </c>
      <c r="O14" s="44">
        <f t="shared" si="2"/>
        <v>18.972477064220183</v>
      </c>
      <c r="P14" s="9"/>
    </row>
    <row r="15" spans="1:133" ht="15.75">
      <c r="A15" s="26" t="s">
        <v>32</v>
      </c>
      <c r="B15" s="27"/>
      <c r="C15" s="28"/>
      <c r="D15" s="29">
        <f t="shared" ref="D15:M15" si="6">SUM(D16:D16)</f>
        <v>9017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9017</v>
      </c>
      <c r="O15" s="41">
        <f t="shared" si="2"/>
        <v>41.362385321100916</v>
      </c>
      <c r="P15" s="9"/>
    </row>
    <row r="16" spans="1:133" ht="15.75" thickBot="1">
      <c r="A16" s="12"/>
      <c r="B16" s="42">
        <v>572</v>
      </c>
      <c r="C16" s="19" t="s">
        <v>53</v>
      </c>
      <c r="D16" s="43">
        <v>9017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9017</v>
      </c>
      <c r="O16" s="44">
        <f t="shared" si="2"/>
        <v>41.362385321100916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92942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92942</v>
      </c>
      <c r="O17" s="35">
        <f t="shared" si="2"/>
        <v>426.33944954128441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63</v>
      </c>
      <c r="M19" s="157"/>
      <c r="N19" s="157"/>
      <c r="O19" s="39">
        <v>218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35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58560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58560</v>
      </c>
      <c r="O5" s="30">
        <f t="shared" ref="O5:O17" si="2">(N5/O$19)</f>
        <v>272.37209302325579</v>
      </c>
      <c r="P5" s="6"/>
    </row>
    <row r="6" spans="1:133">
      <c r="A6" s="12"/>
      <c r="B6" s="42">
        <v>513</v>
      </c>
      <c r="C6" s="19" t="s">
        <v>19</v>
      </c>
      <c r="D6" s="43">
        <v>37702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37702</v>
      </c>
      <c r="O6" s="44">
        <f t="shared" si="2"/>
        <v>175.35813953488372</v>
      </c>
      <c r="P6" s="9"/>
    </row>
    <row r="7" spans="1:133">
      <c r="A7" s="12"/>
      <c r="B7" s="42">
        <v>514</v>
      </c>
      <c r="C7" s="19" t="s">
        <v>20</v>
      </c>
      <c r="D7" s="43">
        <v>10271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10271</v>
      </c>
      <c r="O7" s="44">
        <f t="shared" si="2"/>
        <v>47.772093023255813</v>
      </c>
      <c r="P7" s="9"/>
    </row>
    <row r="8" spans="1:133">
      <c r="A8" s="12"/>
      <c r="B8" s="42">
        <v>519</v>
      </c>
      <c r="C8" s="19" t="s">
        <v>50</v>
      </c>
      <c r="D8" s="43">
        <v>10587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10587</v>
      </c>
      <c r="O8" s="44">
        <f t="shared" si="2"/>
        <v>49.241860465116282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-2920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-2920</v>
      </c>
      <c r="O9" s="41">
        <f t="shared" si="2"/>
        <v>-13.581395348837209</v>
      </c>
      <c r="P9" s="10"/>
    </row>
    <row r="10" spans="1:133">
      <c r="A10" s="12"/>
      <c r="B10" s="42">
        <v>524</v>
      </c>
      <c r="C10" s="19" t="s">
        <v>24</v>
      </c>
      <c r="D10" s="43">
        <v>-2920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-2920</v>
      </c>
      <c r="O10" s="44">
        <f t="shared" si="2"/>
        <v>-13.581395348837209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1589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1589</v>
      </c>
      <c r="O11" s="41">
        <f t="shared" si="2"/>
        <v>7.3906976744186048</v>
      </c>
      <c r="P11" s="10"/>
    </row>
    <row r="12" spans="1:133">
      <c r="A12" s="12"/>
      <c r="B12" s="42">
        <v>538</v>
      </c>
      <c r="C12" s="19" t="s">
        <v>51</v>
      </c>
      <c r="D12" s="43">
        <v>1589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1589</v>
      </c>
      <c r="O12" s="44">
        <f t="shared" si="2"/>
        <v>7.3906976744186048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5493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5493</v>
      </c>
      <c r="O13" s="41">
        <f t="shared" si="2"/>
        <v>25.548837209302327</v>
      </c>
      <c r="P13" s="10"/>
    </row>
    <row r="14" spans="1:133">
      <c r="A14" s="12"/>
      <c r="B14" s="42">
        <v>541</v>
      </c>
      <c r="C14" s="19" t="s">
        <v>52</v>
      </c>
      <c r="D14" s="43">
        <v>5493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5493</v>
      </c>
      <c r="O14" s="44">
        <f t="shared" si="2"/>
        <v>25.548837209302327</v>
      </c>
      <c r="P14" s="9"/>
    </row>
    <row r="15" spans="1:133" ht="15.75">
      <c r="A15" s="26" t="s">
        <v>32</v>
      </c>
      <c r="B15" s="27"/>
      <c r="C15" s="28"/>
      <c r="D15" s="29">
        <f t="shared" ref="D15:M15" si="6">SUM(D16:D16)</f>
        <v>-500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-500</v>
      </c>
      <c r="O15" s="41">
        <f t="shared" si="2"/>
        <v>-2.3255813953488373</v>
      </c>
      <c r="P15" s="9"/>
    </row>
    <row r="16" spans="1:133" ht="15.75" thickBot="1">
      <c r="A16" s="12"/>
      <c r="B16" s="42">
        <v>572</v>
      </c>
      <c r="C16" s="19" t="s">
        <v>53</v>
      </c>
      <c r="D16" s="43">
        <v>-500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-500</v>
      </c>
      <c r="O16" s="44">
        <f t="shared" si="2"/>
        <v>-2.3255813953488373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62222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62222</v>
      </c>
      <c r="O17" s="35">
        <f t="shared" si="2"/>
        <v>289.40465116279069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61</v>
      </c>
      <c r="M19" s="157"/>
      <c r="N19" s="157"/>
      <c r="O19" s="39">
        <v>215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35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2024-10-22T16:39:19Z</cp:lastPrinted>
  <dcterms:created xsi:type="dcterms:W3CDTF">2000-08-31T21:26:31Z</dcterms:created>
  <dcterms:modified xsi:type="dcterms:W3CDTF">2024-10-22T16:39:23Z</dcterms:modified>
</cp:coreProperties>
</file>