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86" documentId="11_D402666BE1F8AD724F4013FAD0D6E8A63A90408F" xr6:coauthVersionLast="47" xr6:coauthVersionMax="47" xr10:uidLastSave="{E8D8F8DB-0EBE-451C-8972-2E5326B8F9F9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'2008'!$A$1:$O$65</definedName>
    <definedName name="_xlnm.Print_Area" localSheetId="14">'2009'!$A$1:$O$65</definedName>
    <definedName name="_xlnm.Print_Area" localSheetId="13">'2010'!$A$1:$O$66</definedName>
    <definedName name="_xlnm.Print_Area" localSheetId="12">'2011'!$A$1:$O$65</definedName>
    <definedName name="_xlnm.Print_Area" localSheetId="11">'2012'!$A$1:$O$67</definedName>
    <definedName name="_xlnm.Print_Area" localSheetId="10">'2013'!$A$1:$O$67</definedName>
    <definedName name="_xlnm.Print_Area" localSheetId="9">'2014'!$A$1:$O$67</definedName>
    <definedName name="_xlnm.Print_Area" localSheetId="8">'2015'!$A$1:$O$67</definedName>
    <definedName name="_xlnm.Print_Area" localSheetId="7">'2016'!$A$1:$O$66</definedName>
    <definedName name="_xlnm.Print_Area" localSheetId="6">'2017'!$A$1:$O$66</definedName>
    <definedName name="_xlnm.Print_Area" localSheetId="5">'2018'!$A$1:$O$66</definedName>
    <definedName name="_xlnm.Print_Area" localSheetId="4">'2019'!$A$1:$O$67</definedName>
    <definedName name="_xlnm.Print_Area" localSheetId="3">'2020'!$A$1:$O$65</definedName>
    <definedName name="_xlnm.Print_Area" localSheetId="2">'2021'!$A$1:$P$65</definedName>
    <definedName name="_xlnm.Print_Area" localSheetId="1">'2022'!$A$1:$P$56</definedName>
    <definedName name="_xlnm.Print_Area" localSheetId="0">'2023'!$A$1:$P$59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4" i="48" l="1"/>
  <c r="P54" i="48" s="1"/>
  <c r="N53" i="48"/>
  <c r="M53" i="48"/>
  <c r="L53" i="48"/>
  <c r="K53" i="48"/>
  <c r="J53" i="48"/>
  <c r="I53" i="48"/>
  <c r="H53" i="48"/>
  <c r="G53" i="48"/>
  <c r="F53" i="48"/>
  <c r="E53" i="48"/>
  <c r="D53" i="48"/>
  <c r="O52" i="48"/>
  <c r="P52" i="48" s="1"/>
  <c r="O51" i="48"/>
  <c r="P51" i="48" s="1"/>
  <c r="O50" i="48"/>
  <c r="P50" i="48" s="1"/>
  <c r="O49" i="48"/>
  <c r="P49" i="48" s="1"/>
  <c r="O48" i="48"/>
  <c r="P48" i="48" s="1"/>
  <c r="O47" i="48"/>
  <c r="P47" i="48" s="1"/>
  <c r="N46" i="48"/>
  <c r="M46" i="48"/>
  <c r="L46" i="48"/>
  <c r="K46" i="48"/>
  <c r="J46" i="48"/>
  <c r="I46" i="48"/>
  <c r="H46" i="48"/>
  <c r="G46" i="48"/>
  <c r="F46" i="48"/>
  <c r="E46" i="48"/>
  <c r="D46" i="48"/>
  <c r="O45" i="48"/>
  <c r="P45" i="48" s="1"/>
  <c r="O44" i="48"/>
  <c r="P44" i="48" s="1"/>
  <c r="N43" i="48"/>
  <c r="M43" i="48"/>
  <c r="L43" i="48"/>
  <c r="K43" i="48"/>
  <c r="J43" i="48"/>
  <c r="I43" i="48"/>
  <c r="H43" i="48"/>
  <c r="G43" i="48"/>
  <c r="F43" i="48"/>
  <c r="E43" i="48"/>
  <c r="D43" i="48"/>
  <c r="O42" i="48"/>
  <c r="P42" i="48" s="1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N30" i="48"/>
  <c r="M30" i="48"/>
  <c r="L30" i="48"/>
  <c r="K30" i="48"/>
  <c r="J30" i="48"/>
  <c r="I30" i="48"/>
  <c r="H30" i="48"/>
  <c r="G30" i="48"/>
  <c r="F30" i="48"/>
  <c r="E30" i="48"/>
  <c r="D30" i="48"/>
  <c r="O29" i="48"/>
  <c r="P29" i="48" s="1"/>
  <c r="O28" i="48"/>
  <c r="P28" i="48" s="1"/>
  <c r="O27" i="48"/>
  <c r="P27" i="48" s="1"/>
  <c r="O26" i="48"/>
  <c r="P26" i="48" s="1"/>
  <c r="O25" i="48"/>
  <c r="P25" i="48" s="1"/>
  <c r="O24" i="48"/>
  <c r="P24" i="48" s="1"/>
  <c r="O23" i="48"/>
  <c r="P23" i="48" s="1"/>
  <c r="N22" i="48"/>
  <c r="M22" i="48"/>
  <c r="L22" i="48"/>
  <c r="K22" i="48"/>
  <c r="J22" i="48"/>
  <c r="I22" i="48"/>
  <c r="H22" i="48"/>
  <c r="G22" i="48"/>
  <c r="F22" i="48"/>
  <c r="E22" i="48"/>
  <c r="D22" i="48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51" i="47"/>
  <c r="P51" i="47" s="1"/>
  <c r="N50" i="47"/>
  <c r="M50" i="47"/>
  <c r="L50" i="47"/>
  <c r="K50" i="47"/>
  <c r="J50" i="47"/>
  <c r="I50" i="47"/>
  <c r="H50" i="47"/>
  <c r="G50" i="47"/>
  <c r="F50" i="47"/>
  <c r="E50" i="47"/>
  <c r="D50" i="47"/>
  <c r="O49" i="47"/>
  <c r="P49" i="47" s="1"/>
  <c r="O48" i="47"/>
  <c r="P48" i="47" s="1"/>
  <c r="O47" i="47"/>
  <c r="P47" i="47" s="1"/>
  <c r="O46" i="47"/>
  <c r="P46" i="47" s="1"/>
  <c r="N45" i="47"/>
  <c r="M45" i="47"/>
  <c r="L45" i="47"/>
  <c r="K45" i="47"/>
  <c r="J45" i="47"/>
  <c r="I45" i="47"/>
  <c r="H45" i="47"/>
  <c r="G45" i="47"/>
  <c r="F45" i="47"/>
  <c r="E45" i="47"/>
  <c r="D45" i="47"/>
  <c r="O44" i="47"/>
  <c r="P44" i="47" s="1"/>
  <c r="O43" i="47"/>
  <c r="P43" i="47" s="1"/>
  <c r="N42" i="47"/>
  <c r="M42" i="47"/>
  <c r="L42" i="47"/>
  <c r="K42" i="47"/>
  <c r="J42" i="47"/>
  <c r="I42" i="47"/>
  <c r="H42" i="47"/>
  <c r="G42" i="47"/>
  <c r="F42" i="47"/>
  <c r="E42" i="47"/>
  <c r="D42" i="47"/>
  <c r="O41" i="47"/>
  <c r="P41" i="47" s="1"/>
  <c r="O40" i="47"/>
  <c r="P40" i="47" s="1"/>
  <c r="O39" i="47"/>
  <c r="P39" i="47" s="1"/>
  <c r="O38" i="47"/>
  <c r="P38" i="47" s="1"/>
  <c r="O37" i="47"/>
  <c r="P37" i="47" s="1"/>
  <c r="O36" i="47"/>
  <c r="P36" i="47" s="1"/>
  <c r="O35" i="47"/>
  <c r="P35" i="47" s="1"/>
  <c r="O34" i="47"/>
  <c r="P34" i="47" s="1"/>
  <c r="O33" i="47"/>
  <c r="P33" i="47" s="1"/>
  <c r="O32" i="47"/>
  <c r="P32" i="47" s="1"/>
  <c r="O31" i="47"/>
  <c r="P31" i="47" s="1"/>
  <c r="O30" i="47"/>
  <c r="P30" i="47" s="1"/>
  <c r="O29" i="47"/>
  <c r="P29" i="47" s="1"/>
  <c r="N28" i="47"/>
  <c r="M28" i="47"/>
  <c r="L28" i="47"/>
  <c r="K28" i="47"/>
  <c r="J28" i="47"/>
  <c r="I28" i="47"/>
  <c r="H28" i="47"/>
  <c r="G28" i="47"/>
  <c r="F28" i="47"/>
  <c r="E28" i="47"/>
  <c r="D28" i="47"/>
  <c r="O27" i="47"/>
  <c r="P27" i="47" s="1"/>
  <c r="O26" i="47"/>
  <c r="P26" i="47" s="1"/>
  <c r="O25" i="47"/>
  <c r="P25" i="47" s="1"/>
  <c r="O24" i="47"/>
  <c r="P24" i="47" s="1"/>
  <c r="O23" i="47"/>
  <c r="P23" i="47" s="1"/>
  <c r="O22" i="47"/>
  <c r="P22" i="47" s="1"/>
  <c r="O21" i="47"/>
  <c r="P21" i="47" s="1"/>
  <c r="N20" i="47"/>
  <c r="M20" i="47"/>
  <c r="L20" i="47"/>
  <c r="K20" i="47"/>
  <c r="J20" i="47"/>
  <c r="I20" i="47"/>
  <c r="H20" i="47"/>
  <c r="G20" i="47"/>
  <c r="F20" i="47"/>
  <c r="E20" i="47"/>
  <c r="D20" i="47"/>
  <c r="O19" i="47"/>
  <c r="P19" i="47" s="1"/>
  <c r="O18" i="47"/>
  <c r="P18" i="47" s="1"/>
  <c r="O17" i="47"/>
  <c r="P17" i="47" s="1"/>
  <c r="O16" i="47"/>
  <c r="P16" i="47" s="1"/>
  <c r="O15" i="47"/>
  <c r="P15" i="47" s="1"/>
  <c r="O14" i="47"/>
  <c r="P14" i="47" s="1"/>
  <c r="N13" i="47"/>
  <c r="M13" i="47"/>
  <c r="L13" i="47"/>
  <c r="K13" i="47"/>
  <c r="J13" i="47"/>
  <c r="I13" i="47"/>
  <c r="H13" i="47"/>
  <c r="G13" i="47"/>
  <c r="F13" i="47"/>
  <c r="E13" i="47"/>
  <c r="D13" i="47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53" i="48" l="1"/>
  <c r="P53" i="48" s="1"/>
  <c r="O46" i="48"/>
  <c r="P46" i="48" s="1"/>
  <c r="O43" i="48"/>
  <c r="P43" i="48" s="1"/>
  <c r="O30" i="48"/>
  <c r="P30" i="48" s="1"/>
  <c r="O22" i="48"/>
  <c r="P22" i="48" s="1"/>
  <c r="F55" i="48"/>
  <c r="H55" i="48"/>
  <c r="J55" i="48"/>
  <c r="K55" i="48"/>
  <c r="G55" i="48"/>
  <c r="I55" i="48"/>
  <c r="L55" i="48"/>
  <c r="M55" i="48"/>
  <c r="N55" i="48"/>
  <c r="O14" i="48"/>
  <c r="P14" i="48" s="1"/>
  <c r="D55" i="48"/>
  <c r="O5" i="48"/>
  <c r="P5" i="48" s="1"/>
  <c r="E55" i="48"/>
  <c r="O50" i="47"/>
  <c r="P50" i="47" s="1"/>
  <c r="J52" i="47"/>
  <c r="O45" i="47"/>
  <c r="P45" i="47" s="1"/>
  <c r="O42" i="47"/>
  <c r="P42" i="47" s="1"/>
  <c r="O28" i="47"/>
  <c r="P28" i="47" s="1"/>
  <c r="E52" i="47"/>
  <c r="O20" i="47"/>
  <c r="P20" i="47" s="1"/>
  <c r="G52" i="47"/>
  <c r="L52" i="47"/>
  <c r="M52" i="47"/>
  <c r="D52" i="47"/>
  <c r="I52" i="47"/>
  <c r="H52" i="47"/>
  <c r="K52" i="47"/>
  <c r="N52" i="47"/>
  <c r="F52" i="47"/>
  <c r="O13" i="47"/>
  <c r="P13" i="47" s="1"/>
  <c r="O5" i="47"/>
  <c r="P5" i="47" s="1"/>
  <c r="O60" i="46"/>
  <c r="P60" i="46"/>
  <c r="O59" i="46"/>
  <c r="P59" i="46" s="1"/>
  <c r="N58" i="46"/>
  <c r="M58" i="46"/>
  <c r="L58" i="46"/>
  <c r="K58" i="46"/>
  <c r="J58" i="46"/>
  <c r="I58" i="46"/>
  <c r="H58" i="46"/>
  <c r="G58" i="46"/>
  <c r="F58" i="46"/>
  <c r="E58" i="46"/>
  <c r="D58" i="46"/>
  <c r="O57" i="46"/>
  <c r="P57" i="46" s="1"/>
  <c r="O56" i="46"/>
  <c r="P56" i="46"/>
  <c r="O55" i="46"/>
  <c r="P55" i="46"/>
  <c r="O54" i="46"/>
  <c r="P54" i="46"/>
  <c r="N53" i="46"/>
  <c r="M53" i="46"/>
  <c r="L53" i="46"/>
  <c r="K53" i="46"/>
  <c r="J53" i="46"/>
  <c r="I53" i="46"/>
  <c r="H53" i="46"/>
  <c r="G53" i="46"/>
  <c r="F53" i="46"/>
  <c r="E53" i="46"/>
  <c r="D53" i="46"/>
  <c r="O52" i="46"/>
  <c r="P52" i="46" s="1"/>
  <c r="O51" i="46"/>
  <c r="P51" i="46"/>
  <c r="O50" i="46"/>
  <c r="P50" i="46"/>
  <c r="O49" i="46"/>
  <c r="P49" i="46"/>
  <c r="N48" i="46"/>
  <c r="M48" i="46"/>
  <c r="L48" i="46"/>
  <c r="K48" i="46"/>
  <c r="J48" i="46"/>
  <c r="I48" i="46"/>
  <c r="H48" i="46"/>
  <c r="G48" i="46"/>
  <c r="F48" i="46"/>
  <c r="E48" i="46"/>
  <c r="D48" i="46"/>
  <c r="O47" i="46"/>
  <c r="P47" i="46"/>
  <c r="O46" i="46"/>
  <c r="P46" i="46"/>
  <c r="O45" i="46"/>
  <c r="P45" i="46"/>
  <c r="O44" i="46"/>
  <c r="P44" i="46"/>
  <c r="O43" i="46"/>
  <c r="P43" i="46" s="1"/>
  <c r="O42" i="46"/>
  <c r="P42" i="46" s="1"/>
  <c r="O41" i="46"/>
  <c r="P41" i="46" s="1"/>
  <c r="O40" i="46"/>
  <c r="P40" i="46" s="1"/>
  <c r="O39" i="46"/>
  <c r="P39" i="46"/>
  <c r="O38" i="46"/>
  <c r="P38" i="46" s="1"/>
  <c r="O37" i="46"/>
  <c r="P37" i="46" s="1"/>
  <c r="O36" i="46"/>
  <c r="P36" i="46" s="1"/>
  <c r="O35" i="46"/>
  <c r="P35" i="46"/>
  <c r="N34" i="46"/>
  <c r="M34" i="46"/>
  <c r="L34" i="46"/>
  <c r="K34" i="46"/>
  <c r="J34" i="46"/>
  <c r="I34" i="46"/>
  <c r="I61" i="46" s="1"/>
  <c r="H34" i="46"/>
  <c r="G34" i="46"/>
  <c r="G61" i="46" s="1"/>
  <c r="F34" i="46"/>
  <c r="E34" i="46"/>
  <c r="D34" i="46"/>
  <c r="O33" i="46"/>
  <c r="P33" i="46" s="1"/>
  <c r="O32" i="46"/>
  <c r="P32" i="46" s="1"/>
  <c r="O31" i="46"/>
  <c r="P31" i="46" s="1"/>
  <c r="O30" i="46"/>
  <c r="P30" i="46" s="1"/>
  <c r="O29" i="46"/>
  <c r="P29" i="46"/>
  <c r="O28" i="46"/>
  <c r="P28" i="46"/>
  <c r="O27" i="46"/>
  <c r="P27" i="46" s="1"/>
  <c r="O26" i="46"/>
  <c r="P26" i="46" s="1"/>
  <c r="O25" i="46"/>
  <c r="P25" i="46" s="1"/>
  <c r="O24" i="46"/>
  <c r="P24" i="46"/>
  <c r="N23" i="46"/>
  <c r="M23" i="46"/>
  <c r="L23" i="46"/>
  <c r="K23" i="46"/>
  <c r="K61" i="46" s="1"/>
  <c r="J23" i="46"/>
  <c r="J61" i="46" s="1"/>
  <c r="I23" i="46"/>
  <c r="H23" i="46"/>
  <c r="G23" i="46"/>
  <c r="F23" i="46"/>
  <c r="E23" i="46"/>
  <c r="D23" i="46"/>
  <c r="O22" i="46"/>
  <c r="P22" i="46" s="1"/>
  <c r="O21" i="46"/>
  <c r="P21" i="46" s="1"/>
  <c r="O20" i="46"/>
  <c r="P20" i="46"/>
  <c r="O19" i="46"/>
  <c r="P19" i="46"/>
  <c r="O18" i="46"/>
  <c r="P18" i="46"/>
  <c r="O17" i="46"/>
  <c r="P17" i="46"/>
  <c r="O16" i="46"/>
  <c r="P16" i="46" s="1"/>
  <c r="N15" i="46"/>
  <c r="N61" i="46" s="1"/>
  <c r="M15" i="46"/>
  <c r="O15" i="46" s="1"/>
  <c r="P15" i="46" s="1"/>
  <c r="L15" i="46"/>
  <c r="L61" i="46" s="1"/>
  <c r="K15" i="46"/>
  <c r="J15" i="46"/>
  <c r="I15" i="46"/>
  <c r="H15" i="46"/>
  <c r="G15" i="46"/>
  <c r="F15" i="46"/>
  <c r="E15" i="46"/>
  <c r="D15" i="46"/>
  <c r="O14" i="46"/>
  <c r="P14" i="46"/>
  <c r="O13" i="46"/>
  <c r="P13" i="46"/>
  <c r="O12" i="46"/>
  <c r="P12" i="46" s="1"/>
  <c r="O11" i="46"/>
  <c r="P11" i="46" s="1"/>
  <c r="O10" i="46"/>
  <c r="P10" i="46" s="1"/>
  <c r="O9" i="46"/>
  <c r="P9" i="46"/>
  <c r="O8" i="46"/>
  <c r="P8" i="46"/>
  <c r="O7" i="46"/>
  <c r="P7" i="46" s="1"/>
  <c r="O6" i="46"/>
  <c r="P6" i="46" s="1"/>
  <c r="N5" i="46"/>
  <c r="M5" i="46"/>
  <c r="L5" i="46"/>
  <c r="K5" i="46"/>
  <c r="J5" i="46"/>
  <c r="I5" i="46"/>
  <c r="H5" i="46"/>
  <c r="G5" i="46"/>
  <c r="F5" i="46"/>
  <c r="E5" i="46"/>
  <c r="D5" i="46"/>
  <c r="D61" i="46" s="1"/>
  <c r="N60" i="45"/>
  <c r="O60" i="45"/>
  <c r="N59" i="45"/>
  <c r="O59" i="45"/>
  <c r="M58" i="45"/>
  <c r="L58" i="45"/>
  <c r="K58" i="45"/>
  <c r="J58" i="45"/>
  <c r="N58" i="45" s="1"/>
  <c r="O58" i="45" s="1"/>
  <c r="I58" i="45"/>
  <c r="H58" i="45"/>
  <c r="G58" i="45"/>
  <c r="F58" i="45"/>
  <c r="E58" i="45"/>
  <c r="D58" i="45"/>
  <c r="N57" i="45"/>
  <c r="O57" i="45"/>
  <c r="N56" i="45"/>
  <c r="O56" i="45"/>
  <c r="N55" i="45"/>
  <c r="O55" i="45" s="1"/>
  <c r="N54" i="45"/>
  <c r="O54" i="45" s="1"/>
  <c r="N53" i="45"/>
  <c r="O53" i="45"/>
  <c r="N52" i="45"/>
  <c r="O52" i="45"/>
  <c r="M51" i="45"/>
  <c r="L51" i="45"/>
  <c r="K51" i="45"/>
  <c r="N51" i="45" s="1"/>
  <c r="O51" i="45" s="1"/>
  <c r="J51" i="45"/>
  <c r="I51" i="45"/>
  <c r="H51" i="45"/>
  <c r="G51" i="45"/>
  <c r="F51" i="45"/>
  <c r="E51" i="45"/>
  <c r="D51" i="45"/>
  <c r="N50" i="45"/>
  <c r="O50" i="45"/>
  <c r="N49" i="45"/>
  <c r="O49" i="45"/>
  <c r="N48" i="45"/>
  <c r="O48" i="45"/>
  <c r="M47" i="45"/>
  <c r="L47" i="45"/>
  <c r="K47" i="45"/>
  <c r="J47" i="45"/>
  <c r="I47" i="45"/>
  <c r="H47" i="45"/>
  <c r="G47" i="45"/>
  <c r="N47" i="45" s="1"/>
  <c r="O47" i="45" s="1"/>
  <c r="F47" i="45"/>
  <c r="E47" i="45"/>
  <c r="D47" i="45"/>
  <c r="N46" i="45"/>
  <c r="O46" i="45"/>
  <c r="N45" i="45"/>
  <c r="O45" i="45" s="1"/>
  <c r="N44" i="45"/>
  <c r="O44" i="45" s="1"/>
  <c r="N43" i="45"/>
  <c r="O43" i="45"/>
  <c r="N42" i="45"/>
  <c r="O42" i="45"/>
  <c r="N41" i="45"/>
  <c r="O41" i="45"/>
  <c r="N40" i="45"/>
  <c r="O40" i="45"/>
  <c r="N39" i="45"/>
  <c r="O39" i="45" s="1"/>
  <c r="N38" i="45"/>
  <c r="O38" i="45" s="1"/>
  <c r="N37" i="45"/>
  <c r="O37" i="45"/>
  <c r="N36" i="45"/>
  <c r="O36" i="45" s="1"/>
  <c r="N35" i="45"/>
  <c r="O35" i="45" s="1"/>
  <c r="M34" i="45"/>
  <c r="L34" i="45"/>
  <c r="K34" i="45"/>
  <c r="J34" i="45"/>
  <c r="I34" i="45"/>
  <c r="H34" i="45"/>
  <c r="G34" i="45"/>
  <c r="F34" i="45"/>
  <c r="E34" i="45"/>
  <c r="D34" i="45"/>
  <c r="N33" i="45"/>
  <c r="O33" i="45"/>
  <c r="N32" i="45"/>
  <c r="O32" i="45"/>
  <c r="N31" i="45"/>
  <c r="O31" i="45" s="1"/>
  <c r="N30" i="45"/>
  <c r="O30" i="45" s="1"/>
  <c r="N29" i="45"/>
  <c r="O29" i="45" s="1"/>
  <c r="N28" i="45"/>
  <c r="O28" i="45" s="1"/>
  <c r="N27" i="45"/>
  <c r="O27" i="45" s="1"/>
  <c r="N26" i="45"/>
  <c r="O26" i="45" s="1"/>
  <c r="N25" i="45"/>
  <c r="O25" i="45" s="1"/>
  <c r="M24" i="45"/>
  <c r="L24" i="45"/>
  <c r="K24" i="45"/>
  <c r="J24" i="45"/>
  <c r="I24" i="45"/>
  <c r="H24" i="45"/>
  <c r="G24" i="45"/>
  <c r="F24" i="45"/>
  <c r="E24" i="45"/>
  <c r="D24" i="45"/>
  <c r="N24" i="45" s="1"/>
  <c r="O24" i="45" s="1"/>
  <c r="N23" i="45"/>
  <c r="O23" i="45" s="1"/>
  <c r="N22" i="45"/>
  <c r="O22" i="45" s="1"/>
  <c r="N21" i="45"/>
  <c r="O21" i="45" s="1"/>
  <c r="N20" i="45"/>
  <c r="O20" i="45" s="1"/>
  <c r="N19" i="45"/>
  <c r="O19" i="45"/>
  <c r="N18" i="45"/>
  <c r="O18" i="45"/>
  <c r="N17" i="45"/>
  <c r="O17" i="45" s="1"/>
  <c r="M16" i="45"/>
  <c r="L16" i="45"/>
  <c r="K16" i="45"/>
  <c r="J16" i="45"/>
  <c r="I16" i="45"/>
  <c r="H16" i="45"/>
  <c r="G16" i="45"/>
  <c r="F16" i="45"/>
  <c r="E16" i="45"/>
  <c r="E61" i="45" s="1"/>
  <c r="D16" i="45"/>
  <c r="D61" i="45" s="1"/>
  <c r="N15" i="45"/>
  <c r="O15" i="45" s="1"/>
  <c r="N14" i="45"/>
  <c r="O14" i="45" s="1"/>
  <c r="N13" i="45"/>
  <c r="O13" i="45" s="1"/>
  <c r="N12" i="45"/>
  <c r="O12" i="45" s="1"/>
  <c r="N11" i="45"/>
  <c r="O11" i="45"/>
  <c r="N10" i="45"/>
  <c r="O10" i="45"/>
  <c r="N9" i="45"/>
  <c r="O9" i="45" s="1"/>
  <c r="N8" i="45"/>
  <c r="O8" i="45" s="1"/>
  <c r="N7" i="45"/>
  <c r="O7" i="45"/>
  <c r="N6" i="45"/>
  <c r="O6" i="45" s="1"/>
  <c r="M5" i="45"/>
  <c r="M61" i="45" s="1"/>
  <c r="L5" i="45"/>
  <c r="K5" i="45"/>
  <c r="K61" i="45" s="1"/>
  <c r="J5" i="45"/>
  <c r="I5" i="45"/>
  <c r="I61" i="45" s="1"/>
  <c r="H5" i="45"/>
  <c r="H61" i="45" s="1"/>
  <c r="G5" i="45"/>
  <c r="G61" i="45" s="1"/>
  <c r="F5" i="45"/>
  <c r="F61" i="45" s="1"/>
  <c r="E5" i="45"/>
  <c r="D5" i="45"/>
  <c r="N62" i="44"/>
  <c r="O62" i="44" s="1"/>
  <c r="N61" i="44"/>
  <c r="O61" i="44"/>
  <c r="N60" i="44"/>
  <c r="O60" i="44"/>
  <c r="M59" i="44"/>
  <c r="L59" i="44"/>
  <c r="K59" i="44"/>
  <c r="J59" i="44"/>
  <c r="I59" i="44"/>
  <c r="H59" i="44"/>
  <c r="G59" i="44"/>
  <c r="F59" i="44"/>
  <c r="E59" i="44"/>
  <c r="D59" i="44"/>
  <c r="N59" i="44" s="1"/>
  <c r="O59" i="44" s="1"/>
  <c r="N58" i="44"/>
  <c r="O58" i="44"/>
  <c r="N57" i="44"/>
  <c r="O57" i="44" s="1"/>
  <c r="N56" i="44"/>
  <c r="O56" i="44" s="1"/>
  <c r="N55" i="44"/>
  <c r="O55" i="44" s="1"/>
  <c r="N54" i="44"/>
  <c r="O54" i="44" s="1"/>
  <c r="N53" i="44"/>
  <c r="O53" i="44" s="1"/>
  <c r="M52" i="44"/>
  <c r="L52" i="44"/>
  <c r="K52" i="44"/>
  <c r="J52" i="44"/>
  <c r="I52" i="44"/>
  <c r="H52" i="44"/>
  <c r="G52" i="44"/>
  <c r="F52" i="44"/>
  <c r="E52" i="44"/>
  <c r="D52" i="44"/>
  <c r="N52" i="44" s="1"/>
  <c r="O52" i="44" s="1"/>
  <c r="N51" i="44"/>
  <c r="O51" i="44"/>
  <c r="N50" i="44"/>
  <c r="O50" i="44" s="1"/>
  <c r="N49" i="44"/>
  <c r="O49" i="44" s="1"/>
  <c r="N48" i="44"/>
  <c r="O48" i="44" s="1"/>
  <c r="M47" i="44"/>
  <c r="L47" i="44"/>
  <c r="K47" i="44"/>
  <c r="J47" i="44"/>
  <c r="I47" i="44"/>
  <c r="H47" i="44"/>
  <c r="G47" i="44"/>
  <c r="F47" i="44"/>
  <c r="E47" i="44"/>
  <c r="D47" i="44"/>
  <c r="N47" i="44" s="1"/>
  <c r="O47" i="44" s="1"/>
  <c r="N46" i="44"/>
  <c r="O46" i="44" s="1"/>
  <c r="N45" i="44"/>
  <c r="O45" i="44"/>
  <c r="N44" i="44"/>
  <c r="O44" i="44" s="1"/>
  <c r="N43" i="44"/>
  <c r="O43" i="44"/>
  <c r="N42" i="44"/>
  <c r="O42" i="44" s="1"/>
  <c r="N41" i="44"/>
  <c r="O41" i="44" s="1"/>
  <c r="N40" i="44"/>
  <c r="O40" i="44" s="1"/>
  <c r="N39" i="44"/>
  <c r="O39" i="44" s="1"/>
  <c r="N38" i="44"/>
  <c r="O38" i="44" s="1"/>
  <c r="N37" i="44"/>
  <c r="O37" i="44"/>
  <c r="N36" i="44"/>
  <c r="O36" i="44" s="1"/>
  <c r="N35" i="44"/>
  <c r="O35" i="44" s="1"/>
  <c r="M34" i="44"/>
  <c r="L34" i="44"/>
  <c r="K34" i="44"/>
  <c r="J34" i="44"/>
  <c r="I34" i="44"/>
  <c r="H34" i="44"/>
  <c r="G34" i="44"/>
  <c r="G63" i="44" s="1"/>
  <c r="F34" i="44"/>
  <c r="F63" i="44" s="1"/>
  <c r="E34" i="44"/>
  <c r="E63" i="44" s="1"/>
  <c r="D34" i="44"/>
  <c r="N33" i="44"/>
  <c r="O33" i="44" s="1"/>
  <c r="N32" i="44"/>
  <c r="O32" i="44" s="1"/>
  <c r="N31" i="44"/>
  <c r="O31" i="44"/>
  <c r="N30" i="44"/>
  <c r="O30" i="44" s="1"/>
  <c r="N29" i="44"/>
  <c r="O29" i="44"/>
  <c r="N28" i="44"/>
  <c r="O28" i="44" s="1"/>
  <c r="N27" i="44"/>
  <c r="O27" i="44" s="1"/>
  <c r="N26" i="44"/>
  <c r="O26" i="44" s="1"/>
  <c r="N25" i="44"/>
  <c r="O25" i="44"/>
  <c r="M24" i="44"/>
  <c r="L24" i="44"/>
  <c r="K24" i="44"/>
  <c r="J24" i="44"/>
  <c r="I24" i="44"/>
  <c r="H24" i="44"/>
  <c r="H63" i="44" s="1"/>
  <c r="G24" i="44"/>
  <c r="N24" i="44" s="1"/>
  <c r="O24" i="44" s="1"/>
  <c r="F24" i="44"/>
  <c r="E24" i="44"/>
  <c r="D24" i="44"/>
  <c r="N23" i="44"/>
  <c r="O23" i="44"/>
  <c r="N22" i="44"/>
  <c r="O22" i="44" s="1"/>
  <c r="N21" i="44"/>
  <c r="O21" i="44"/>
  <c r="N20" i="44"/>
  <c r="O20" i="44"/>
  <c r="N19" i="44"/>
  <c r="O19" i="44" s="1"/>
  <c r="N18" i="44"/>
  <c r="O18" i="44" s="1"/>
  <c r="N17" i="44"/>
  <c r="O17" i="44"/>
  <c r="M16" i="44"/>
  <c r="M63" i="44" s="1"/>
  <c r="L16" i="44"/>
  <c r="L63" i="44" s="1"/>
  <c r="K16" i="44"/>
  <c r="K63" i="44" s="1"/>
  <c r="J16" i="44"/>
  <c r="J63" i="44" s="1"/>
  <c r="I16" i="44"/>
  <c r="I63" i="44" s="1"/>
  <c r="H16" i="44"/>
  <c r="G16" i="44"/>
  <c r="F16" i="44"/>
  <c r="E16" i="44"/>
  <c r="D16" i="44"/>
  <c r="N15" i="44"/>
  <c r="O15" i="44" s="1"/>
  <c r="N14" i="44"/>
  <c r="O14" i="44" s="1"/>
  <c r="N13" i="44"/>
  <c r="O13" i="44" s="1"/>
  <c r="N12" i="44"/>
  <c r="O12" i="44"/>
  <c r="N11" i="44"/>
  <c r="O11" i="44" s="1"/>
  <c r="N10" i="44"/>
  <c r="O10" i="44" s="1"/>
  <c r="N9" i="44"/>
  <c r="O9" i="44"/>
  <c r="N8" i="44"/>
  <c r="O8" i="44" s="1"/>
  <c r="N7" i="44"/>
  <c r="O7" i="44"/>
  <c r="N6" i="44"/>
  <c r="O6" i="44" s="1"/>
  <c r="M5" i="44"/>
  <c r="L5" i="44"/>
  <c r="K5" i="44"/>
  <c r="J5" i="44"/>
  <c r="I5" i="44"/>
  <c r="H5" i="44"/>
  <c r="G5" i="44"/>
  <c r="F5" i="44"/>
  <c r="E5" i="44"/>
  <c r="D5" i="44"/>
  <c r="N61" i="43"/>
  <c r="O61" i="43"/>
  <c r="M60" i="43"/>
  <c r="L60" i="43"/>
  <c r="K60" i="43"/>
  <c r="J60" i="43"/>
  <c r="I60" i="43"/>
  <c r="H60" i="43"/>
  <c r="G60" i="43"/>
  <c r="F60" i="43"/>
  <c r="E60" i="43"/>
  <c r="D60" i="43"/>
  <c r="N59" i="43"/>
  <c r="O59" i="43" s="1"/>
  <c r="N58" i="43"/>
  <c r="O58" i="43" s="1"/>
  <c r="N57" i="43"/>
  <c r="O57" i="43" s="1"/>
  <c r="N56" i="43"/>
  <c r="O56" i="43"/>
  <c r="N55" i="43"/>
  <c r="O55" i="43" s="1"/>
  <c r="N54" i="43"/>
  <c r="O54" i="43"/>
  <c r="M53" i="43"/>
  <c r="L53" i="43"/>
  <c r="K53" i="43"/>
  <c r="J53" i="43"/>
  <c r="I53" i="43"/>
  <c r="H53" i="43"/>
  <c r="G53" i="43"/>
  <c r="F53" i="43"/>
  <c r="N53" i="43" s="1"/>
  <c r="O53" i="43" s="1"/>
  <c r="E53" i="43"/>
  <c r="D53" i="43"/>
  <c r="N52" i="43"/>
  <c r="O52" i="43" s="1"/>
  <c r="N51" i="43"/>
  <c r="O51" i="43"/>
  <c r="N50" i="43"/>
  <c r="O50" i="43" s="1"/>
  <c r="M49" i="43"/>
  <c r="L49" i="43"/>
  <c r="K49" i="43"/>
  <c r="J49" i="43"/>
  <c r="I49" i="43"/>
  <c r="H49" i="43"/>
  <c r="G49" i="43"/>
  <c r="F49" i="43"/>
  <c r="F62" i="43" s="1"/>
  <c r="E49" i="43"/>
  <c r="D49" i="43"/>
  <c r="N49" i="43" s="1"/>
  <c r="O49" i="43" s="1"/>
  <c r="N48" i="43"/>
  <c r="O48" i="43" s="1"/>
  <c r="N47" i="43"/>
  <c r="O47" i="43" s="1"/>
  <c r="N46" i="43"/>
  <c r="O46" i="43" s="1"/>
  <c r="N45" i="43"/>
  <c r="O45" i="43" s="1"/>
  <c r="N44" i="43"/>
  <c r="O44" i="43" s="1"/>
  <c r="N43" i="43"/>
  <c r="O43" i="43"/>
  <c r="N42" i="43"/>
  <c r="O42" i="43" s="1"/>
  <c r="N41" i="43"/>
  <c r="O41" i="43" s="1"/>
  <c r="N40" i="43"/>
  <c r="O40" i="43" s="1"/>
  <c r="N39" i="43"/>
  <c r="O39" i="43" s="1"/>
  <c r="N38" i="43"/>
  <c r="O38" i="43"/>
  <c r="M37" i="43"/>
  <c r="M62" i="43" s="1"/>
  <c r="L37" i="43"/>
  <c r="L62" i="43" s="1"/>
  <c r="K37" i="43"/>
  <c r="J37" i="43"/>
  <c r="J62" i="43" s="1"/>
  <c r="I37" i="43"/>
  <c r="I62" i="43" s="1"/>
  <c r="H37" i="43"/>
  <c r="H62" i="43" s="1"/>
  <c r="G37" i="43"/>
  <c r="N37" i="43" s="1"/>
  <c r="O37" i="43" s="1"/>
  <c r="F37" i="43"/>
  <c r="E37" i="43"/>
  <c r="D37" i="43"/>
  <c r="N36" i="43"/>
  <c r="O36" i="43" s="1"/>
  <c r="N35" i="43"/>
  <c r="O35" i="43" s="1"/>
  <c r="N34" i="43"/>
  <c r="O34" i="43" s="1"/>
  <c r="N33" i="43"/>
  <c r="O33" i="43" s="1"/>
  <c r="N32" i="43"/>
  <c r="O32" i="43"/>
  <c r="N31" i="43"/>
  <c r="O31" i="43" s="1"/>
  <c r="N30" i="43"/>
  <c r="O30" i="43"/>
  <c r="N29" i="43"/>
  <c r="O29" i="43"/>
  <c r="N28" i="43"/>
  <c r="O28" i="43" s="1"/>
  <c r="N27" i="43"/>
  <c r="O27" i="43" s="1"/>
  <c r="N26" i="43"/>
  <c r="O26" i="43"/>
  <c r="N25" i="43"/>
  <c r="O25" i="43" s="1"/>
  <c r="M24" i="43"/>
  <c r="L24" i="43"/>
  <c r="K24" i="43"/>
  <c r="J24" i="43"/>
  <c r="I24" i="43"/>
  <c r="H24" i="43"/>
  <c r="G24" i="43"/>
  <c r="F24" i="43"/>
  <c r="E24" i="43"/>
  <c r="D24" i="43"/>
  <c r="N24" i="43" s="1"/>
  <c r="O24" i="43" s="1"/>
  <c r="N23" i="43"/>
  <c r="O23" i="43" s="1"/>
  <c r="N22" i="43"/>
  <c r="O22" i="43"/>
  <c r="N21" i="43"/>
  <c r="O21" i="43"/>
  <c r="N20" i="43"/>
  <c r="O20" i="43" s="1"/>
  <c r="N19" i="43"/>
  <c r="O19" i="43" s="1"/>
  <c r="N18" i="43"/>
  <c r="O18" i="43"/>
  <c r="N17" i="43"/>
  <c r="O17" i="43" s="1"/>
  <c r="M16" i="43"/>
  <c r="L16" i="43"/>
  <c r="K16" i="43"/>
  <c r="J16" i="43"/>
  <c r="I16" i="43"/>
  <c r="H16" i="43"/>
  <c r="G16" i="43"/>
  <c r="F16" i="43"/>
  <c r="E16" i="43"/>
  <c r="D16" i="43"/>
  <c r="N15" i="43"/>
  <c r="O15" i="43" s="1"/>
  <c r="N14" i="43"/>
  <c r="O14" i="43"/>
  <c r="N13" i="43"/>
  <c r="O13" i="43"/>
  <c r="N12" i="43"/>
  <c r="O12" i="43" s="1"/>
  <c r="N11" i="43"/>
  <c r="O11" i="43" s="1"/>
  <c r="N10" i="43"/>
  <c r="O10" i="43"/>
  <c r="N9" i="43"/>
  <c r="O9" i="43" s="1"/>
  <c r="N8" i="43"/>
  <c r="O8" i="43"/>
  <c r="N7" i="43"/>
  <c r="O7" i="43" s="1"/>
  <c r="N6" i="43"/>
  <c r="O6" i="43" s="1"/>
  <c r="M5" i="43"/>
  <c r="L5" i="43"/>
  <c r="K5" i="43"/>
  <c r="K62" i="43" s="1"/>
  <c r="J5" i="43"/>
  <c r="I5" i="43"/>
  <c r="H5" i="43"/>
  <c r="G5" i="43"/>
  <c r="F5" i="43"/>
  <c r="E5" i="43"/>
  <c r="E62" i="43" s="1"/>
  <c r="D5" i="43"/>
  <c r="N5" i="43" s="1"/>
  <c r="O5" i="43" s="1"/>
  <c r="N61" i="42"/>
  <c r="O61" i="42" s="1"/>
  <c r="N60" i="42"/>
  <c r="O60" i="42" s="1"/>
  <c r="N59" i="42"/>
  <c r="O59" i="42"/>
  <c r="M58" i="42"/>
  <c r="L58" i="42"/>
  <c r="K58" i="42"/>
  <c r="J58" i="42"/>
  <c r="I58" i="42"/>
  <c r="H58" i="42"/>
  <c r="G58" i="42"/>
  <c r="F58" i="42"/>
  <c r="E58" i="42"/>
  <c r="D58" i="42"/>
  <c r="N57" i="42"/>
  <c r="O57" i="42"/>
  <c r="N56" i="42"/>
  <c r="O56" i="42" s="1"/>
  <c r="N55" i="42"/>
  <c r="O55" i="42"/>
  <c r="N54" i="42"/>
  <c r="O54" i="42"/>
  <c r="N53" i="42"/>
  <c r="O53" i="42" s="1"/>
  <c r="M52" i="42"/>
  <c r="L52" i="42"/>
  <c r="N52" i="42" s="1"/>
  <c r="O52" i="42" s="1"/>
  <c r="K52" i="42"/>
  <c r="J52" i="42"/>
  <c r="I52" i="42"/>
  <c r="H52" i="42"/>
  <c r="G52" i="42"/>
  <c r="F52" i="42"/>
  <c r="E52" i="42"/>
  <c r="D52" i="42"/>
  <c r="N51" i="42"/>
  <c r="O51" i="42" s="1"/>
  <c r="N50" i="42"/>
  <c r="O50" i="42" s="1"/>
  <c r="N49" i="42"/>
  <c r="O49" i="42"/>
  <c r="M48" i="42"/>
  <c r="L48" i="42"/>
  <c r="K48" i="42"/>
  <c r="J48" i="42"/>
  <c r="I48" i="42"/>
  <c r="H48" i="42"/>
  <c r="G48" i="42"/>
  <c r="F48" i="42"/>
  <c r="N48" i="42" s="1"/>
  <c r="O48" i="42" s="1"/>
  <c r="E48" i="42"/>
  <c r="D48" i="42"/>
  <c r="N47" i="42"/>
  <c r="O47" i="42" s="1"/>
  <c r="N46" i="42"/>
  <c r="O46" i="42" s="1"/>
  <c r="N45" i="42"/>
  <c r="O45" i="42" s="1"/>
  <c r="N44" i="42"/>
  <c r="O44" i="42"/>
  <c r="N43" i="42"/>
  <c r="O43" i="42" s="1"/>
  <c r="N42" i="42"/>
  <c r="O42" i="42" s="1"/>
  <c r="N41" i="42"/>
  <c r="O41" i="42"/>
  <c r="N40" i="42"/>
  <c r="O40" i="42" s="1"/>
  <c r="N39" i="42"/>
  <c r="O39" i="42"/>
  <c r="N38" i="42"/>
  <c r="O38" i="42"/>
  <c r="N37" i="42"/>
  <c r="O37" i="42" s="1"/>
  <c r="N36" i="42"/>
  <c r="O36" i="42" s="1"/>
  <c r="N35" i="42"/>
  <c r="O35" i="42" s="1"/>
  <c r="M34" i="42"/>
  <c r="L34" i="42"/>
  <c r="K34" i="42"/>
  <c r="J34" i="42"/>
  <c r="I34" i="42"/>
  <c r="H34" i="42"/>
  <c r="G34" i="42"/>
  <c r="F34" i="42"/>
  <c r="E34" i="42"/>
  <c r="D34" i="42"/>
  <c r="N33" i="42"/>
  <c r="O33" i="42"/>
  <c r="N32" i="42"/>
  <c r="O32" i="42" s="1"/>
  <c r="N31" i="42"/>
  <c r="O31" i="42"/>
  <c r="N30" i="42"/>
  <c r="O30" i="42"/>
  <c r="N29" i="42"/>
  <c r="O29" i="42" s="1"/>
  <c r="N28" i="42"/>
  <c r="O28" i="42" s="1"/>
  <c r="N27" i="42"/>
  <c r="O27" i="42"/>
  <c r="N26" i="42"/>
  <c r="O26" i="42" s="1"/>
  <c r="N25" i="42"/>
  <c r="O25" i="42"/>
  <c r="M24" i="42"/>
  <c r="L24" i="42"/>
  <c r="K24" i="42"/>
  <c r="J24" i="42"/>
  <c r="I24" i="42"/>
  <c r="H24" i="42"/>
  <c r="G24" i="42"/>
  <c r="F24" i="42"/>
  <c r="E24" i="42"/>
  <c r="D24" i="42"/>
  <c r="N24" i="42" s="1"/>
  <c r="O24" i="42" s="1"/>
  <c r="N23" i="42"/>
  <c r="O23" i="42"/>
  <c r="N22" i="42"/>
  <c r="O22" i="42"/>
  <c r="N21" i="42"/>
  <c r="O21" i="42" s="1"/>
  <c r="N20" i="42"/>
  <c r="O20" i="42" s="1"/>
  <c r="N19" i="42"/>
  <c r="O19" i="42" s="1"/>
  <c r="N18" i="42"/>
  <c r="O18" i="42" s="1"/>
  <c r="N17" i="42"/>
  <c r="O17" i="42" s="1"/>
  <c r="M16" i="42"/>
  <c r="L16" i="42"/>
  <c r="K16" i="42"/>
  <c r="J16" i="42"/>
  <c r="I16" i="42"/>
  <c r="H16" i="42"/>
  <c r="G16" i="42"/>
  <c r="F16" i="42"/>
  <c r="E16" i="42"/>
  <c r="E62" i="42" s="1"/>
  <c r="D16" i="42"/>
  <c r="N16" i="42" s="1"/>
  <c r="O16" i="42" s="1"/>
  <c r="N15" i="42"/>
  <c r="O15" i="42"/>
  <c r="N14" i="42"/>
  <c r="O14" i="42" s="1"/>
  <c r="N13" i="42"/>
  <c r="O13" i="42" s="1"/>
  <c r="N12" i="42"/>
  <c r="O12" i="42" s="1"/>
  <c r="N11" i="42"/>
  <c r="O11" i="42" s="1"/>
  <c r="N10" i="42"/>
  <c r="O10" i="42" s="1"/>
  <c r="N9" i="42"/>
  <c r="O9" i="42"/>
  <c r="N8" i="42"/>
  <c r="O8" i="42" s="1"/>
  <c r="N7" i="42"/>
  <c r="O7" i="42" s="1"/>
  <c r="N6" i="42"/>
  <c r="O6" i="42" s="1"/>
  <c r="M5" i="42"/>
  <c r="M62" i="42" s="1"/>
  <c r="L5" i="42"/>
  <c r="L62" i="42" s="1"/>
  <c r="K5" i="42"/>
  <c r="K62" i="42" s="1"/>
  <c r="J5" i="42"/>
  <c r="J62" i="42" s="1"/>
  <c r="I5" i="42"/>
  <c r="I62" i="42" s="1"/>
  <c r="H5" i="42"/>
  <c r="H62" i="42" s="1"/>
  <c r="G5" i="42"/>
  <c r="F5" i="42"/>
  <c r="F62" i="42" s="1"/>
  <c r="E5" i="42"/>
  <c r="N5" i="42" s="1"/>
  <c r="O5" i="42" s="1"/>
  <c r="D5" i="42"/>
  <c r="N61" i="41"/>
  <c r="O61" i="41" s="1"/>
  <c r="N60" i="41"/>
  <c r="O60" i="41"/>
  <c r="N59" i="41"/>
  <c r="O59" i="41" s="1"/>
  <c r="M58" i="41"/>
  <c r="L58" i="41"/>
  <c r="K58" i="41"/>
  <c r="J58" i="41"/>
  <c r="I58" i="41"/>
  <c r="H58" i="41"/>
  <c r="G58" i="41"/>
  <c r="F58" i="41"/>
  <c r="E58" i="41"/>
  <c r="D58" i="41"/>
  <c r="N58" i="41" s="1"/>
  <c r="O58" i="41" s="1"/>
  <c r="N57" i="41"/>
  <c r="O57" i="41" s="1"/>
  <c r="N56" i="41"/>
  <c r="O56" i="41"/>
  <c r="N55" i="41"/>
  <c r="O55" i="41" s="1"/>
  <c r="N54" i="41"/>
  <c r="O54" i="41" s="1"/>
  <c r="N53" i="41"/>
  <c r="O53" i="41" s="1"/>
  <c r="N52" i="41"/>
  <c r="O52" i="41"/>
  <c r="M51" i="41"/>
  <c r="L51" i="41"/>
  <c r="K51" i="41"/>
  <c r="J51" i="41"/>
  <c r="I51" i="41"/>
  <c r="H51" i="41"/>
  <c r="G51" i="41"/>
  <c r="F51" i="41"/>
  <c r="E51" i="41"/>
  <c r="D51" i="41"/>
  <c r="N51" i="41" s="1"/>
  <c r="O51" i="41" s="1"/>
  <c r="N50" i="41"/>
  <c r="O50" i="41"/>
  <c r="N49" i="41"/>
  <c r="O49" i="41" s="1"/>
  <c r="N48" i="41"/>
  <c r="O48" i="41"/>
  <c r="M47" i="41"/>
  <c r="L47" i="41"/>
  <c r="K47" i="41"/>
  <c r="J47" i="41"/>
  <c r="I47" i="41"/>
  <c r="H47" i="41"/>
  <c r="G47" i="41"/>
  <c r="F47" i="41"/>
  <c r="E47" i="41"/>
  <c r="D47" i="41"/>
  <c r="N46" i="41"/>
  <c r="O46" i="41"/>
  <c r="N45" i="41"/>
  <c r="O45" i="41"/>
  <c r="N44" i="41"/>
  <c r="O44" i="41" s="1"/>
  <c r="N43" i="41"/>
  <c r="O43" i="41" s="1"/>
  <c r="N42" i="41"/>
  <c r="O42" i="41"/>
  <c r="N41" i="41"/>
  <c r="O41" i="41" s="1"/>
  <c r="N40" i="41"/>
  <c r="O40" i="41" s="1"/>
  <c r="N39" i="41"/>
  <c r="O39" i="41"/>
  <c r="N38" i="41"/>
  <c r="O38" i="41" s="1"/>
  <c r="N37" i="41"/>
  <c r="O37" i="41" s="1"/>
  <c r="N36" i="41"/>
  <c r="O36" i="41" s="1"/>
  <c r="N35" i="41"/>
  <c r="O35" i="41" s="1"/>
  <c r="N34" i="41"/>
  <c r="O34" i="41" s="1"/>
  <c r="M33" i="41"/>
  <c r="L33" i="41"/>
  <c r="K33" i="41"/>
  <c r="J33" i="41"/>
  <c r="I33" i="41"/>
  <c r="H33" i="41"/>
  <c r="G33" i="41"/>
  <c r="F33" i="41"/>
  <c r="F62" i="41" s="1"/>
  <c r="E33" i="41"/>
  <c r="E62" i="41" s="1"/>
  <c r="D33" i="41"/>
  <c r="N33" i="41" s="1"/>
  <c r="O33" i="41" s="1"/>
  <c r="N32" i="41"/>
  <c r="O32" i="41" s="1"/>
  <c r="N31" i="41"/>
  <c r="O31" i="41" s="1"/>
  <c r="N30" i="41"/>
  <c r="O30" i="41" s="1"/>
  <c r="N29" i="41"/>
  <c r="O29" i="41" s="1"/>
  <c r="N28" i="41"/>
  <c r="O28" i="41"/>
  <c r="N27" i="41"/>
  <c r="O27" i="41" s="1"/>
  <c r="N26" i="41"/>
  <c r="O26" i="41"/>
  <c r="N25" i="41"/>
  <c r="O25" i="41"/>
  <c r="M24" i="41"/>
  <c r="L24" i="41"/>
  <c r="K24" i="41"/>
  <c r="J24" i="41"/>
  <c r="I24" i="41"/>
  <c r="H24" i="41"/>
  <c r="G24" i="41"/>
  <c r="N24" i="41" s="1"/>
  <c r="O24" i="41" s="1"/>
  <c r="F24" i="41"/>
  <c r="E24" i="41"/>
  <c r="D24" i="41"/>
  <c r="N23" i="41"/>
  <c r="O23" i="41" s="1"/>
  <c r="N22" i="41"/>
  <c r="O22" i="41" s="1"/>
  <c r="N21" i="41"/>
  <c r="O21" i="41" s="1"/>
  <c r="N20" i="41"/>
  <c r="O20" i="41"/>
  <c r="N19" i="41"/>
  <c r="O19" i="41" s="1"/>
  <c r="N18" i="41"/>
  <c r="O18" i="41"/>
  <c r="N17" i="41"/>
  <c r="O17" i="41"/>
  <c r="M16" i="41"/>
  <c r="L16" i="41"/>
  <c r="L62" i="41" s="1"/>
  <c r="K16" i="41"/>
  <c r="K62" i="41" s="1"/>
  <c r="J16" i="41"/>
  <c r="I16" i="41"/>
  <c r="I62" i="41" s="1"/>
  <c r="H16" i="41"/>
  <c r="H62" i="41" s="1"/>
  <c r="G16" i="41"/>
  <c r="F16" i="41"/>
  <c r="E16" i="41"/>
  <c r="D16" i="41"/>
  <c r="N15" i="41"/>
  <c r="O15" i="41"/>
  <c r="N14" i="41"/>
  <c r="O14" i="41" s="1"/>
  <c r="N13" i="41"/>
  <c r="O13" i="41" s="1"/>
  <c r="N12" i="41"/>
  <c r="O12" i="41" s="1"/>
  <c r="N11" i="41"/>
  <c r="O11" i="41" s="1"/>
  <c r="N10" i="41"/>
  <c r="O10" i="41"/>
  <c r="N9" i="41"/>
  <c r="O9" i="41"/>
  <c r="N8" i="41"/>
  <c r="O8" i="41" s="1"/>
  <c r="N7" i="41"/>
  <c r="O7" i="41" s="1"/>
  <c r="N6" i="41"/>
  <c r="O6" i="41"/>
  <c r="M5" i="41"/>
  <c r="M62" i="41" s="1"/>
  <c r="L5" i="41"/>
  <c r="K5" i="41"/>
  <c r="J5" i="41"/>
  <c r="I5" i="41"/>
  <c r="H5" i="41"/>
  <c r="G5" i="41"/>
  <c r="F5" i="41"/>
  <c r="E5" i="41"/>
  <c r="D5" i="41"/>
  <c r="N62" i="40"/>
  <c r="O62" i="40"/>
  <c r="N61" i="40"/>
  <c r="O61" i="40" s="1"/>
  <c r="M60" i="40"/>
  <c r="L60" i="40"/>
  <c r="K60" i="40"/>
  <c r="J60" i="40"/>
  <c r="I60" i="40"/>
  <c r="H60" i="40"/>
  <c r="G60" i="40"/>
  <c r="F60" i="40"/>
  <c r="E60" i="40"/>
  <c r="D60" i="40"/>
  <c r="N59" i="40"/>
  <c r="O59" i="40" s="1"/>
  <c r="N58" i="40"/>
  <c r="O58" i="40"/>
  <c r="N57" i="40"/>
  <c r="O57" i="40" s="1"/>
  <c r="N56" i="40"/>
  <c r="O56" i="40" s="1"/>
  <c r="N55" i="40"/>
  <c r="O55" i="40" s="1"/>
  <c r="N54" i="40"/>
  <c r="O54" i="40" s="1"/>
  <c r="M53" i="40"/>
  <c r="L53" i="40"/>
  <c r="K53" i="40"/>
  <c r="J53" i="40"/>
  <c r="I53" i="40"/>
  <c r="H53" i="40"/>
  <c r="G53" i="40"/>
  <c r="F53" i="40"/>
  <c r="E53" i="40"/>
  <c r="E63" i="40" s="1"/>
  <c r="D53" i="40"/>
  <c r="N52" i="40"/>
  <c r="O52" i="40"/>
  <c r="N51" i="40"/>
  <c r="O51" i="40" s="1"/>
  <c r="N50" i="40"/>
  <c r="O50" i="40" s="1"/>
  <c r="N49" i="40"/>
  <c r="O49" i="40" s="1"/>
  <c r="M48" i="40"/>
  <c r="L48" i="40"/>
  <c r="K48" i="40"/>
  <c r="J48" i="40"/>
  <c r="I48" i="40"/>
  <c r="H48" i="40"/>
  <c r="G48" i="40"/>
  <c r="F48" i="40"/>
  <c r="E48" i="40"/>
  <c r="D48" i="40"/>
  <c r="N47" i="40"/>
  <c r="O47" i="40" s="1"/>
  <c r="N46" i="40"/>
  <c r="O46" i="40"/>
  <c r="N45" i="40"/>
  <c r="O45" i="40" s="1"/>
  <c r="N44" i="40"/>
  <c r="O44" i="40"/>
  <c r="N43" i="40"/>
  <c r="O43" i="40" s="1"/>
  <c r="N42" i="40"/>
  <c r="O42" i="40" s="1"/>
  <c r="N41" i="40"/>
  <c r="O41" i="40" s="1"/>
  <c r="N40" i="40"/>
  <c r="O40" i="40"/>
  <c r="N39" i="40"/>
  <c r="O39" i="40" s="1"/>
  <c r="N38" i="40"/>
  <c r="O38" i="40"/>
  <c r="N37" i="40"/>
  <c r="O37" i="40"/>
  <c r="N36" i="40"/>
  <c r="O36" i="40" s="1"/>
  <c r="N35" i="40"/>
  <c r="O35" i="40" s="1"/>
  <c r="M34" i="40"/>
  <c r="L34" i="40"/>
  <c r="K34" i="40"/>
  <c r="J34" i="40"/>
  <c r="I34" i="40"/>
  <c r="H34" i="40"/>
  <c r="G34" i="40"/>
  <c r="F34" i="40"/>
  <c r="E34" i="40"/>
  <c r="D34" i="40"/>
  <c r="N33" i="40"/>
  <c r="O33" i="40" s="1"/>
  <c r="N32" i="40"/>
  <c r="O32" i="40" s="1"/>
  <c r="N31" i="40"/>
  <c r="O31" i="40"/>
  <c r="N30" i="40"/>
  <c r="O30" i="40"/>
  <c r="N29" i="40"/>
  <c r="O29" i="40" s="1"/>
  <c r="N28" i="40"/>
  <c r="O28" i="40" s="1"/>
  <c r="N27" i="40"/>
  <c r="O27" i="40"/>
  <c r="N26" i="40"/>
  <c r="O26" i="40" s="1"/>
  <c r="M25" i="40"/>
  <c r="L25" i="40"/>
  <c r="L63" i="40" s="1"/>
  <c r="K25" i="40"/>
  <c r="J25" i="40"/>
  <c r="I25" i="40"/>
  <c r="H25" i="40"/>
  <c r="G25" i="40"/>
  <c r="F25" i="40"/>
  <c r="E25" i="40"/>
  <c r="D25" i="40"/>
  <c r="N24" i="40"/>
  <c r="O24" i="40" s="1"/>
  <c r="N23" i="40"/>
  <c r="O23" i="40"/>
  <c r="N22" i="40"/>
  <c r="O22" i="40" s="1"/>
  <c r="N21" i="40"/>
  <c r="O21" i="40" s="1"/>
  <c r="N20" i="40"/>
  <c r="O20" i="40"/>
  <c r="N19" i="40"/>
  <c r="O19" i="40" s="1"/>
  <c r="N18" i="40"/>
  <c r="O18" i="40"/>
  <c r="N17" i="40"/>
  <c r="O17" i="40" s="1"/>
  <c r="M16" i="40"/>
  <c r="L16" i="40"/>
  <c r="K16" i="40"/>
  <c r="J16" i="40"/>
  <c r="I16" i="40"/>
  <c r="H16" i="40"/>
  <c r="G16" i="40"/>
  <c r="F16" i="40"/>
  <c r="E16" i="40"/>
  <c r="D16" i="40"/>
  <c r="N16" i="40" s="1"/>
  <c r="O16" i="40" s="1"/>
  <c r="N15" i="40"/>
  <c r="O15" i="40"/>
  <c r="N14" i="40"/>
  <c r="O14" i="40"/>
  <c r="N13" i="40"/>
  <c r="O13" i="40" s="1"/>
  <c r="N12" i="40"/>
  <c r="O12" i="40"/>
  <c r="N11" i="40"/>
  <c r="O11" i="40" s="1"/>
  <c r="N10" i="40"/>
  <c r="O10" i="40"/>
  <c r="N9" i="40"/>
  <c r="O9" i="40" s="1"/>
  <c r="N8" i="40"/>
  <c r="O8" i="40" s="1"/>
  <c r="N7" i="40"/>
  <c r="O7" i="40" s="1"/>
  <c r="N6" i="40"/>
  <c r="O6" i="40" s="1"/>
  <c r="M5" i="40"/>
  <c r="L5" i="40"/>
  <c r="K5" i="40"/>
  <c r="K63" i="40" s="1"/>
  <c r="J5" i="40"/>
  <c r="J63" i="40" s="1"/>
  <c r="I5" i="40"/>
  <c r="H5" i="40"/>
  <c r="G5" i="40"/>
  <c r="F5" i="40"/>
  <c r="F63" i="40" s="1"/>
  <c r="E5" i="40"/>
  <c r="D5" i="40"/>
  <c r="D63" i="40" s="1"/>
  <c r="N62" i="39"/>
  <c r="O62" i="39"/>
  <c r="M61" i="39"/>
  <c r="L61" i="39"/>
  <c r="K61" i="39"/>
  <c r="J61" i="39"/>
  <c r="I61" i="39"/>
  <c r="H61" i="39"/>
  <c r="G61" i="39"/>
  <c r="F61" i="39"/>
  <c r="E61" i="39"/>
  <c r="D61" i="39"/>
  <c r="N61" i="39" s="1"/>
  <c r="O61" i="39" s="1"/>
  <c r="N60" i="39"/>
  <c r="O60" i="39"/>
  <c r="N59" i="39"/>
  <c r="O59" i="39" s="1"/>
  <c r="N58" i="39"/>
  <c r="O58" i="39" s="1"/>
  <c r="N57" i="39"/>
  <c r="O57" i="39" s="1"/>
  <c r="N56" i="39"/>
  <c r="O56" i="39" s="1"/>
  <c r="N55" i="39"/>
  <c r="O55" i="39" s="1"/>
  <c r="M54" i="39"/>
  <c r="L54" i="39"/>
  <c r="K54" i="39"/>
  <c r="J54" i="39"/>
  <c r="I54" i="39"/>
  <c r="H54" i="39"/>
  <c r="G54" i="39"/>
  <c r="F54" i="39"/>
  <c r="E54" i="39"/>
  <c r="D54" i="39"/>
  <c r="N53" i="39"/>
  <c r="O53" i="39"/>
  <c r="N52" i="39"/>
  <c r="O52" i="39"/>
  <c r="N51" i="39"/>
  <c r="O51" i="39" s="1"/>
  <c r="N50" i="39"/>
  <c r="O50" i="39" s="1"/>
  <c r="M49" i="39"/>
  <c r="M63" i="39" s="1"/>
  <c r="L49" i="39"/>
  <c r="K49" i="39"/>
  <c r="K63" i="39" s="1"/>
  <c r="J49" i="39"/>
  <c r="I49" i="39"/>
  <c r="H49" i="39"/>
  <c r="G49" i="39"/>
  <c r="F49" i="39"/>
  <c r="E49" i="39"/>
  <c r="D49" i="39"/>
  <c r="N48" i="39"/>
  <c r="O48" i="39" s="1"/>
  <c r="N47" i="39"/>
  <c r="O47" i="39" s="1"/>
  <c r="N46" i="39"/>
  <c r="O46" i="39"/>
  <c r="N45" i="39"/>
  <c r="O45" i="39"/>
  <c r="N44" i="39"/>
  <c r="O44" i="39" s="1"/>
  <c r="N43" i="39"/>
  <c r="O43" i="39" s="1"/>
  <c r="N42" i="39"/>
  <c r="O42" i="39" s="1"/>
  <c r="N41" i="39"/>
  <c r="O41" i="39" s="1"/>
  <c r="N40" i="39"/>
  <c r="O40" i="39" s="1"/>
  <c r="N39" i="39"/>
  <c r="O39" i="39" s="1"/>
  <c r="N38" i="39"/>
  <c r="O38" i="39" s="1"/>
  <c r="N37" i="39"/>
  <c r="O37" i="39" s="1"/>
  <c r="N36" i="39"/>
  <c r="O36" i="39" s="1"/>
  <c r="M35" i="39"/>
  <c r="L35" i="39"/>
  <c r="K35" i="39"/>
  <c r="J35" i="39"/>
  <c r="I35" i="39"/>
  <c r="H35" i="39"/>
  <c r="G35" i="39"/>
  <c r="F35" i="39"/>
  <c r="E35" i="39"/>
  <c r="D35" i="39"/>
  <c r="N34" i="39"/>
  <c r="O34" i="39" s="1"/>
  <c r="N33" i="39"/>
  <c r="O33" i="39"/>
  <c r="N32" i="39"/>
  <c r="O32" i="39" s="1"/>
  <c r="N31" i="39"/>
  <c r="O31" i="39" s="1"/>
  <c r="N30" i="39"/>
  <c r="O30" i="39" s="1"/>
  <c r="N29" i="39"/>
  <c r="O29" i="39" s="1"/>
  <c r="N28" i="39"/>
  <c r="O28" i="39" s="1"/>
  <c r="N27" i="39"/>
  <c r="O27" i="39" s="1"/>
  <c r="N26" i="39"/>
  <c r="O26" i="39" s="1"/>
  <c r="M25" i="39"/>
  <c r="L25" i="39"/>
  <c r="K25" i="39"/>
  <c r="J25" i="39"/>
  <c r="I25" i="39"/>
  <c r="H25" i="39"/>
  <c r="G25" i="39"/>
  <c r="F25" i="39"/>
  <c r="E25" i="39"/>
  <c r="D25" i="39"/>
  <c r="N25" i="39" s="1"/>
  <c r="O25" i="39" s="1"/>
  <c r="N24" i="39"/>
  <c r="O24" i="39" s="1"/>
  <c r="N23" i="39"/>
  <c r="O23" i="39" s="1"/>
  <c r="N22" i="39"/>
  <c r="O22" i="39" s="1"/>
  <c r="N21" i="39"/>
  <c r="O21" i="39" s="1"/>
  <c r="N20" i="39"/>
  <c r="O20" i="39" s="1"/>
  <c r="N19" i="39"/>
  <c r="O19" i="39" s="1"/>
  <c r="N18" i="39"/>
  <c r="O18" i="39" s="1"/>
  <c r="N17" i="39"/>
  <c r="O17" i="39" s="1"/>
  <c r="M16" i="39"/>
  <c r="L16" i="39"/>
  <c r="K16" i="39"/>
  <c r="J16" i="39"/>
  <c r="I16" i="39"/>
  <c r="H16" i="39"/>
  <c r="G16" i="39"/>
  <c r="F16" i="39"/>
  <c r="E16" i="39"/>
  <c r="D16" i="39"/>
  <c r="N15" i="39"/>
  <c r="O15" i="39"/>
  <c r="N14" i="39"/>
  <c r="O14" i="39"/>
  <c r="N13" i="39"/>
  <c r="O13" i="39" s="1"/>
  <c r="N12" i="39"/>
  <c r="O12" i="39" s="1"/>
  <c r="N11" i="39"/>
  <c r="O11" i="39"/>
  <c r="N10" i="39"/>
  <c r="O10" i="39"/>
  <c r="N9" i="39"/>
  <c r="O9" i="39" s="1"/>
  <c r="N8" i="39"/>
  <c r="O8" i="39"/>
  <c r="N7" i="39"/>
  <c r="O7" i="39" s="1"/>
  <c r="N6" i="39"/>
  <c r="O6" i="39"/>
  <c r="M5" i="39"/>
  <c r="L5" i="39"/>
  <c r="K5" i="39"/>
  <c r="J5" i="39"/>
  <c r="I5" i="39"/>
  <c r="H5" i="39"/>
  <c r="G5" i="39"/>
  <c r="G63" i="39" s="1"/>
  <c r="F5" i="39"/>
  <c r="F63" i="39" s="1"/>
  <c r="E5" i="39"/>
  <c r="D5" i="39"/>
  <c r="N62" i="38"/>
  <c r="O62" i="38" s="1"/>
  <c r="M61" i="38"/>
  <c r="L61" i="38"/>
  <c r="K61" i="38"/>
  <c r="J61" i="38"/>
  <c r="I61" i="38"/>
  <c r="H61" i="38"/>
  <c r="G61" i="38"/>
  <c r="F61" i="38"/>
  <c r="E61" i="38"/>
  <c r="D61" i="38"/>
  <c r="N60" i="38"/>
  <c r="O60" i="38" s="1"/>
  <c r="N59" i="38"/>
  <c r="O59" i="38"/>
  <c r="N58" i="38"/>
  <c r="O58" i="38" s="1"/>
  <c r="N57" i="38"/>
  <c r="O57" i="38" s="1"/>
  <c r="N56" i="38"/>
  <c r="O56" i="38" s="1"/>
  <c r="N55" i="38"/>
  <c r="O55" i="38" s="1"/>
  <c r="N54" i="38"/>
  <c r="O54" i="38" s="1"/>
  <c r="M53" i="38"/>
  <c r="L53" i="38"/>
  <c r="K53" i="38"/>
  <c r="J53" i="38"/>
  <c r="I53" i="38"/>
  <c r="H53" i="38"/>
  <c r="G53" i="38"/>
  <c r="F53" i="38"/>
  <c r="E53" i="38"/>
  <c r="D53" i="38"/>
  <c r="N53" i="38" s="1"/>
  <c r="O53" i="38" s="1"/>
  <c r="N52" i="38"/>
  <c r="O52" i="38" s="1"/>
  <c r="N51" i="38"/>
  <c r="O51" i="38"/>
  <c r="N50" i="38"/>
  <c r="O50" i="38"/>
  <c r="N49" i="38"/>
  <c r="O49" i="38" s="1"/>
  <c r="M48" i="38"/>
  <c r="L48" i="38"/>
  <c r="K48" i="38"/>
  <c r="J48" i="38"/>
  <c r="I48" i="38"/>
  <c r="H48" i="38"/>
  <c r="G48" i="38"/>
  <c r="F48" i="38"/>
  <c r="E48" i="38"/>
  <c r="D48" i="38"/>
  <c r="N47" i="38"/>
  <c r="O47" i="38"/>
  <c r="N46" i="38"/>
  <c r="O46" i="38"/>
  <c r="N45" i="38"/>
  <c r="O45" i="38" s="1"/>
  <c r="N44" i="38"/>
  <c r="O44" i="38"/>
  <c r="N43" i="38"/>
  <c r="O43" i="38"/>
  <c r="N42" i="38"/>
  <c r="O42" i="38" s="1"/>
  <c r="N41" i="38"/>
  <c r="O41" i="38"/>
  <c r="N40" i="38"/>
  <c r="O40" i="38" s="1"/>
  <c r="N39" i="38"/>
  <c r="O39" i="38" s="1"/>
  <c r="N38" i="38"/>
  <c r="O38" i="38" s="1"/>
  <c r="N37" i="38"/>
  <c r="O37" i="38"/>
  <c r="N36" i="38"/>
  <c r="O36" i="38" s="1"/>
  <c r="N35" i="38"/>
  <c r="O35" i="38"/>
  <c r="M34" i="38"/>
  <c r="L34" i="38"/>
  <c r="K34" i="38"/>
  <c r="J34" i="38"/>
  <c r="I34" i="38"/>
  <c r="H34" i="38"/>
  <c r="G34" i="38"/>
  <c r="F34" i="38"/>
  <c r="E34" i="38"/>
  <c r="D34" i="38"/>
  <c r="N33" i="38"/>
  <c r="O33" i="38" s="1"/>
  <c r="N32" i="38"/>
  <c r="O32" i="38" s="1"/>
  <c r="N31" i="38"/>
  <c r="O31" i="38" s="1"/>
  <c r="N30" i="38"/>
  <c r="O30" i="38"/>
  <c r="N29" i="38"/>
  <c r="O29" i="38" s="1"/>
  <c r="N28" i="38"/>
  <c r="O28" i="38" s="1"/>
  <c r="N27" i="38"/>
  <c r="O27" i="38" s="1"/>
  <c r="N26" i="38"/>
  <c r="O26" i="38" s="1"/>
  <c r="N25" i="38"/>
  <c r="O25" i="38"/>
  <c r="M24" i="38"/>
  <c r="L24" i="38"/>
  <c r="K24" i="38"/>
  <c r="J24" i="38"/>
  <c r="I24" i="38"/>
  <c r="H24" i="38"/>
  <c r="G24" i="38"/>
  <c r="F24" i="38"/>
  <c r="E24" i="38"/>
  <c r="D24" i="38"/>
  <c r="N23" i="38"/>
  <c r="O23" i="38" s="1"/>
  <c r="N22" i="38"/>
  <c r="O22" i="38"/>
  <c r="N21" i="38"/>
  <c r="O21" i="38" s="1"/>
  <c r="N20" i="38"/>
  <c r="O20" i="38" s="1"/>
  <c r="N19" i="38"/>
  <c r="O19" i="38" s="1"/>
  <c r="N18" i="38"/>
  <c r="O18" i="38" s="1"/>
  <c r="N17" i="38"/>
  <c r="O17" i="38"/>
  <c r="M16" i="38"/>
  <c r="L16" i="38"/>
  <c r="K16" i="38"/>
  <c r="J16" i="38"/>
  <c r="I16" i="38"/>
  <c r="I63" i="38" s="1"/>
  <c r="H16" i="38"/>
  <c r="G16" i="38"/>
  <c r="G63" i="38" s="1"/>
  <c r="F16" i="38"/>
  <c r="F63" i="38" s="1"/>
  <c r="E16" i="38"/>
  <c r="D16" i="38"/>
  <c r="N15" i="38"/>
  <c r="O15" i="38" s="1"/>
  <c r="N14" i="38"/>
  <c r="O14" i="38" s="1"/>
  <c r="N13" i="38"/>
  <c r="O13" i="38" s="1"/>
  <c r="N12" i="38"/>
  <c r="O12" i="38" s="1"/>
  <c r="N11" i="38"/>
  <c r="O11" i="38" s="1"/>
  <c r="N10" i="38"/>
  <c r="O10" i="38"/>
  <c r="N9" i="38"/>
  <c r="O9" i="38" s="1"/>
  <c r="N8" i="38"/>
  <c r="O8" i="38" s="1"/>
  <c r="N7" i="38"/>
  <c r="O7" i="38"/>
  <c r="N6" i="38"/>
  <c r="O6" i="38" s="1"/>
  <c r="M5" i="38"/>
  <c r="M63" i="38" s="1"/>
  <c r="L5" i="38"/>
  <c r="K5" i="38"/>
  <c r="K63" i="38" s="1"/>
  <c r="J5" i="38"/>
  <c r="J63" i="38" s="1"/>
  <c r="I5" i="38"/>
  <c r="H5" i="38"/>
  <c r="G5" i="38"/>
  <c r="F5" i="38"/>
  <c r="E5" i="38"/>
  <c r="N5" i="38" s="1"/>
  <c r="O5" i="38" s="1"/>
  <c r="D5" i="38"/>
  <c r="N60" i="37"/>
  <c r="O60" i="37" s="1"/>
  <c r="N59" i="37"/>
  <c r="O59" i="37" s="1"/>
  <c r="M58" i="37"/>
  <c r="L58" i="37"/>
  <c r="K58" i="37"/>
  <c r="J58" i="37"/>
  <c r="I58" i="37"/>
  <c r="H58" i="37"/>
  <c r="G58" i="37"/>
  <c r="F58" i="37"/>
  <c r="E58" i="37"/>
  <c r="D58" i="37"/>
  <c r="N58" i="37" s="1"/>
  <c r="O58" i="37" s="1"/>
  <c r="N57" i="37"/>
  <c r="O57" i="37" s="1"/>
  <c r="N56" i="37"/>
  <c r="O56" i="37" s="1"/>
  <c r="N55" i="37"/>
  <c r="O55" i="37" s="1"/>
  <c r="N54" i="37"/>
  <c r="O54" i="37" s="1"/>
  <c r="N53" i="37"/>
  <c r="O53" i="37" s="1"/>
  <c r="N52" i="37"/>
  <c r="O52" i="37" s="1"/>
  <c r="N51" i="37"/>
  <c r="O51" i="37"/>
  <c r="N50" i="37"/>
  <c r="O50" i="37" s="1"/>
  <c r="N49" i="37"/>
  <c r="O49" i="37" s="1"/>
  <c r="M48" i="37"/>
  <c r="L48" i="37"/>
  <c r="K48" i="37"/>
  <c r="J48" i="37"/>
  <c r="J61" i="37" s="1"/>
  <c r="I48" i="37"/>
  <c r="H48" i="37"/>
  <c r="G48" i="37"/>
  <c r="F48" i="37"/>
  <c r="E48" i="37"/>
  <c r="E61" i="37" s="1"/>
  <c r="D48" i="37"/>
  <c r="N47" i="37"/>
  <c r="O47" i="37" s="1"/>
  <c r="N46" i="37"/>
  <c r="O46" i="37" s="1"/>
  <c r="N45" i="37"/>
  <c r="O45" i="37" s="1"/>
  <c r="N44" i="37"/>
  <c r="O44" i="37" s="1"/>
  <c r="M43" i="37"/>
  <c r="L43" i="37"/>
  <c r="K43" i="37"/>
  <c r="J43" i="37"/>
  <c r="I43" i="37"/>
  <c r="H43" i="37"/>
  <c r="G43" i="37"/>
  <c r="F43" i="37"/>
  <c r="E43" i="37"/>
  <c r="D43" i="37"/>
  <c r="N42" i="37"/>
  <c r="O42" i="37"/>
  <c r="N41" i="37"/>
  <c r="O41" i="37" s="1"/>
  <c r="N40" i="37"/>
  <c r="O40" i="37" s="1"/>
  <c r="N39" i="37"/>
  <c r="O39" i="37" s="1"/>
  <c r="N38" i="37"/>
  <c r="O38" i="37" s="1"/>
  <c r="N37" i="37"/>
  <c r="O37" i="37" s="1"/>
  <c r="N36" i="37"/>
  <c r="O36" i="37" s="1"/>
  <c r="N35" i="37"/>
  <c r="O35" i="37" s="1"/>
  <c r="N34" i="37"/>
  <c r="O34" i="37" s="1"/>
  <c r="N33" i="37"/>
  <c r="O33" i="37" s="1"/>
  <c r="M32" i="37"/>
  <c r="L32" i="37"/>
  <c r="K32" i="37"/>
  <c r="J32" i="37"/>
  <c r="I32" i="37"/>
  <c r="H32" i="37"/>
  <c r="G32" i="37"/>
  <c r="F32" i="37"/>
  <c r="E32" i="37"/>
  <c r="D32" i="37"/>
  <c r="N31" i="37"/>
  <c r="O31" i="37" s="1"/>
  <c r="N30" i="37"/>
  <c r="O30" i="37" s="1"/>
  <c r="N29" i="37"/>
  <c r="O29" i="37" s="1"/>
  <c r="N28" i="37"/>
  <c r="O28" i="37" s="1"/>
  <c r="N27" i="37"/>
  <c r="O27" i="37" s="1"/>
  <c r="N26" i="37"/>
  <c r="O26" i="37" s="1"/>
  <c r="N25" i="37"/>
  <c r="O25" i="37" s="1"/>
  <c r="N24" i="37"/>
  <c r="O24" i="37" s="1"/>
  <c r="N23" i="37"/>
  <c r="O23" i="37" s="1"/>
  <c r="M22" i="37"/>
  <c r="L22" i="37"/>
  <c r="K22" i="37"/>
  <c r="J22" i="37"/>
  <c r="I22" i="37"/>
  <c r="I61" i="37" s="1"/>
  <c r="H22" i="37"/>
  <c r="G22" i="37"/>
  <c r="F22" i="37"/>
  <c r="E22" i="37"/>
  <c r="D22" i="37"/>
  <c r="N22" i="37" s="1"/>
  <c r="O22" i="37" s="1"/>
  <c r="N21" i="37"/>
  <c r="O21" i="37" s="1"/>
  <c r="N20" i="37"/>
  <c r="O20" i="37" s="1"/>
  <c r="N19" i="37"/>
  <c r="O19" i="37" s="1"/>
  <c r="N18" i="37"/>
  <c r="O18" i="37" s="1"/>
  <c r="N17" i="37"/>
  <c r="O17" i="37" s="1"/>
  <c r="M16" i="37"/>
  <c r="L16" i="37"/>
  <c r="K16" i="37"/>
  <c r="J16" i="37"/>
  <c r="I16" i="37"/>
  <c r="H16" i="37"/>
  <c r="G16" i="37"/>
  <c r="F16" i="37"/>
  <c r="E16" i="37"/>
  <c r="D16" i="37"/>
  <c r="N16" i="37" s="1"/>
  <c r="O16" i="37" s="1"/>
  <c r="N15" i="37"/>
  <c r="O15" i="37" s="1"/>
  <c r="N14" i="37"/>
  <c r="O14" i="37"/>
  <c r="N13" i="37"/>
  <c r="O13" i="37" s="1"/>
  <c r="N12" i="37"/>
  <c r="O12" i="37" s="1"/>
  <c r="N11" i="37"/>
  <c r="O11" i="37" s="1"/>
  <c r="N10" i="37"/>
  <c r="O10" i="37" s="1"/>
  <c r="N9" i="37"/>
  <c r="O9" i="37" s="1"/>
  <c r="N8" i="37"/>
  <c r="O8" i="37" s="1"/>
  <c r="N7" i="37"/>
  <c r="O7" i="37" s="1"/>
  <c r="N6" i="37"/>
  <c r="O6" i="37" s="1"/>
  <c r="M5" i="37"/>
  <c r="L5" i="37"/>
  <c r="K5" i="37"/>
  <c r="J5" i="37"/>
  <c r="I5" i="37"/>
  <c r="H5" i="37"/>
  <c r="G5" i="37"/>
  <c r="F5" i="37"/>
  <c r="E5" i="37"/>
  <c r="D5" i="37"/>
  <c r="N62" i="36"/>
  <c r="O62" i="36" s="1"/>
  <c r="M61" i="36"/>
  <c r="L61" i="36"/>
  <c r="K61" i="36"/>
  <c r="J61" i="36"/>
  <c r="I61" i="36"/>
  <c r="H61" i="36"/>
  <c r="G61" i="36"/>
  <c r="F61" i="36"/>
  <c r="E61" i="36"/>
  <c r="D61" i="36"/>
  <c r="N60" i="36"/>
  <c r="O60" i="36" s="1"/>
  <c r="N59" i="36"/>
  <c r="O59" i="36" s="1"/>
  <c r="N58" i="36"/>
  <c r="O58" i="36" s="1"/>
  <c r="N57" i="36"/>
  <c r="O57" i="36" s="1"/>
  <c r="N56" i="36"/>
  <c r="O56" i="36" s="1"/>
  <c r="N55" i="36"/>
  <c r="O55" i="36" s="1"/>
  <c r="M54" i="36"/>
  <c r="L54" i="36"/>
  <c r="K54" i="36"/>
  <c r="J54" i="36"/>
  <c r="I54" i="36"/>
  <c r="H54" i="36"/>
  <c r="G54" i="36"/>
  <c r="F54" i="36"/>
  <c r="E54" i="36"/>
  <c r="D54" i="36"/>
  <c r="N53" i="36"/>
  <c r="O53" i="36"/>
  <c r="N52" i="36"/>
  <c r="O52" i="36" s="1"/>
  <c r="N51" i="36"/>
  <c r="O51" i="36" s="1"/>
  <c r="N50" i="36"/>
  <c r="O50" i="36"/>
  <c r="M49" i="36"/>
  <c r="L49" i="36"/>
  <c r="K49" i="36"/>
  <c r="J49" i="36"/>
  <c r="I49" i="36"/>
  <c r="H49" i="36"/>
  <c r="G49" i="36"/>
  <c r="G63" i="36" s="1"/>
  <c r="F49" i="36"/>
  <c r="E49" i="36"/>
  <c r="N49" i="36" s="1"/>
  <c r="O49" i="36" s="1"/>
  <c r="D49" i="36"/>
  <c r="N48" i="36"/>
  <c r="O48" i="36"/>
  <c r="N47" i="36"/>
  <c r="O47" i="36"/>
  <c r="N46" i="36"/>
  <c r="O46" i="36" s="1"/>
  <c r="N45" i="36"/>
  <c r="O45" i="36"/>
  <c r="N44" i="36"/>
  <c r="O44" i="36"/>
  <c r="N43" i="36"/>
  <c r="O43" i="36" s="1"/>
  <c r="N42" i="36"/>
  <c r="O42" i="36"/>
  <c r="N41" i="36"/>
  <c r="O41" i="36"/>
  <c r="N40" i="36"/>
  <c r="O40" i="36"/>
  <c r="N39" i="36"/>
  <c r="O39" i="36"/>
  <c r="N38" i="36"/>
  <c r="O38" i="36" s="1"/>
  <c r="N37" i="36"/>
  <c r="O37" i="36" s="1"/>
  <c r="N36" i="36"/>
  <c r="O36" i="36"/>
  <c r="M35" i="36"/>
  <c r="L35" i="36"/>
  <c r="K35" i="36"/>
  <c r="J35" i="36"/>
  <c r="I35" i="36"/>
  <c r="H35" i="36"/>
  <c r="G35" i="36"/>
  <c r="F35" i="36"/>
  <c r="E35" i="36"/>
  <c r="D35" i="36"/>
  <c r="N34" i="36"/>
  <c r="O34" i="36" s="1"/>
  <c r="N33" i="36"/>
  <c r="O33" i="36" s="1"/>
  <c r="N32" i="36"/>
  <c r="O32" i="36" s="1"/>
  <c r="N31" i="36"/>
  <c r="O31" i="36"/>
  <c r="N30" i="36"/>
  <c r="O30" i="36" s="1"/>
  <c r="N29" i="36"/>
  <c r="O29" i="36" s="1"/>
  <c r="N28" i="36"/>
  <c r="O28" i="36" s="1"/>
  <c r="N27" i="36"/>
  <c r="O27" i="36" s="1"/>
  <c r="N26" i="36"/>
  <c r="O26" i="36" s="1"/>
  <c r="N25" i="36"/>
  <c r="O25" i="36" s="1"/>
  <c r="M24" i="36"/>
  <c r="L24" i="36"/>
  <c r="K24" i="36"/>
  <c r="J24" i="36"/>
  <c r="I24" i="36"/>
  <c r="H24" i="36"/>
  <c r="G24" i="36"/>
  <c r="F24" i="36"/>
  <c r="E24" i="36"/>
  <c r="D24" i="36"/>
  <c r="N23" i="36"/>
  <c r="O23" i="36"/>
  <c r="N22" i="36"/>
  <c r="O22" i="36" s="1"/>
  <c r="N21" i="36"/>
  <c r="O21" i="36" s="1"/>
  <c r="N20" i="36"/>
  <c r="O20" i="36" s="1"/>
  <c r="N19" i="36"/>
  <c r="O19" i="36" s="1"/>
  <c r="N18" i="36"/>
  <c r="O18" i="36" s="1"/>
  <c r="N17" i="36"/>
  <c r="O17" i="36" s="1"/>
  <c r="M16" i="36"/>
  <c r="L16" i="36"/>
  <c r="K16" i="36"/>
  <c r="J16" i="36"/>
  <c r="I16" i="36"/>
  <c r="H16" i="36"/>
  <c r="G16" i="36"/>
  <c r="F16" i="36"/>
  <c r="E16" i="36"/>
  <c r="D16" i="36"/>
  <c r="D63" i="36" s="1"/>
  <c r="N15" i="36"/>
  <c r="O15" i="36" s="1"/>
  <c r="N14" i="36"/>
  <c r="O14" i="36" s="1"/>
  <c r="N13" i="36"/>
  <c r="O13" i="36"/>
  <c r="N12" i="36"/>
  <c r="O12" i="36" s="1"/>
  <c r="N11" i="36"/>
  <c r="O11" i="36" s="1"/>
  <c r="N10" i="36"/>
  <c r="O10" i="36"/>
  <c r="N9" i="36"/>
  <c r="O9" i="36" s="1"/>
  <c r="N8" i="36"/>
  <c r="O8" i="36"/>
  <c r="N7" i="36"/>
  <c r="O7" i="36"/>
  <c r="N6" i="36"/>
  <c r="O6" i="36"/>
  <c r="M5" i="36"/>
  <c r="M63" i="36" s="1"/>
  <c r="L5" i="36"/>
  <c r="L63" i="36" s="1"/>
  <c r="K5" i="36"/>
  <c r="K63" i="36" s="1"/>
  <c r="J5" i="36"/>
  <c r="I5" i="36"/>
  <c r="H5" i="36"/>
  <c r="G5" i="36"/>
  <c r="F5" i="36"/>
  <c r="E5" i="36"/>
  <c r="D5" i="36"/>
  <c r="N60" i="35"/>
  <c r="O60" i="35" s="1"/>
  <c r="N59" i="35"/>
  <c r="O59" i="35" s="1"/>
  <c r="M58" i="35"/>
  <c r="L58" i="35"/>
  <c r="K58" i="35"/>
  <c r="J58" i="35"/>
  <c r="I58" i="35"/>
  <c r="H58" i="35"/>
  <c r="G58" i="35"/>
  <c r="F58" i="35"/>
  <c r="E58" i="35"/>
  <c r="D58" i="35"/>
  <c r="N57" i="35"/>
  <c r="O57" i="35" s="1"/>
  <c r="N56" i="35"/>
  <c r="O56" i="35" s="1"/>
  <c r="N55" i="35"/>
  <c r="O55" i="35" s="1"/>
  <c r="N54" i="35"/>
  <c r="O54" i="35"/>
  <c r="N53" i="35"/>
  <c r="O53" i="35" s="1"/>
  <c r="N52" i="35"/>
  <c r="O52" i="35"/>
  <c r="M51" i="35"/>
  <c r="L51" i="35"/>
  <c r="K51" i="35"/>
  <c r="J51" i="35"/>
  <c r="I51" i="35"/>
  <c r="H51" i="35"/>
  <c r="G51" i="35"/>
  <c r="F51" i="35"/>
  <c r="E51" i="35"/>
  <c r="D51" i="35"/>
  <c r="N51" i="35" s="1"/>
  <c r="O51" i="35" s="1"/>
  <c r="N50" i="35"/>
  <c r="O50" i="35" s="1"/>
  <c r="N49" i="35"/>
  <c r="O49" i="35" s="1"/>
  <c r="N48" i="35"/>
  <c r="O48" i="35"/>
  <c r="N47" i="35"/>
  <c r="O47" i="35" s="1"/>
  <c r="M46" i="35"/>
  <c r="L46" i="35"/>
  <c r="K46" i="35"/>
  <c r="J46" i="35"/>
  <c r="I46" i="35"/>
  <c r="H46" i="35"/>
  <c r="G46" i="35"/>
  <c r="F46" i="35"/>
  <c r="E46" i="35"/>
  <c r="D46" i="35"/>
  <c r="N46" i="35" s="1"/>
  <c r="O46" i="35" s="1"/>
  <c r="N45" i="35"/>
  <c r="O45" i="35"/>
  <c r="N44" i="35"/>
  <c r="O44" i="35" s="1"/>
  <c r="N43" i="35"/>
  <c r="O43" i="35"/>
  <c r="N42" i="35"/>
  <c r="O42" i="35" s="1"/>
  <c r="N41" i="35"/>
  <c r="O41" i="35" s="1"/>
  <c r="N40" i="35"/>
  <c r="O40" i="35" s="1"/>
  <c r="N39" i="35"/>
  <c r="O39" i="35"/>
  <c r="N38" i="35"/>
  <c r="O38" i="35" s="1"/>
  <c r="N37" i="35"/>
  <c r="O37" i="35"/>
  <c r="N36" i="35"/>
  <c r="O36" i="35" s="1"/>
  <c r="N35" i="35"/>
  <c r="O35" i="35" s="1"/>
  <c r="M34" i="35"/>
  <c r="L34" i="35"/>
  <c r="K34" i="35"/>
  <c r="J34" i="35"/>
  <c r="I34" i="35"/>
  <c r="H34" i="35"/>
  <c r="G34" i="35"/>
  <c r="F34" i="35"/>
  <c r="E34" i="35"/>
  <c r="D34" i="35"/>
  <c r="N33" i="35"/>
  <c r="O33" i="35" s="1"/>
  <c r="N32" i="35"/>
  <c r="O32" i="35" s="1"/>
  <c r="N31" i="35"/>
  <c r="O31" i="35" s="1"/>
  <c r="N30" i="35"/>
  <c r="O30" i="35" s="1"/>
  <c r="N29" i="35"/>
  <c r="O29" i="35" s="1"/>
  <c r="N28" i="35"/>
  <c r="O28" i="35" s="1"/>
  <c r="N27" i="35"/>
  <c r="O27" i="35" s="1"/>
  <c r="N26" i="35"/>
  <c r="O26" i="35" s="1"/>
  <c r="N25" i="35"/>
  <c r="O25" i="35" s="1"/>
  <c r="N24" i="35"/>
  <c r="O24" i="35" s="1"/>
  <c r="M23" i="35"/>
  <c r="L23" i="35"/>
  <c r="K23" i="35"/>
  <c r="J23" i="35"/>
  <c r="I23" i="35"/>
  <c r="H23" i="35"/>
  <c r="G23" i="35"/>
  <c r="F23" i="35"/>
  <c r="E23" i="35"/>
  <c r="D23" i="35"/>
  <c r="N22" i="35"/>
  <c r="O22" i="35" s="1"/>
  <c r="N21" i="35"/>
  <c r="O21" i="35" s="1"/>
  <c r="N20" i="35"/>
  <c r="O20" i="35"/>
  <c r="N19" i="35"/>
  <c r="O19" i="35" s="1"/>
  <c r="N18" i="35"/>
  <c r="O18" i="35" s="1"/>
  <c r="N17" i="35"/>
  <c r="O17" i="35" s="1"/>
  <c r="M16" i="35"/>
  <c r="L16" i="35"/>
  <c r="K16" i="35"/>
  <c r="J16" i="35"/>
  <c r="I16" i="35"/>
  <c r="H16" i="35"/>
  <c r="G16" i="35"/>
  <c r="F16" i="35"/>
  <c r="E16" i="35"/>
  <c r="E61" i="35" s="1"/>
  <c r="D16" i="35"/>
  <c r="N16" i="35" s="1"/>
  <c r="O16" i="35" s="1"/>
  <c r="N15" i="35"/>
  <c r="O15" i="35" s="1"/>
  <c r="N14" i="35"/>
  <c r="O14" i="35"/>
  <c r="N13" i="35"/>
  <c r="O13" i="35" s="1"/>
  <c r="N12" i="35"/>
  <c r="O12" i="35" s="1"/>
  <c r="N11" i="35"/>
  <c r="O11" i="35" s="1"/>
  <c r="N10" i="35"/>
  <c r="O10" i="35"/>
  <c r="N9" i="35"/>
  <c r="O9" i="35"/>
  <c r="N8" i="35"/>
  <c r="O8" i="35"/>
  <c r="N7" i="35"/>
  <c r="O7" i="35" s="1"/>
  <c r="N6" i="35"/>
  <c r="O6" i="35" s="1"/>
  <c r="M5" i="35"/>
  <c r="M61" i="35" s="1"/>
  <c r="L5" i="35"/>
  <c r="K5" i="35"/>
  <c r="J5" i="35"/>
  <c r="I5" i="35"/>
  <c r="H5" i="35"/>
  <c r="H61" i="35" s="1"/>
  <c r="G5" i="35"/>
  <c r="F5" i="35"/>
  <c r="E5" i="35"/>
  <c r="D5" i="35"/>
  <c r="N61" i="34"/>
  <c r="O61" i="34" s="1"/>
  <c r="M60" i="34"/>
  <c r="L60" i="34"/>
  <c r="K60" i="34"/>
  <c r="J60" i="34"/>
  <c r="I60" i="34"/>
  <c r="H60" i="34"/>
  <c r="G60" i="34"/>
  <c r="F60" i="34"/>
  <c r="E60" i="34"/>
  <c r="D60" i="34"/>
  <c r="N60" i="34" s="1"/>
  <c r="O60" i="34" s="1"/>
  <c r="N59" i="34"/>
  <c r="O59" i="34"/>
  <c r="N58" i="34"/>
  <c r="O58" i="34"/>
  <c r="N57" i="34"/>
  <c r="O57" i="34" s="1"/>
  <c r="N56" i="34"/>
  <c r="O56" i="34" s="1"/>
  <c r="N55" i="34"/>
  <c r="O55" i="34" s="1"/>
  <c r="N54" i="34"/>
  <c r="O54" i="34" s="1"/>
  <c r="N53" i="34"/>
  <c r="O53" i="34"/>
  <c r="M52" i="34"/>
  <c r="L52" i="34"/>
  <c r="K52" i="34"/>
  <c r="J52" i="34"/>
  <c r="I52" i="34"/>
  <c r="H52" i="34"/>
  <c r="G52" i="34"/>
  <c r="F52" i="34"/>
  <c r="E52" i="34"/>
  <c r="D52" i="34"/>
  <c r="N51" i="34"/>
  <c r="O51" i="34" s="1"/>
  <c r="N50" i="34"/>
  <c r="O50" i="34" s="1"/>
  <c r="N49" i="34"/>
  <c r="O49" i="34" s="1"/>
  <c r="N48" i="34"/>
  <c r="O48" i="34" s="1"/>
  <c r="M47" i="34"/>
  <c r="L47" i="34"/>
  <c r="K47" i="34"/>
  <c r="J47" i="34"/>
  <c r="I47" i="34"/>
  <c r="H47" i="34"/>
  <c r="G47" i="34"/>
  <c r="F47" i="34"/>
  <c r="E47" i="34"/>
  <c r="D47" i="34"/>
  <c r="N46" i="34"/>
  <c r="O46" i="34" s="1"/>
  <c r="N45" i="34"/>
  <c r="O45" i="34" s="1"/>
  <c r="N44" i="34"/>
  <c r="O44" i="34" s="1"/>
  <c r="N43" i="34"/>
  <c r="O43" i="34" s="1"/>
  <c r="N42" i="34"/>
  <c r="O42" i="34" s="1"/>
  <c r="N41" i="34"/>
  <c r="O41" i="34" s="1"/>
  <c r="N40" i="34"/>
  <c r="O40" i="34" s="1"/>
  <c r="N39" i="34"/>
  <c r="O39" i="34" s="1"/>
  <c r="N38" i="34"/>
  <c r="O38" i="34" s="1"/>
  <c r="N37" i="34"/>
  <c r="O37" i="34" s="1"/>
  <c r="N36" i="34"/>
  <c r="O36" i="34" s="1"/>
  <c r="M35" i="34"/>
  <c r="L35" i="34"/>
  <c r="K35" i="34"/>
  <c r="J35" i="34"/>
  <c r="I35" i="34"/>
  <c r="H35" i="34"/>
  <c r="G35" i="34"/>
  <c r="F35" i="34"/>
  <c r="E35" i="34"/>
  <c r="D35" i="34"/>
  <c r="N35" i="34" s="1"/>
  <c r="O35" i="34" s="1"/>
  <c r="N34" i="34"/>
  <c r="O34" i="34" s="1"/>
  <c r="N33" i="34"/>
  <c r="O33" i="34" s="1"/>
  <c r="N32" i="34"/>
  <c r="O32" i="34" s="1"/>
  <c r="N31" i="34"/>
  <c r="O31" i="34" s="1"/>
  <c r="N30" i="34"/>
  <c r="O30" i="34" s="1"/>
  <c r="N29" i="34"/>
  <c r="O29" i="34" s="1"/>
  <c r="N28" i="34"/>
  <c r="O28" i="34" s="1"/>
  <c r="N27" i="34"/>
  <c r="O27" i="34" s="1"/>
  <c r="N26" i="34"/>
  <c r="O26" i="34" s="1"/>
  <c r="M25" i="34"/>
  <c r="L25" i="34"/>
  <c r="K25" i="34"/>
  <c r="J25" i="34"/>
  <c r="I25" i="34"/>
  <c r="H25" i="34"/>
  <c r="G25" i="34"/>
  <c r="F25" i="34"/>
  <c r="E25" i="34"/>
  <c r="D25" i="34"/>
  <c r="N25" i="34" s="1"/>
  <c r="O25" i="34" s="1"/>
  <c r="N24" i="34"/>
  <c r="O24" i="34"/>
  <c r="N23" i="34"/>
  <c r="O23" i="34"/>
  <c r="N22" i="34"/>
  <c r="O22" i="34" s="1"/>
  <c r="N21" i="34"/>
  <c r="O21" i="34" s="1"/>
  <c r="N20" i="34"/>
  <c r="O20" i="34"/>
  <c r="N19" i="34"/>
  <c r="O19" i="34" s="1"/>
  <c r="N18" i="34"/>
  <c r="O18" i="34" s="1"/>
  <c r="N17" i="34"/>
  <c r="O17" i="34"/>
  <c r="M16" i="34"/>
  <c r="L16" i="34"/>
  <c r="K16" i="34"/>
  <c r="J16" i="34"/>
  <c r="I16" i="34"/>
  <c r="H16" i="34"/>
  <c r="G16" i="34"/>
  <c r="F16" i="34"/>
  <c r="E16" i="34"/>
  <c r="D16" i="34"/>
  <c r="N15" i="34"/>
  <c r="O15" i="34" s="1"/>
  <c r="N14" i="34"/>
  <c r="O14" i="34" s="1"/>
  <c r="N13" i="34"/>
  <c r="O13" i="34" s="1"/>
  <c r="N12" i="34"/>
  <c r="O12" i="34" s="1"/>
  <c r="N11" i="34"/>
  <c r="O11" i="34" s="1"/>
  <c r="N10" i="34"/>
  <c r="O10" i="34" s="1"/>
  <c r="N9" i="34"/>
  <c r="O9" i="34" s="1"/>
  <c r="N8" i="34"/>
  <c r="O8" i="34" s="1"/>
  <c r="N7" i="34"/>
  <c r="O7" i="34" s="1"/>
  <c r="N6" i="34"/>
  <c r="O6" i="34" s="1"/>
  <c r="M5" i="34"/>
  <c r="M62" i="34" s="1"/>
  <c r="L5" i="34"/>
  <c r="L62" i="34" s="1"/>
  <c r="K5" i="34"/>
  <c r="K62" i="34" s="1"/>
  <c r="J5" i="34"/>
  <c r="I5" i="34"/>
  <c r="H5" i="34"/>
  <c r="G5" i="34"/>
  <c r="F5" i="34"/>
  <c r="F62" i="34" s="1"/>
  <c r="E5" i="34"/>
  <c r="D5" i="34"/>
  <c r="N37" i="33"/>
  <c r="O37" i="33" s="1"/>
  <c r="N38" i="33"/>
  <c r="O38" i="33" s="1"/>
  <c r="N39" i="33"/>
  <c r="O39" i="33" s="1"/>
  <c r="N40" i="33"/>
  <c r="O40" i="33" s="1"/>
  <c r="N41" i="33"/>
  <c r="O41" i="33" s="1"/>
  <c r="N42" i="33"/>
  <c r="O42" i="33" s="1"/>
  <c r="N43" i="33"/>
  <c r="O43" i="33" s="1"/>
  <c r="N44" i="33"/>
  <c r="O44" i="33" s="1"/>
  <c r="N45" i="33"/>
  <c r="O45" i="33" s="1"/>
  <c r="N25" i="33"/>
  <c r="O25" i="33" s="1"/>
  <c r="N26" i="33"/>
  <c r="O26" i="33" s="1"/>
  <c r="N27" i="33"/>
  <c r="O27" i="33" s="1"/>
  <c r="N28" i="33"/>
  <c r="O28" i="33" s="1"/>
  <c r="N29" i="33"/>
  <c r="O29" i="33" s="1"/>
  <c r="N30" i="33"/>
  <c r="O30" i="33" s="1"/>
  <c r="N31" i="33"/>
  <c r="O31" i="33" s="1"/>
  <c r="N32" i="33"/>
  <c r="O32" i="33" s="1"/>
  <c r="N33" i="33"/>
  <c r="O33" i="33" s="1"/>
  <c r="N34" i="33"/>
  <c r="O34" i="33" s="1"/>
  <c r="N8" i="33"/>
  <c r="O8" i="33" s="1"/>
  <c r="E35" i="33"/>
  <c r="F35" i="33"/>
  <c r="G35" i="33"/>
  <c r="H35" i="33"/>
  <c r="I35" i="33"/>
  <c r="J35" i="33"/>
  <c r="K35" i="33"/>
  <c r="L35" i="33"/>
  <c r="M35" i="33"/>
  <c r="D35" i="33"/>
  <c r="E24" i="33"/>
  <c r="F24" i="33"/>
  <c r="G24" i="33"/>
  <c r="H24" i="33"/>
  <c r="I24" i="33"/>
  <c r="J24" i="33"/>
  <c r="K24" i="33"/>
  <c r="L24" i="33"/>
  <c r="M24" i="33"/>
  <c r="D24" i="33"/>
  <c r="N24" i="33" s="1"/>
  <c r="O24" i="33" s="1"/>
  <c r="E16" i="33"/>
  <c r="E61" i="33" s="1"/>
  <c r="F16" i="33"/>
  <c r="G16" i="33"/>
  <c r="H16" i="33"/>
  <c r="I16" i="33"/>
  <c r="J16" i="33"/>
  <c r="K16" i="33"/>
  <c r="L16" i="33"/>
  <c r="M16" i="33"/>
  <c r="D16" i="33"/>
  <c r="E5" i="33"/>
  <c r="F5" i="33"/>
  <c r="F61" i="33" s="1"/>
  <c r="G5" i="33"/>
  <c r="H5" i="33"/>
  <c r="I5" i="33"/>
  <c r="I61" i="33"/>
  <c r="J5" i="33"/>
  <c r="J61" i="33" s="1"/>
  <c r="K5" i="33"/>
  <c r="L5" i="33"/>
  <c r="M5" i="33"/>
  <c r="M61" i="33" s="1"/>
  <c r="D5" i="33"/>
  <c r="E59" i="33"/>
  <c r="F59" i="33"/>
  <c r="G59" i="33"/>
  <c r="H59" i="33"/>
  <c r="I59" i="33"/>
  <c r="J59" i="33"/>
  <c r="K59" i="33"/>
  <c r="L59" i="33"/>
  <c r="M59" i="33"/>
  <c r="D59" i="33"/>
  <c r="N59" i="33" s="1"/>
  <c r="O59" i="33" s="1"/>
  <c r="N60" i="33"/>
  <c r="O60" i="33"/>
  <c r="N53" i="33"/>
  <c r="O53" i="33"/>
  <c r="N54" i="33"/>
  <c r="O54" i="33"/>
  <c r="N55" i="33"/>
  <c r="O55" i="33" s="1"/>
  <c r="N56" i="33"/>
  <c r="O56" i="33"/>
  <c r="N57" i="33"/>
  <c r="O57" i="33" s="1"/>
  <c r="N58" i="33"/>
  <c r="O58" i="33" s="1"/>
  <c r="N52" i="33"/>
  <c r="O52" i="33"/>
  <c r="E51" i="33"/>
  <c r="F51" i="33"/>
  <c r="G51" i="33"/>
  <c r="H51" i="33"/>
  <c r="I51" i="33"/>
  <c r="J51" i="33"/>
  <c r="K51" i="33"/>
  <c r="L51" i="33"/>
  <c r="M51" i="33"/>
  <c r="D51" i="33"/>
  <c r="N51" i="33" s="1"/>
  <c r="O51" i="33" s="1"/>
  <c r="E46" i="33"/>
  <c r="F46" i="33"/>
  <c r="G46" i="33"/>
  <c r="H46" i="33"/>
  <c r="I46" i="33"/>
  <c r="J46" i="33"/>
  <c r="K46" i="33"/>
  <c r="L46" i="33"/>
  <c r="M46" i="33"/>
  <c r="D46" i="33"/>
  <c r="N47" i="33"/>
  <c r="O47" i="33" s="1"/>
  <c r="N48" i="33"/>
  <c r="O48" i="33" s="1"/>
  <c r="N49" i="33"/>
  <c r="O49" i="33" s="1"/>
  <c r="N50" i="33"/>
  <c r="O50" i="33" s="1"/>
  <c r="N22" i="33"/>
  <c r="O22" i="33" s="1"/>
  <c r="N21" i="33"/>
  <c r="O21" i="33" s="1"/>
  <c r="N36" i="33"/>
  <c r="O36" i="33" s="1"/>
  <c r="N18" i="33"/>
  <c r="O18" i="33" s="1"/>
  <c r="N19" i="33"/>
  <c r="O19" i="33" s="1"/>
  <c r="N20" i="33"/>
  <c r="O20" i="33" s="1"/>
  <c r="N23" i="33"/>
  <c r="O23" i="33" s="1"/>
  <c r="N7" i="33"/>
  <c r="O7" i="33" s="1"/>
  <c r="N9" i="33"/>
  <c r="O9" i="33" s="1"/>
  <c r="N10" i="33"/>
  <c r="O10" i="33" s="1"/>
  <c r="N11" i="33"/>
  <c r="O11" i="33" s="1"/>
  <c r="N12" i="33"/>
  <c r="O12" i="33" s="1"/>
  <c r="N13" i="33"/>
  <c r="O13" i="33" s="1"/>
  <c r="N14" i="33"/>
  <c r="O14" i="33" s="1"/>
  <c r="N15" i="33"/>
  <c r="O15" i="33" s="1"/>
  <c r="N6" i="33"/>
  <c r="O6" i="33" s="1"/>
  <c r="N17" i="33"/>
  <c r="O17" i="33" s="1"/>
  <c r="G61" i="37"/>
  <c r="K61" i="37"/>
  <c r="N54" i="39"/>
  <c r="O54" i="39" s="1"/>
  <c r="E63" i="39"/>
  <c r="I63" i="40"/>
  <c r="N47" i="41"/>
  <c r="O47" i="41" s="1"/>
  <c r="G62" i="41"/>
  <c r="N58" i="42"/>
  <c r="O58" i="42"/>
  <c r="G62" i="42"/>
  <c r="N34" i="42"/>
  <c r="O34" i="42" s="1"/>
  <c r="N16" i="43"/>
  <c r="O16" i="43" s="1"/>
  <c r="J61" i="45"/>
  <c r="N34" i="45"/>
  <c r="O34" i="45" s="1"/>
  <c r="O53" i="46"/>
  <c r="P53" i="46"/>
  <c r="O34" i="46"/>
  <c r="P34" i="46" s="1"/>
  <c r="E61" i="46"/>
  <c r="O55" i="48" l="1"/>
  <c r="P55" i="48" s="1"/>
  <c r="N35" i="39"/>
  <c r="O35" i="39" s="1"/>
  <c r="D63" i="44"/>
  <c r="N63" i="44" s="1"/>
  <c r="O63" i="44" s="1"/>
  <c r="O5" i="46"/>
  <c r="P5" i="46" s="1"/>
  <c r="N5" i="35"/>
  <c r="O5" i="35" s="1"/>
  <c r="N47" i="34"/>
  <c r="O47" i="34" s="1"/>
  <c r="N23" i="35"/>
  <c r="O23" i="35" s="1"/>
  <c r="N5" i="39"/>
  <c r="O5" i="39" s="1"/>
  <c r="N60" i="40"/>
  <c r="O60" i="40" s="1"/>
  <c r="F61" i="35"/>
  <c r="N16" i="33"/>
  <c r="O16" i="33" s="1"/>
  <c r="N16" i="44"/>
  <c r="O16" i="44" s="1"/>
  <c r="J63" i="39"/>
  <c r="N25" i="40"/>
  <c r="O25" i="40" s="1"/>
  <c r="N16" i="34"/>
  <c r="O16" i="34" s="1"/>
  <c r="M63" i="40"/>
  <c r="N16" i="38"/>
  <c r="O16" i="38" s="1"/>
  <c r="I63" i="39"/>
  <c r="H61" i="46"/>
  <c r="L61" i="33"/>
  <c r="N5" i="37"/>
  <c r="O5" i="37" s="1"/>
  <c r="L61" i="37"/>
  <c r="D63" i="38"/>
  <c r="N48" i="38"/>
  <c r="O48" i="38" s="1"/>
  <c r="N16" i="41"/>
  <c r="O16" i="41" s="1"/>
  <c r="G62" i="43"/>
  <c r="N16" i="36"/>
  <c r="O16" i="36" s="1"/>
  <c r="D62" i="42"/>
  <c r="N62" i="42" s="1"/>
  <c r="O62" i="42" s="1"/>
  <c r="E62" i="34"/>
  <c r="H62" i="34"/>
  <c r="I61" i="35"/>
  <c r="N35" i="33"/>
  <c r="O35" i="33" s="1"/>
  <c r="N34" i="40"/>
  <c r="O34" i="40" s="1"/>
  <c r="O23" i="46"/>
  <c r="P23" i="46" s="1"/>
  <c r="D62" i="34"/>
  <c r="N46" i="33"/>
  <c r="O46" i="33" s="1"/>
  <c r="N16" i="45"/>
  <c r="O16" i="45" s="1"/>
  <c r="N5" i="45"/>
  <c r="O5" i="45" s="1"/>
  <c r="I62" i="34"/>
  <c r="L63" i="39"/>
  <c r="G61" i="33"/>
  <c r="N24" i="36"/>
  <c r="O24" i="36" s="1"/>
  <c r="N48" i="40"/>
  <c r="O48" i="40" s="1"/>
  <c r="D62" i="41"/>
  <c r="N61" i="36"/>
  <c r="O61" i="36" s="1"/>
  <c r="M61" i="46"/>
  <c r="N48" i="37"/>
  <c r="O48" i="37" s="1"/>
  <c r="G63" i="40"/>
  <c r="N52" i="34"/>
  <c r="O52" i="34" s="1"/>
  <c r="H61" i="37"/>
  <c r="H63" i="38"/>
  <c r="H63" i="39"/>
  <c r="J62" i="41"/>
  <c r="D62" i="43"/>
  <c r="N62" i="43" s="1"/>
  <c r="O62" i="43" s="1"/>
  <c r="O48" i="46"/>
  <c r="P48" i="46" s="1"/>
  <c r="L63" i="38"/>
  <c r="N34" i="44"/>
  <c r="O34" i="44" s="1"/>
  <c r="N5" i="34"/>
  <c r="O5" i="34" s="1"/>
  <c r="N32" i="37"/>
  <c r="O32" i="37" s="1"/>
  <c r="H61" i="33"/>
  <c r="J62" i="34"/>
  <c r="N35" i="36"/>
  <c r="O35" i="36" s="1"/>
  <c r="K61" i="33"/>
  <c r="N5" i="40"/>
  <c r="O5" i="40" s="1"/>
  <c r="N54" i="36"/>
  <c r="O54" i="36" s="1"/>
  <c r="N34" i="38"/>
  <c r="O34" i="38" s="1"/>
  <c r="N5" i="33"/>
  <c r="O5" i="33" s="1"/>
  <c r="N34" i="35"/>
  <c r="O34" i="35" s="1"/>
  <c r="I63" i="36"/>
  <c r="N24" i="38"/>
  <c r="O24" i="38" s="1"/>
  <c r="N53" i="40"/>
  <c r="O53" i="40" s="1"/>
  <c r="O52" i="47"/>
  <c r="P52" i="47" s="1"/>
  <c r="G62" i="34"/>
  <c r="F61" i="46"/>
  <c r="O58" i="46"/>
  <c r="P58" i="46" s="1"/>
  <c r="L61" i="45"/>
  <c r="N61" i="45" s="1"/>
  <c r="O61" i="45" s="1"/>
  <c r="N5" i="41"/>
  <c r="O5" i="41" s="1"/>
  <c r="N5" i="36"/>
  <c r="O5" i="36" s="1"/>
  <c r="D61" i="33"/>
  <c r="F63" i="36"/>
  <c r="H63" i="36"/>
  <c r="D61" i="35"/>
  <c r="E63" i="38"/>
  <c r="J63" i="36"/>
  <c r="D63" i="39"/>
  <c r="N49" i="39"/>
  <c r="O49" i="39" s="1"/>
  <c r="G61" i="35"/>
  <c r="N5" i="44"/>
  <c r="O5" i="44" s="1"/>
  <c r="N58" i="35"/>
  <c r="O58" i="35" s="1"/>
  <c r="M61" i="37"/>
  <c r="D61" i="37"/>
  <c r="N43" i="37"/>
  <c r="O43" i="37" s="1"/>
  <c r="N61" i="38"/>
  <c r="O61" i="38" s="1"/>
  <c r="J61" i="35"/>
  <c r="F61" i="37"/>
  <c r="N16" i="39"/>
  <c r="O16" i="39" s="1"/>
  <c r="H63" i="40"/>
  <c r="N63" i="40" s="1"/>
  <c r="O63" i="40" s="1"/>
  <c r="N60" i="43"/>
  <c r="O60" i="43" s="1"/>
  <c r="K61" i="35"/>
  <c r="E63" i="36"/>
  <c r="L61" i="35"/>
  <c r="O61" i="46" l="1"/>
  <c r="P61" i="46" s="1"/>
  <c r="N62" i="34"/>
  <c r="O62" i="34" s="1"/>
  <c r="N61" i="37"/>
  <c r="O61" i="37" s="1"/>
  <c r="N63" i="39"/>
  <c r="O63" i="39" s="1"/>
  <c r="N63" i="36"/>
  <c r="O63" i="36" s="1"/>
  <c r="N61" i="33"/>
  <c r="O61" i="33" s="1"/>
  <c r="N62" i="41"/>
  <c r="O62" i="41" s="1"/>
  <c r="N63" i="38"/>
  <c r="O63" i="38" s="1"/>
  <c r="N61" i="35"/>
  <c r="O61" i="35" s="1"/>
</calcChain>
</file>

<file path=xl/sharedStrings.xml><?xml version="1.0" encoding="utf-8"?>
<sst xmlns="http://schemas.openxmlformats.org/spreadsheetml/2006/main" count="1234" uniqueCount="163">
  <si>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</si>
  <si>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</si>
  <si>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</si>
  <si>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</si>
  <si>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</si>
  <si>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</si>
  <si>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</si>
  <si>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</si>
  <si>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</si>
  <si>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</si>
  <si>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</si>
  <si>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Discretionary Sales Surtaxes</t>
  </si>
  <si>
    <t>Utility Service Tax - Electricity</t>
  </si>
  <si>
    <t>Utility Service Tax - Water</t>
  </si>
  <si>
    <t>Utility Service Tax - Gas</t>
  </si>
  <si>
    <t>Utility Service Tax - Propane</t>
  </si>
  <si>
    <t>Communications Services Taxes</t>
  </si>
  <si>
    <t>Local Business Tax</t>
  </si>
  <si>
    <t>Permits, Fees, and Special Assessments</t>
  </si>
  <si>
    <t>Franchise Fee - Electricity</t>
  </si>
  <si>
    <t>Franchise Fee - Gas</t>
  </si>
  <si>
    <t>Franchise Fee - Solid Waste</t>
  </si>
  <si>
    <t>Impact Fees - Residential - Public Safety</t>
  </si>
  <si>
    <t>Impact Fees - Residential - Physical Environment</t>
  </si>
  <si>
    <t>Other Permits, Fees, and Special Assessments</t>
  </si>
  <si>
    <t>Federal Grant - Public Safety</t>
  </si>
  <si>
    <t>Intergovernmental Revenue</t>
  </si>
  <si>
    <t>Federal Grant - Transportation - Other Transportation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</si>
  <si>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</si>
  <si>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</si>
  <si>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</si>
  <si>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</si>
  <si>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Transportation - Other Transportation</t>
  </si>
  <si>
    <t>Grants from Other Local Units - Physical Environment</t>
  </si>
  <si>
    <t>Grants from Other Local Units - Culture / Recreation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</si>
  <si>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</si>
  <si>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</si>
  <si>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</si>
  <si>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</si>
  <si>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</si>
  <si>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</si>
  <si>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</si>
  <si>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</si>
  <si>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Administrative Service Fees</t>
  </si>
  <si>
    <t>Public Safety - Protective Inspection Fees</t>
  </si>
  <si>
    <t>Physical Environment - Water Utility</t>
  </si>
  <si>
    <t>Physical Environment - Garbage / Solid Waste</t>
  </si>
  <si>
    <t>Physical Environment - Sewer / Wastewater Utility</t>
  </si>
  <si>
    <t>Physical Environment - Conservation and Resource Management</t>
  </si>
  <si>
    <t>Culture / Recreation - Libraries</t>
  </si>
  <si>
    <t>Culture / Recreation - Parks and Recreation</t>
  </si>
  <si>
    <t>Culture / Recreation - Special Recreation Facilities</t>
  </si>
  <si>
    <t>Total - All Account Codes</t>
  </si>
  <si>
    <t>Local Fiscal Year Ended September 30, 2009</t>
  </si>
  <si>
    <t>Court-Ordered Judgments and Fines - As Decided by Traffic Court</t>
  </si>
  <si>
    <t>Fines - Library</t>
  </si>
  <si>
    <t>Fines - Local Ordinance Violations</t>
  </si>
  <si>
    <t>Other Judgments, Fines, and Forfeits</t>
  </si>
  <si>
    <t>Interest and Other Earnings - Interest</t>
  </si>
  <si>
    <t>Interest and Other Earnings - Net Increase (Decrease) in Fair Value of Investments</t>
  </si>
  <si>
    <t>Rents and Royalties</t>
  </si>
  <si>
    <t>Disposition of Fixed Assets</t>
  </si>
  <si>
    <t>Contributions and Donations from Private Sources</t>
  </si>
  <si>
    <t>Pension Fund Contributions</t>
  </si>
  <si>
    <t>Other Miscellaneous Revenues - Other</t>
  </si>
  <si>
    <t>Non-Operating - Inter-Fund Group Transfers In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</si>
  <si>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</si>
  <si>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</si>
  <si>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</si>
  <si>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</si>
  <si>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</si>
  <si>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</si>
  <si>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</si>
  <si>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Insurance Premium Tax for Firefighters' Pension</t>
  </si>
  <si>
    <t>General Gov't (Not Court-Related) - Recording Fees</t>
  </si>
  <si>
    <t>Fruitland Park Revenues Reported by Account Code and Fund Type</t>
  </si>
  <si>
    <t>Local Fiscal Year Ended September 30, 2010</t>
  </si>
  <si>
    <t>Fire Insurance Premium Tax for Firefighters' Pension</t>
  </si>
  <si>
    <t>Impact Fees - Commercial - Public Safety</t>
  </si>
  <si>
    <t>Public Safety - Law Enforcement Services</t>
  </si>
  <si>
    <t>Public Safety - Fire Protection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</si>
  <si>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</si>
  <si>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</si>
  <si>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</si>
  <si>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Federal Grant - Physical Environment - Sewer / Wastewater</t>
  </si>
  <si>
    <t>Proceeds of General Capital Asset Dispositions - Sales</t>
  </si>
  <si>
    <t>2011 Municipal Population:</t>
  </si>
  <si>
    <t>Local Fiscal Year Ended September 30, 2012</t>
  </si>
  <si>
    <t>Transportation (User Fees) - Other Transportation Charges</t>
  </si>
  <si>
    <t>Other Charges for Services</t>
  </si>
  <si>
    <t>2012 Municipal Population:</t>
  </si>
  <si>
    <t>Local Fiscal Year Ended September 30, 2008</t>
  </si>
  <si>
    <t>Permits and Franchise Fees</t>
  </si>
  <si>
    <t>Other Permits and Fees</t>
  </si>
  <si>
    <t>Impact Fees - Public Safety</t>
  </si>
  <si>
    <t>Impact Fees - Physical Environment</t>
  </si>
  <si>
    <t>Proceeds - Installment Purchases and Capital Lease Proceeds</t>
  </si>
  <si>
    <t>2008 Municipal Population:</t>
  </si>
  <si>
    <t>Local Fiscal Year Ended September 30, 2013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</si>
  <si>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</si>
  <si>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</si>
  <si>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</si>
  <si>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</si>
  <si>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</si>
  <si>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</si>
  <si>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General Government - Recording Fees</t>
  </si>
  <si>
    <t>General Government - Administrative Service Fees</t>
  </si>
  <si>
    <t>Public Safety - Other Public Safety Charges and Fees</t>
  </si>
  <si>
    <t>Sales - Disposition of Fixed Assets</t>
  </si>
  <si>
    <t>2013 Municipal Population:</t>
  </si>
  <si>
    <t>Local Fiscal Year Ended September 30, 2014</t>
  </si>
  <si>
    <t>Impact Fees - Commercial - Physical Environment</t>
  </si>
  <si>
    <t>Federal Grant - Physical Environment - Other Physical Environment</t>
  </si>
  <si>
    <t>Culture / Recreation - Special Events</t>
  </si>
  <si>
    <t>2014 Municipal Population:</t>
  </si>
  <si>
    <t>Local Fiscal Year Ended September 30, 2015</t>
  </si>
  <si>
    <t>Proceeds - Debt Proceeds</t>
  </si>
  <si>
    <t>2015 Municipal Population:</t>
  </si>
  <si>
    <t>Local Fiscal Year Ended September 30, 2016</t>
  </si>
  <si>
    <t>Sales - Sale of Surplus Materials and Scrap</t>
  </si>
  <si>
    <t>Proprietary Non-Operating - Capital Contributions from Private Source</t>
  </si>
  <si>
    <t>2016 Municipal Population:</t>
  </si>
  <si>
    <t>Local Fiscal Year Ended September 30, 2017</t>
  </si>
  <si>
    <t>State Grant - Physical Environment - Sewer / Wastewater</t>
  </si>
  <si>
    <t>State Shared Revenues - Culture / Recreation</t>
  </si>
  <si>
    <t>Court-Ordered Judgments and Fines - As Decided by County Court Criminal</t>
  </si>
  <si>
    <t>2017 Municipal Population:</t>
  </si>
  <si>
    <t>Local Fiscal Year Ended September 30, 2018</t>
  </si>
  <si>
    <t>State Grant - Public Safety</t>
  </si>
  <si>
    <t>State Grant - Culture / Recreation</t>
  </si>
  <si>
    <t>Grants from Other Local Units - General Government</t>
  </si>
  <si>
    <t>Interest and Other Earnings - Gain (Loss) on Sale of Investments</t>
  </si>
  <si>
    <t>2018 Municipal Population:</t>
  </si>
  <si>
    <t>Local Fiscal Year Ended September 30, 2019</t>
  </si>
  <si>
    <t>Proprietary Non-Operating - Capital Contributions from Other Public Source</t>
  </si>
  <si>
    <t>2019 Municipal Population:</t>
  </si>
  <si>
    <t>Local Fiscal Year Ended September 30, 2020</t>
  </si>
  <si>
    <t>First Local Option Fuel Tax (1 to 6 Cents)</t>
  </si>
  <si>
    <t>Grants from Other Local Units - Public Safety</t>
  </si>
  <si>
    <t>Proprietary Non-Operating - Other Grants and Donations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</si>
  <si>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</si>
  <si>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</si>
  <si>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</si>
  <si>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</si>
  <si>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</si>
  <si>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</si>
  <si>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County Ninth-Cent Voted Fuel Tax</t>
  </si>
  <si>
    <t>Local Government Infrastructure Surtax</t>
  </si>
  <si>
    <t>State Communications Services Taxes</t>
  </si>
  <si>
    <t>Building Permits (Buildling Permit Fees)</t>
  </si>
  <si>
    <t>Special Assessments - Charges for Public Services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</si>
  <si>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</si>
  <si>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</si>
  <si>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</si>
  <si>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Other Charges for Services (Not Court-Related)</t>
  </si>
  <si>
    <t>Proprietary Non-Operating Sources - Capital Contributions from Private Source</t>
  </si>
  <si>
    <t>2021 Municipal Population:</t>
  </si>
  <si>
    <t>Local Fiscal Year Ended September 30, 2022</t>
  </si>
  <si>
    <t>Interest and Other Earnings - Dividends</t>
  </si>
  <si>
    <t>2022 Municipal Population:</t>
  </si>
  <si>
    <t>Local Fiscal Year Ended September 30, 2023</t>
  </si>
  <si>
    <t>Permits - Other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</si>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</sst>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21D2B-2081-4CE4-A2BA-7031D3E6739B}">
  <sheetPr>
    <pageSetUpPr fitToPage="1"/>
  </sheetPr>
  <dimension ref="A1:ED59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75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160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66</v>
      </c>
      <c r="B3" s="108"/>
      <c r="C3" s="109"/>
      <c r="D3" s="113" t="s">
        <v>36</v>
      </c>
      <c r="E3" s="114"/>
      <c r="F3" s="114"/>
      <c r="G3" s="114"/>
      <c r="H3" s="115"/>
      <c r="I3" s="113" t="s">
        <v>37</v>
      </c>
      <c r="J3" s="115"/>
      <c r="K3" s="113" t="s">
        <v>39</v>
      </c>
      <c r="L3" s="114"/>
      <c r="M3" s="115"/>
      <c r="N3" s="49"/>
      <c r="O3" s="50"/>
      <c r="P3" s="116" t="s">
        <v>142</v>
      </c>
      <c r="Q3" s="51"/>
      <c r="R3"/>
    </row>
    <row r="4" spans="1:134" ht="32.25" customHeight="1" thickBot="1">
      <c r="A4" s="110"/>
      <c r="B4" s="111"/>
      <c r="C4" s="112"/>
      <c r="D4" s="52" t="s">
        <v>4</v>
      </c>
      <c r="E4" s="52" t="s">
        <v>67</v>
      </c>
      <c r="F4" s="52" t="s">
        <v>68</v>
      </c>
      <c r="G4" s="52" t="s">
        <v>69</v>
      </c>
      <c r="H4" s="52" t="s">
        <v>5</v>
      </c>
      <c r="I4" s="52" t="s">
        <v>6</v>
      </c>
      <c r="J4" s="53" t="s">
        <v>70</v>
      </c>
      <c r="K4" s="53" t="s">
        <v>7</v>
      </c>
      <c r="L4" s="53" t="s">
        <v>8</v>
      </c>
      <c r="M4" s="53" t="s">
        <v>143</v>
      </c>
      <c r="N4" s="53" t="s">
        <v>9</v>
      </c>
      <c r="O4" s="53" t="s">
        <v>144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145</v>
      </c>
      <c r="B5" s="57"/>
      <c r="C5" s="57"/>
      <c r="D5" s="58">
        <f>SUM(D6:D13)</f>
        <v>5156961</v>
      </c>
      <c r="E5" s="58">
        <f>SUM(E6:E13)</f>
        <v>900469</v>
      </c>
      <c r="F5" s="58">
        <f>SUM(F6:F13)</f>
        <v>0</v>
      </c>
      <c r="G5" s="58">
        <f>SUM(G6:G13)</f>
        <v>0</v>
      </c>
      <c r="H5" s="58">
        <f>SUM(H6:H13)</f>
        <v>0</v>
      </c>
      <c r="I5" s="58">
        <f>SUM(I6:I13)</f>
        <v>0</v>
      </c>
      <c r="J5" s="58">
        <f>SUM(J6:J13)</f>
        <v>0</v>
      </c>
      <c r="K5" s="58">
        <f>SUM(K6:K13)</f>
        <v>0</v>
      </c>
      <c r="L5" s="58">
        <f>SUM(L6:L13)</f>
        <v>0</v>
      </c>
      <c r="M5" s="58">
        <f>SUM(M6:M13)</f>
        <v>0</v>
      </c>
      <c r="N5" s="58">
        <f>SUM(N6:N13)</f>
        <v>0</v>
      </c>
      <c r="O5" s="59">
        <f>SUM(D5:N5)</f>
        <v>6057430</v>
      </c>
      <c r="P5" s="60">
        <f>(O5/P$57)</f>
        <v>703.12594312246085</v>
      </c>
      <c r="Q5" s="61"/>
    </row>
    <row r="6" spans="1:134">
      <c r="A6" s="63"/>
      <c r="B6" s="64">
        <v>311</v>
      </c>
      <c r="C6" s="65" t="s">
        <v>2</v>
      </c>
      <c r="D6" s="66">
        <v>3561489</v>
      </c>
      <c r="E6" s="66">
        <v>900469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4461958</v>
      </c>
      <c r="P6" s="67">
        <f>(O6/P$57)</f>
        <v>517.92896111433549</v>
      </c>
      <c r="Q6" s="68"/>
    </row>
    <row r="7" spans="1:134">
      <c r="A7" s="63"/>
      <c r="B7" s="64">
        <v>312.3</v>
      </c>
      <c r="C7" s="65" t="s">
        <v>146</v>
      </c>
      <c r="D7" s="66">
        <v>165893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3" si="0">SUM(D7:N7)</f>
        <v>165893</v>
      </c>
      <c r="P7" s="67">
        <f>(O7/P$57)</f>
        <v>19.25629715612304</v>
      </c>
      <c r="Q7" s="68"/>
    </row>
    <row r="8" spans="1:134">
      <c r="A8" s="63"/>
      <c r="B8" s="64">
        <v>314.10000000000002</v>
      </c>
      <c r="C8" s="65" t="s">
        <v>12</v>
      </c>
      <c r="D8" s="66">
        <v>739103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739103</v>
      </c>
      <c r="P8" s="67">
        <f>(O8/P$57)</f>
        <v>85.792571096923965</v>
      </c>
      <c r="Q8" s="68"/>
    </row>
    <row r="9" spans="1:134">
      <c r="A9" s="63"/>
      <c r="B9" s="64">
        <v>314.3</v>
      </c>
      <c r="C9" s="65" t="s">
        <v>13</v>
      </c>
      <c r="D9" s="66">
        <v>285766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285766</v>
      </c>
      <c r="P9" s="67">
        <f>(O9/P$57)</f>
        <v>33.170748694138133</v>
      </c>
      <c r="Q9" s="68"/>
    </row>
    <row r="10" spans="1:134">
      <c r="A10" s="63"/>
      <c r="B10" s="64">
        <v>314.39999999999998</v>
      </c>
      <c r="C10" s="65" t="s">
        <v>14</v>
      </c>
      <c r="D10" s="66">
        <v>28067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28067</v>
      </c>
      <c r="P10" s="67">
        <f>(O10/P$57)</f>
        <v>3.2579222286709228</v>
      </c>
      <c r="Q10" s="68"/>
    </row>
    <row r="11" spans="1:134">
      <c r="A11" s="63"/>
      <c r="B11" s="64">
        <v>314.8</v>
      </c>
      <c r="C11" s="65" t="s">
        <v>15</v>
      </c>
      <c r="D11" s="66">
        <v>106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0"/>
        <v>106</v>
      </c>
      <c r="P11" s="67">
        <f>(O11/P$57)</f>
        <v>1.2304120719674986E-2</v>
      </c>
      <c r="Q11" s="68"/>
    </row>
    <row r="12" spans="1:134">
      <c r="A12" s="63"/>
      <c r="B12" s="64">
        <v>315.10000000000002</v>
      </c>
      <c r="C12" s="65" t="s">
        <v>148</v>
      </c>
      <c r="D12" s="66">
        <v>346327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si="0"/>
        <v>346327</v>
      </c>
      <c r="P12" s="67">
        <f>(O12/P$57)</f>
        <v>40.20046430644225</v>
      </c>
      <c r="Q12" s="68"/>
    </row>
    <row r="13" spans="1:134">
      <c r="A13" s="63"/>
      <c r="B13" s="64">
        <v>316</v>
      </c>
      <c r="C13" s="65" t="s">
        <v>100</v>
      </c>
      <c r="D13" s="66">
        <v>30210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 t="shared" si="0"/>
        <v>30210</v>
      </c>
      <c r="P13" s="67">
        <f>(O13/P$57)</f>
        <v>3.5066744051073711</v>
      </c>
      <c r="Q13" s="68"/>
    </row>
    <row r="14" spans="1:134" ht="15.75">
      <c r="A14" s="69" t="s">
        <v>18</v>
      </c>
      <c r="B14" s="70"/>
      <c r="C14" s="71"/>
      <c r="D14" s="72">
        <f>SUM(D15:D21)</f>
        <v>1226922</v>
      </c>
      <c r="E14" s="72">
        <f>SUM(E15:E21)</f>
        <v>0</v>
      </c>
      <c r="F14" s="72">
        <f>SUM(F15:F21)</f>
        <v>0</v>
      </c>
      <c r="G14" s="72">
        <f>SUM(G15:G21)</f>
        <v>0</v>
      </c>
      <c r="H14" s="72">
        <f>SUM(H15:H21)</f>
        <v>0</v>
      </c>
      <c r="I14" s="72">
        <f>SUM(I15:I21)</f>
        <v>62584</v>
      </c>
      <c r="J14" s="72">
        <f>SUM(J15:J21)</f>
        <v>0</v>
      </c>
      <c r="K14" s="72">
        <f>SUM(K15:K21)</f>
        <v>0</v>
      </c>
      <c r="L14" s="72">
        <f>SUM(L15:L21)</f>
        <v>0</v>
      </c>
      <c r="M14" s="72">
        <f>SUM(M15:M21)</f>
        <v>0</v>
      </c>
      <c r="N14" s="72">
        <f>SUM(N15:N21)</f>
        <v>0</v>
      </c>
      <c r="O14" s="73">
        <f>SUM(D14:N14)</f>
        <v>1289506</v>
      </c>
      <c r="P14" s="74">
        <f>(O14/P$57)</f>
        <v>149.68148578061522</v>
      </c>
      <c r="Q14" s="75"/>
    </row>
    <row r="15" spans="1:134">
      <c r="A15" s="63"/>
      <c r="B15" s="64">
        <v>322</v>
      </c>
      <c r="C15" s="65" t="s">
        <v>149</v>
      </c>
      <c r="D15" s="66">
        <v>215933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>SUM(D15:N15)</f>
        <v>215933</v>
      </c>
      <c r="P15" s="67">
        <f>(O15/P$57)</f>
        <v>25.064770748694137</v>
      </c>
      <c r="Q15" s="68"/>
    </row>
    <row r="16" spans="1:134">
      <c r="A16" s="63"/>
      <c r="B16" s="64">
        <v>322.89999999999998</v>
      </c>
      <c r="C16" s="65" t="s">
        <v>161</v>
      </c>
      <c r="D16" s="66">
        <v>40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ref="O16:O21" si="1">SUM(D16:N16)</f>
        <v>40</v>
      </c>
      <c r="P16" s="67">
        <f>(O16/P$57)</f>
        <v>4.6430644225188625E-3</v>
      </c>
      <c r="Q16" s="68"/>
    </row>
    <row r="17" spans="1:17">
      <c r="A17" s="63"/>
      <c r="B17" s="64">
        <v>323.10000000000002</v>
      </c>
      <c r="C17" s="65" t="s">
        <v>19</v>
      </c>
      <c r="D17" s="66">
        <v>824190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si="1"/>
        <v>824190</v>
      </c>
      <c r="P17" s="67">
        <f>(O17/P$57)</f>
        <v>95.669181659895528</v>
      </c>
      <c r="Q17" s="68"/>
    </row>
    <row r="18" spans="1:17">
      <c r="A18" s="63"/>
      <c r="B18" s="64">
        <v>323.39999999999998</v>
      </c>
      <c r="C18" s="65" t="s">
        <v>20</v>
      </c>
      <c r="D18" s="66">
        <v>25584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1"/>
        <v>25584</v>
      </c>
      <c r="P18" s="67">
        <f>(O18/P$57)</f>
        <v>2.9697040046430643</v>
      </c>
      <c r="Q18" s="68"/>
    </row>
    <row r="19" spans="1:17">
      <c r="A19" s="63"/>
      <c r="B19" s="64">
        <v>323.7</v>
      </c>
      <c r="C19" s="65" t="s">
        <v>21</v>
      </c>
      <c r="D19" s="66">
        <v>153466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1"/>
        <v>153466</v>
      </c>
      <c r="P19" s="67">
        <f>(O19/P$57)</f>
        <v>17.813813116656995</v>
      </c>
      <c r="Q19" s="68"/>
    </row>
    <row r="20" spans="1:17">
      <c r="A20" s="63"/>
      <c r="B20" s="64">
        <v>324.11</v>
      </c>
      <c r="C20" s="65" t="s">
        <v>22</v>
      </c>
      <c r="D20" s="66">
        <v>7709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1"/>
        <v>7709</v>
      </c>
      <c r="P20" s="67">
        <f>(O20/P$57)</f>
        <v>0.89483459082994776</v>
      </c>
      <c r="Q20" s="68"/>
    </row>
    <row r="21" spans="1:17">
      <c r="A21" s="63"/>
      <c r="B21" s="64">
        <v>324.20999999999998</v>
      </c>
      <c r="C21" s="65" t="s">
        <v>23</v>
      </c>
      <c r="D21" s="66">
        <v>0</v>
      </c>
      <c r="E21" s="66">
        <v>0</v>
      </c>
      <c r="F21" s="66">
        <v>0</v>
      </c>
      <c r="G21" s="66">
        <v>0</v>
      </c>
      <c r="H21" s="66">
        <v>0</v>
      </c>
      <c r="I21" s="66">
        <v>62584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1"/>
        <v>62584</v>
      </c>
      <c r="P21" s="67">
        <f>(O21/P$57)</f>
        <v>7.2645385954730122</v>
      </c>
      <c r="Q21" s="68"/>
    </row>
    <row r="22" spans="1:17" ht="15.75">
      <c r="A22" s="69" t="s">
        <v>151</v>
      </c>
      <c r="B22" s="70"/>
      <c r="C22" s="71"/>
      <c r="D22" s="72">
        <f>SUM(D23:D29)</f>
        <v>1600470</v>
      </c>
      <c r="E22" s="72">
        <f>SUM(E23:E29)</f>
        <v>0</v>
      </c>
      <c r="F22" s="72">
        <f>SUM(F23:F29)</f>
        <v>0</v>
      </c>
      <c r="G22" s="72">
        <f>SUM(G23:G29)</f>
        <v>1070239</v>
      </c>
      <c r="H22" s="72">
        <f>SUM(H23:H29)</f>
        <v>0</v>
      </c>
      <c r="I22" s="72">
        <f>SUM(I23:I29)</f>
        <v>0</v>
      </c>
      <c r="J22" s="72">
        <f>SUM(J23:J29)</f>
        <v>0</v>
      </c>
      <c r="K22" s="72">
        <f>SUM(K23:K29)</f>
        <v>0</v>
      </c>
      <c r="L22" s="72">
        <f>SUM(L23:L29)</f>
        <v>0</v>
      </c>
      <c r="M22" s="72">
        <f>SUM(M23:M29)</f>
        <v>0</v>
      </c>
      <c r="N22" s="72">
        <f>SUM(N23:N29)</f>
        <v>0</v>
      </c>
      <c r="O22" s="73">
        <f>SUM(D22:N22)</f>
        <v>2670709</v>
      </c>
      <c r="P22" s="74">
        <f>(O22/P$57)</f>
        <v>310.0068485200232</v>
      </c>
      <c r="Q22" s="75"/>
    </row>
    <row r="23" spans="1:17">
      <c r="A23" s="63"/>
      <c r="B23" s="64">
        <v>335.125</v>
      </c>
      <c r="C23" s="65" t="s">
        <v>152</v>
      </c>
      <c r="D23" s="66">
        <v>365096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ref="O23:O26" si="2">SUM(D23:N23)</f>
        <v>365096</v>
      </c>
      <c r="P23" s="67">
        <f>(O23/P$57)</f>
        <v>42.379106210098662</v>
      </c>
      <c r="Q23" s="68"/>
    </row>
    <row r="24" spans="1:17">
      <c r="A24" s="63"/>
      <c r="B24" s="64">
        <v>335.14</v>
      </c>
      <c r="C24" s="65" t="s">
        <v>102</v>
      </c>
      <c r="D24" s="66">
        <v>10736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si="2"/>
        <v>10736</v>
      </c>
      <c r="P24" s="67">
        <f>(O24/P$57)</f>
        <v>1.2461984910040627</v>
      </c>
      <c r="Q24" s="68"/>
    </row>
    <row r="25" spans="1:17">
      <c r="A25" s="63"/>
      <c r="B25" s="64">
        <v>335.15</v>
      </c>
      <c r="C25" s="65" t="s">
        <v>103</v>
      </c>
      <c r="D25" s="66">
        <v>2722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si="2"/>
        <v>2722</v>
      </c>
      <c r="P25" s="67">
        <f>(O25/P$57)</f>
        <v>0.31596053395240858</v>
      </c>
      <c r="Q25" s="68"/>
    </row>
    <row r="26" spans="1:17">
      <c r="A26" s="63"/>
      <c r="B26" s="64">
        <v>335.18</v>
      </c>
      <c r="C26" s="65" t="s">
        <v>153</v>
      </c>
      <c r="D26" s="66">
        <v>644945</v>
      </c>
      <c r="E26" s="66">
        <v>0</v>
      </c>
      <c r="F26" s="66">
        <v>0</v>
      </c>
      <c r="G26" s="66">
        <v>1070239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si="2"/>
        <v>1715184</v>
      </c>
      <c r="P26" s="67">
        <f>(O26/P$57)</f>
        <v>199.09274521183983</v>
      </c>
      <c r="Q26" s="68"/>
    </row>
    <row r="27" spans="1:17">
      <c r="A27" s="63"/>
      <c r="B27" s="64">
        <v>335.48</v>
      </c>
      <c r="C27" s="65" t="s">
        <v>32</v>
      </c>
      <c r="D27" s="66">
        <v>35123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ref="O27:O28" si="3">SUM(D27:N27)</f>
        <v>35123</v>
      </c>
      <c r="P27" s="67">
        <f>(O27/P$57)</f>
        <v>4.07695879280325</v>
      </c>
      <c r="Q27" s="68"/>
    </row>
    <row r="28" spans="1:17">
      <c r="A28" s="63"/>
      <c r="B28" s="64">
        <v>337.7</v>
      </c>
      <c r="C28" s="65" t="s">
        <v>34</v>
      </c>
      <c r="D28" s="66">
        <v>497015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si="3"/>
        <v>497015</v>
      </c>
      <c r="P28" s="67">
        <f>(O28/P$57)</f>
        <v>57.691816598955313</v>
      </c>
      <c r="Q28" s="68"/>
    </row>
    <row r="29" spans="1:17">
      <c r="A29" s="63"/>
      <c r="B29" s="64">
        <v>338</v>
      </c>
      <c r="C29" s="65" t="s">
        <v>35</v>
      </c>
      <c r="D29" s="66">
        <v>44833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>SUM(D29:N29)</f>
        <v>44833</v>
      </c>
      <c r="P29" s="67">
        <f>(O29/P$57)</f>
        <v>5.2040626813697042</v>
      </c>
      <c r="Q29" s="68"/>
    </row>
    <row r="30" spans="1:17" ht="15.75">
      <c r="A30" s="69" t="s">
        <v>40</v>
      </c>
      <c r="B30" s="70"/>
      <c r="C30" s="71"/>
      <c r="D30" s="72">
        <f>SUM(D31:D42)</f>
        <v>1737884</v>
      </c>
      <c r="E30" s="72">
        <f>SUM(E31:E42)</f>
        <v>0</v>
      </c>
      <c r="F30" s="72">
        <f>SUM(F31:F42)</f>
        <v>0</v>
      </c>
      <c r="G30" s="72">
        <f>SUM(G31:G42)</f>
        <v>0</v>
      </c>
      <c r="H30" s="72">
        <f>SUM(H31:H42)</f>
        <v>0</v>
      </c>
      <c r="I30" s="72">
        <f>SUM(I31:I42)</f>
        <v>1991539</v>
      </c>
      <c r="J30" s="72">
        <f>SUM(J31:J42)</f>
        <v>0</v>
      </c>
      <c r="K30" s="72">
        <f>SUM(K31:K42)</f>
        <v>0</v>
      </c>
      <c r="L30" s="72">
        <f>SUM(L31:L42)</f>
        <v>0</v>
      </c>
      <c r="M30" s="72">
        <f>SUM(M31:M42)</f>
        <v>0</v>
      </c>
      <c r="N30" s="72">
        <f>SUM(N31:N42)</f>
        <v>0</v>
      </c>
      <c r="O30" s="72">
        <f>SUM(D30:N30)</f>
        <v>3729423</v>
      </c>
      <c r="P30" s="74">
        <f>(O30/P$57)</f>
        <v>432.89878119558909</v>
      </c>
      <c r="Q30" s="75"/>
    </row>
    <row r="31" spans="1:17">
      <c r="A31" s="63"/>
      <c r="B31" s="64">
        <v>341.1</v>
      </c>
      <c r="C31" s="65" t="s">
        <v>105</v>
      </c>
      <c r="D31" s="66">
        <v>17926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>SUM(D31:N31)</f>
        <v>17926</v>
      </c>
      <c r="P31" s="67">
        <f>(O31/P$57)</f>
        <v>2.080789320951828</v>
      </c>
      <c r="Q31" s="68"/>
    </row>
    <row r="32" spans="1:17">
      <c r="A32" s="63"/>
      <c r="B32" s="64">
        <v>341.3</v>
      </c>
      <c r="C32" s="65" t="s">
        <v>106</v>
      </c>
      <c r="D32" s="66">
        <v>90944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ref="O32:O41" si="4">SUM(D32:N32)</f>
        <v>90944</v>
      </c>
      <c r="P32" s="67">
        <f>(O32/P$57)</f>
        <v>10.556471271038886</v>
      </c>
      <c r="Q32" s="68"/>
    </row>
    <row r="33" spans="1:17">
      <c r="A33" s="63"/>
      <c r="B33" s="64">
        <v>342.1</v>
      </c>
      <c r="C33" s="65" t="s">
        <v>79</v>
      </c>
      <c r="D33" s="66">
        <v>59692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si="4"/>
        <v>59692</v>
      </c>
      <c r="P33" s="67">
        <f>(O33/P$57)</f>
        <v>6.9288450377248987</v>
      </c>
      <c r="Q33" s="68"/>
    </row>
    <row r="34" spans="1:17">
      <c r="A34" s="63"/>
      <c r="B34" s="64">
        <v>342.2</v>
      </c>
      <c r="C34" s="65" t="s">
        <v>80</v>
      </c>
      <c r="D34" s="66">
        <v>412008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 t="shared" si="4"/>
        <v>412008</v>
      </c>
      <c r="P34" s="67">
        <f>(O34/P$57)</f>
        <v>47.82449216482879</v>
      </c>
      <c r="Q34" s="68"/>
    </row>
    <row r="35" spans="1:17">
      <c r="A35" s="63"/>
      <c r="B35" s="64">
        <v>343.3</v>
      </c>
      <c r="C35" s="65" t="s">
        <v>45</v>
      </c>
      <c r="D35" s="66">
        <v>0</v>
      </c>
      <c r="E35" s="66">
        <v>0</v>
      </c>
      <c r="F35" s="66">
        <v>0</v>
      </c>
      <c r="G35" s="66">
        <v>0</v>
      </c>
      <c r="H35" s="66">
        <v>0</v>
      </c>
      <c r="I35" s="66">
        <v>1564543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 t="shared" si="4"/>
        <v>1564543</v>
      </c>
      <c r="P35" s="67">
        <f>(O35/P$57)</f>
        <v>181.60684852002322</v>
      </c>
      <c r="Q35" s="68"/>
    </row>
    <row r="36" spans="1:17">
      <c r="A36" s="63"/>
      <c r="B36" s="64">
        <v>343.4</v>
      </c>
      <c r="C36" s="65" t="s">
        <v>46</v>
      </c>
      <c r="D36" s="66">
        <v>844261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 t="shared" si="4"/>
        <v>844261</v>
      </c>
      <c r="P36" s="67">
        <f>(O36/P$57)</f>
        <v>97.99895531050494</v>
      </c>
      <c r="Q36" s="68"/>
    </row>
    <row r="37" spans="1:17">
      <c r="A37" s="63"/>
      <c r="B37" s="64">
        <v>343.5</v>
      </c>
      <c r="C37" s="65" t="s">
        <v>47</v>
      </c>
      <c r="D37" s="66">
        <v>0</v>
      </c>
      <c r="E37" s="66">
        <v>0</v>
      </c>
      <c r="F37" s="66">
        <v>0</v>
      </c>
      <c r="G37" s="66">
        <v>0</v>
      </c>
      <c r="H37" s="66">
        <v>0</v>
      </c>
      <c r="I37" s="66">
        <v>426996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 t="shared" si="4"/>
        <v>426996</v>
      </c>
      <c r="P37" s="67">
        <f>(O37/P$57)</f>
        <v>49.564248403946607</v>
      </c>
      <c r="Q37" s="68"/>
    </row>
    <row r="38" spans="1:17">
      <c r="A38" s="63"/>
      <c r="B38" s="64">
        <v>343.7</v>
      </c>
      <c r="C38" s="65" t="s">
        <v>48</v>
      </c>
      <c r="D38" s="66">
        <v>54998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 t="shared" si="4"/>
        <v>54998</v>
      </c>
      <c r="P38" s="67">
        <f>(O38/P$57)</f>
        <v>6.3839814277423104</v>
      </c>
      <c r="Q38" s="68"/>
    </row>
    <row r="39" spans="1:17">
      <c r="A39" s="63"/>
      <c r="B39" s="64">
        <v>347.1</v>
      </c>
      <c r="C39" s="65" t="s">
        <v>49</v>
      </c>
      <c r="D39" s="66">
        <v>55344</v>
      </c>
      <c r="E39" s="66">
        <v>0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 t="shared" si="4"/>
        <v>55344</v>
      </c>
      <c r="P39" s="67">
        <f>(O39/P$57)</f>
        <v>6.4241439349970983</v>
      </c>
      <c r="Q39" s="68"/>
    </row>
    <row r="40" spans="1:17">
      <c r="A40" s="63"/>
      <c r="B40" s="64">
        <v>347.4</v>
      </c>
      <c r="C40" s="65" t="s">
        <v>113</v>
      </c>
      <c r="D40" s="66">
        <v>21463</v>
      </c>
      <c r="E40" s="66">
        <v>0</v>
      </c>
      <c r="F40" s="66">
        <v>0</v>
      </c>
      <c r="G40" s="66">
        <v>0</v>
      </c>
      <c r="H40" s="66">
        <v>0</v>
      </c>
      <c r="I40" s="66">
        <v>0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f t="shared" si="4"/>
        <v>21463</v>
      </c>
      <c r="P40" s="67">
        <f>(O40/P$57)</f>
        <v>2.4913522925130587</v>
      </c>
      <c r="Q40" s="68"/>
    </row>
    <row r="41" spans="1:17">
      <c r="A41" s="63"/>
      <c r="B41" s="64">
        <v>347.5</v>
      </c>
      <c r="C41" s="65" t="s">
        <v>51</v>
      </c>
      <c r="D41" s="66">
        <v>117990</v>
      </c>
      <c r="E41" s="66">
        <v>0</v>
      </c>
      <c r="F41" s="66">
        <v>0</v>
      </c>
      <c r="G41" s="66">
        <v>0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f t="shared" si="4"/>
        <v>117990</v>
      </c>
      <c r="P41" s="67">
        <f>(O41/P$57)</f>
        <v>13.695879280325014</v>
      </c>
      <c r="Q41" s="68"/>
    </row>
    <row r="42" spans="1:17">
      <c r="A42" s="63"/>
      <c r="B42" s="64">
        <v>349</v>
      </c>
      <c r="C42" s="65" t="s">
        <v>154</v>
      </c>
      <c r="D42" s="66">
        <v>63258</v>
      </c>
      <c r="E42" s="66">
        <v>0</v>
      </c>
      <c r="F42" s="66">
        <v>0</v>
      </c>
      <c r="G42" s="66">
        <v>0</v>
      </c>
      <c r="H42" s="66">
        <v>0</v>
      </c>
      <c r="I42" s="66">
        <v>0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f>SUM(D42:N42)</f>
        <v>63258</v>
      </c>
      <c r="P42" s="67">
        <f>(O42/P$57)</f>
        <v>7.3427742309924549</v>
      </c>
      <c r="Q42" s="68"/>
    </row>
    <row r="43" spans="1:17" ht="15.75">
      <c r="A43" s="69" t="s">
        <v>41</v>
      </c>
      <c r="B43" s="70"/>
      <c r="C43" s="71"/>
      <c r="D43" s="72">
        <f>SUM(D44:D45)</f>
        <v>32223</v>
      </c>
      <c r="E43" s="72">
        <f>SUM(E44:E45)</f>
        <v>0</v>
      </c>
      <c r="F43" s="72">
        <f>SUM(F44:F45)</f>
        <v>0</v>
      </c>
      <c r="G43" s="72">
        <f>SUM(G44:G45)</f>
        <v>0</v>
      </c>
      <c r="H43" s="72">
        <f>SUM(H44:H45)</f>
        <v>0</v>
      </c>
      <c r="I43" s="72">
        <f>SUM(I44:I45)</f>
        <v>0</v>
      </c>
      <c r="J43" s="72">
        <f>SUM(J44:J45)</f>
        <v>0</v>
      </c>
      <c r="K43" s="72">
        <f>SUM(K44:K45)</f>
        <v>0</v>
      </c>
      <c r="L43" s="72">
        <f>SUM(L44:L45)</f>
        <v>0</v>
      </c>
      <c r="M43" s="72">
        <f>SUM(M44:M45)</f>
        <v>0</v>
      </c>
      <c r="N43" s="72">
        <f>SUM(N44:N45)</f>
        <v>0</v>
      </c>
      <c r="O43" s="72">
        <f>SUM(D43:N43)</f>
        <v>32223</v>
      </c>
      <c r="P43" s="74">
        <f>(O43/P$57)</f>
        <v>3.7403366221706325</v>
      </c>
      <c r="Q43" s="75"/>
    </row>
    <row r="44" spans="1:17">
      <c r="A44" s="76"/>
      <c r="B44" s="77">
        <v>351.5</v>
      </c>
      <c r="C44" s="78" t="s">
        <v>54</v>
      </c>
      <c r="D44" s="66">
        <v>30402</v>
      </c>
      <c r="E44" s="66">
        <v>0</v>
      </c>
      <c r="F44" s="66">
        <v>0</v>
      </c>
      <c r="G44" s="66">
        <v>0</v>
      </c>
      <c r="H44" s="66">
        <v>0</v>
      </c>
      <c r="I44" s="66">
        <v>0</v>
      </c>
      <c r="J44" s="66">
        <v>0</v>
      </c>
      <c r="K44" s="66">
        <v>0</v>
      </c>
      <c r="L44" s="66">
        <v>0</v>
      </c>
      <c r="M44" s="66">
        <v>0</v>
      </c>
      <c r="N44" s="66">
        <v>0</v>
      </c>
      <c r="O44" s="66">
        <f t="shared" ref="O44:O45" si="5">SUM(D44:N44)</f>
        <v>30402</v>
      </c>
      <c r="P44" s="67">
        <f>(O44/P$57)</f>
        <v>3.5289611143354613</v>
      </c>
      <c r="Q44" s="68"/>
    </row>
    <row r="45" spans="1:17">
      <c r="A45" s="76"/>
      <c r="B45" s="77">
        <v>352</v>
      </c>
      <c r="C45" s="78" t="s">
        <v>55</v>
      </c>
      <c r="D45" s="66">
        <v>1821</v>
      </c>
      <c r="E45" s="66">
        <v>0</v>
      </c>
      <c r="F45" s="66">
        <v>0</v>
      </c>
      <c r="G45" s="66">
        <v>0</v>
      </c>
      <c r="H45" s="66">
        <v>0</v>
      </c>
      <c r="I45" s="66">
        <v>0</v>
      </c>
      <c r="J45" s="66">
        <v>0</v>
      </c>
      <c r="K45" s="66">
        <v>0</v>
      </c>
      <c r="L45" s="66">
        <v>0</v>
      </c>
      <c r="M45" s="66">
        <v>0</v>
      </c>
      <c r="N45" s="66">
        <v>0</v>
      </c>
      <c r="O45" s="66">
        <f t="shared" si="5"/>
        <v>1821</v>
      </c>
      <c r="P45" s="67">
        <f>(O45/P$57)</f>
        <v>0.2113755078351712</v>
      </c>
      <c r="Q45" s="68"/>
    </row>
    <row r="46" spans="1:17" ht="15.75">
      <c r="A46" s="69" t="s">
        <v>3</v>
      </c>
      <c r="B46" s="70"/>
      <c r="C46" s="71"/>
      <c r="D46" s="72">
        <f>SUM(D47:D52)</f>
        <v>839537</v>
      </c>
      <c r="E46" s="72">
        <f>SUM(E47:E52)</f>
        <v>78693</v>
      </c>
      <c r="F46" s="72">
        <f>SUM(F47:F52)</f>
        <v>0</v>
      </c>
      <c r="G46" s="72">
        <f>SUM(G47:G52)</f>
        <v>87840</v>
      </c>
      <c r="H46" s="72">
        <f>SUM(H47:H52)</f>
        <v>0</v>
      </c>
      <c r="I46" s="72">
        <f>SUM(I47:I52)</f>
        <v>47732</v>
      </c>
      <c r="J46" s="72">
        <f>SUM(J47:J52)</f>
        <v>0</v>
      </c>
      <c r="K46" s="72">
        <f>SUM(K47:K52)</f>
        <v>0</v>
      </c>
      <c r="L46" s="72">
        <f>SUM(L47:L52)</f>
        <v>0</v>
      </c>
      <c r="M46" s="72">
        <f>SUM(M47:M52)</f>
        <v>0</v>
      </c>
      <c r="N46" s="72">
        <f>SUM(N47:N52)</f>
        <v>0</v>
      </c>
      <c r="O46" s="72">
        <f>SUM(D46:N46)</f>
        <v>1053802</v>
      </c>
      <c r="P46" s="74">
        <f>(O46/P$57)</f>
        <v>122.32176436448056</v>
      </c>
      <c r="Q46" s="75"/>
    </row>
    <row r="47" spans="1:17">
      <c r="A47" s="63"/>
      <c r="B47" s="64">
        <v>361.1</v>
      </c>
      <c r="C47" s="65" t="s">
        <v>58</v>
      </c>
      <c r="D47" s="66">
        <v>643350</v>
      </c>
      <c r="E47" s="66">
        <v>78693</v>
      </c>
      <c r="F47" s="66">
        <v>0</v>
      </c>
      <c r="G47" s="66">
        <v>87840</v>
      </c>
      <c r="H47" s="66">
        <v>0</v>
      </c>
      <c r="I47" s="66">
        <v>47836</v>
      </c>
      <c r="J47" s="66">
        <v>0</v>
      </c>
      <c r="K47" s="66">
        <v>0</v>
      </c>
      <c r="L47" s="66">
        <v>0</v>
      </c>
      <c r="M47" s="66">
        <v>0</v>
      </c>
      <c r="N47" s="66">
        <v>0</v>
      </c>
      <c r="O47" s="66">
        <f>SUM(D47:N47)</f>
        <v>857719</v>
      </c>
      <c r="P47" s="67">
        <f>(O47/P$57)</f>
        <v>99.561114335461411</v>
      </c>
      <c r="Q47" s="68"/>
    </row>
    <row r="48" spans="1:17">
      <c r="A48" s="63"/>
      <c r="B48" s="64">
        <v>361.2</v>
      </c>
      <c r="C48" s="65" t="s">
        <v>158</v>
      </c>
      <c r="D48" s="66">
        <v>10605</v>
      </c>
      <c r="E48" s="66">
        <v>0</v>
      </c>
      <c r="F48" s="66">
        <v>0</v>
      </c>
      <c r="G48" s="66">
        <v>0</v>
      </c>
      <c r="H48" s="66">
        <v>0</v>
      </c>
      <c r="I48" s="66">
        <v>0</v>
      </c>
      <c r="J48" s="66">
        <v>0</v>
      </c>
      <c r="K48" s="66">
        <v>0</v>
      </c>
      <c r="L48" s="66">
        <v>0</v>
      </c>
      <c r="M48" s="66">
        <v>0</v>
      </c>
      <c r="N48" s="66">
        <v>0</v>
      </c>
      <c r="O48" s="66">
        <f t="shared" ref="O48:O54" si="6">SUM(D48:N48)</f>
        <v>10605</v>
      </c>
      <c r="P48" s="67">
        <f>(O48/P$57)</f>
        <v>1.2309924550203135</v>
      </c>
      <c r="Q48" s="68"/>
    </row>
    <row r="49" spans="1:120">
      <c r="A49" s="63"/>
      <c r="B49" s="64">
        <v>361.3</v>
      </c>
      <c r="C49" s="65" t="s">
        <v>59</v>
      </c>
      <c r="D49" s="66">
        <v>41140</v>
      </c>
      <c r="E49" s="66">
        <v>0</v>
      </c>
      <c r="F49" s="66">
        <v>0</v>
      </c>
      <c r="G49" s="66">
        <v>0</v>
      </c>
      <c r="H49" s="66">
        <v>0</v>
      </c>
      <c r="I49" s="66">
        <v>0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66">
        <f t="shared" si="6"/>
        <v>41140</v>
      </c>
      <c r="P49" s="67">
        <f>(O49/P$57)</f>
        <v>4.7753917585606498</v>
      </c>
      <c r="Q49" s="68"/>
    </row>
    <row r="50" spans="1:120">
      <c r="A50" s="63"/>
      <c r="B50" s="64">
        <v>361.4</v>
      </c>
      <c r="C50" s="65" t="s">
        <v>131</v>
      </c>
      <c r="D50" s="66">
        <v>13611</v>
      </c>
      <c r="E50" s="66">
        <v>0</v>
      </c>
      <c r="F50" s="66">
        <v>0</v>
      </c>
      <c r="G50" s="66">
        <v>0</v>
      </c>
      <c r="H50" s="66">
        <v>0</v>
      </c>
      <c r="I50" s="66">
        <v>0</v>
      </c>
      <c r="J50" s="66">
        <v>0</v>
      </c>
      <c r="K50" s="66">
        <v>0</v>
      </c>
      <c r="L50" s="66">
        <v>0</v>
      </c>
      <c r="M50" s="66">
        <v>0</v>
      </c>
      <c r="N50" s="66">
        <v>0</v>
      </c>
      <c r="O50" s="66">
        <f t="shared" si="6"/>
        <v>13611</v>
      </c>
      <c r="P50" s="67">
        <f>(O50/P$57)</f>
        <v>1.5799187463726059</v>
      </c>
      <c r="Q50" s="68"/>
    </row>
    <row r="51" spans="1:120">
      <c r="A51" s="63"/>
      <c r="B51" s="64">
        <v>365</v>
      </c>
      <c r="C51" s="65" t="s">
        <v>119</v>
      </c>
      <c r="D51" s="66">
        <v>15282</v>
      </c>
      <c r="E51" s="66">
        <v>0</v>
      </c>
      <c r="F51" s="66">
        <v>0</v>
      </c>
      <c r="G51" s="66">
        <v>0</v>
      </c>
      <c r="H51" s="66">
        <v>0</v>
      </c>
      <c r="I51" s="66">
        <v>0</v>
      </c>
      <c r="J51" s="66">
        <v>0</v>
      </c>
      <c r="K51" s="66">
        <v>0</v>
      </c>
      <c r="L51" s="66">
        <v>0</v>
      </c>
      <c r="M51" s="66">
        <v>0</v>
      </c>
      <c r="N51" s="66">
        <v>0</v>
      </c>
      <c r="O51" s="66">
        <f t="shared" si="6"/>
        <v>15282</v>
      </c>
      <c r="P51" s="67">
        <f>(O51/P$57)</f>
        <v>1.7738827626233313</v>
      </c>
      <c r="Q51" s="68"/>
    </row>
    <row r="52" spans="1:120">
      <c r="A52" s="63"/>
      <c r="B52" s="64">
        <v>369.9</v>
      </c>
      <c r="C52" s="65" t="s">
        <v>64</v>
      </c>
      <c r="D52" s="66">
        <v>115549</v>
      </c>
      <c r="E52" s="66">
        <v>0</v>
      </c>
      <c r="F52" s="66">
        <v>0</v>
      </c>
      <c r="G52" s="66">
        <v>0</v>
      </c>
      <c r="H52" s="66">
        <v>0</v>
      </c>
      <c r="I52" s="66">
        <v>-104</v>
      </c>
      <c r="J52" s="66">
        <v>0</v>
      </c>
      <c r="K52" s="66">
        <v>0</v>
      </c>
      <c r="L52" s="66">
        <v>0</v>
      </c>
      <c r="M52" s="66">
        <v>0</v>
      </c>
      <c r="N52" s="66">
        <v>0</v>
      </c>
      <c r="O52" s="66">
        <f t="shared" si="6"/>
        <v>115445</v>
      </c>
      <c r="P52" s="67">
        <f>(O52/P$57)</f>
        <v>13.400464306442252</v>
      </c>
      <c r="Q52" s="68"/>
    </row>
    <row r="53" spans="1:120" ht="15.75">
      <c r="A53" s="69" t="s">
        <v>42</v>
      </c>
      <c r="B53" s="70"/>
      <c r="C53" s="71"/>
      <c r="D53" s="72">
        <f>SUM(D54:D54)</f>
        <v>51224</v>
      </c>
      <c r="E53" s="72">
        <f>SUM(E54:E54)</f>
        <v>0</v>
      </c>
      <c r="F53" s="72">
        <f>SUM(F54:F54)</f>
        <v>0</v>
      </c>
      <c r="G53" s="72">
        <f>SUM(G54:G54)</f>
        <v>0</v>
      </c>
      <c r="H53" s="72">
        <f>SUM(H54:H54)</f>
        <v>0</v>
      </c>
      <c r="I53" s="72">
        <f>SUM(I54:I54)</f>
        <v>358528</v>
      </c>
      <c r="J53" s="72">
        <f>SUM(J54:J54)</f>
        <v>0</v>
      </c>
      <c r="K53" s="72">
        <f>SUM(K54:K54)</f>
        <v>0</v>
      </c>
      <c r="L53" s="72">
        <f>SUM(L54:L54)</f>
        <v>0</v>
      </c>
      <c r="M53" s="72">
        <f>SUM(M54:M54)</f>
        <v>0</v>
      </c>
      <c r="N53" s="72">
        <f>SUM(N54:N54)</f>
        <v>0</v>
      </c>
      <c r="O53" s="72">
        <f t="shared" si="6"/>
        <v>409752</v>
      </c>
      <c r="P53" s="74">
        <f>(O53/P$57)</f>
        <v>47.562623331398726</v>
      </c>
      <c r="Q53" s="68"/>
    </row>
    <row r="54" spans="1:120" ht="15.75" thickBot="1">
      <c r="A54" s="63"/>
      <c r="B54" s="64">
        <v>381</v>
      </c>
      <c r="C54" s="65" t="s">
        <v>65</v>
      </c>
      <c r="D54" s="66">
        <v>51224</v>
      </c>
      <c r="E54" s="66">
        <v>0</v>
      </c>
      <c r="F54" s="66">
        <v>0</v>
      </c>
      <c r="G54" s="66">
        <v>0</v>
      </c>
      <c r="H54" s="66">
        <v>0</v>
      </c>
      <c r="I54" s="66">
        <v>358528</v>
      </c>
      <c r="J54" s="66">
        <v>0</v>
      </c>
      <c r="K54" s="66">
        <v>0</v>
      </c>
      <c r="L54" s="66">
        <v>0</v>
      </c>
      <c r="M54" s="66">
        <v>0</v>
      </c>
      <c r="N54" s="66">
        <v>0</v>
      </c>
      <c r="O54" s="66">
        <f t="shared" si="6"/>
        <v>409752</v>
      </c>
      <c r="P54" s="67">
        <f>(O54/P$57)</f>
        <v>47.562623331398726</v>
      </c>
      <c r="Q54" s="68"/>
    </row>
    <row r="55" spans="1:120" ht="16.5" thickBot="1">
      <c r="A55" s="79" t="s">
        <v>52</v>
      </c>
      <c r="B55" s="80"/>
      <c r="C55" s="81"/>
      <c r="D55" s="82">
        <f>SUM(D5,D14,D22,D30,D43,D46,D53)</f>
        <v>10645221</v>
      </c>
      <c r="E55" s="82">
        <f>SUM(E5,E14,E22,E30,E43,E46,E53)</f>
        <v>979162</v>
      </c>
      <c r="F55" s="82">
        <f>SUM(F5,F14,F22,F30,F43,F46,F53)</f>
        <v>0</v>
      </c>
      <c r="G55" s="82">
        <f>SUM(G5,G14,G22,G30,G43,G46,G53)</f>
        <v>1158079</v>
      </c>
      <c r="H55" s="82">
        <f>SUM(H5,H14,H22,H30,H43,H46,H53)</f>
        <v>0</v>
      </c>
      <c r="I55" s="82">
        <f>SUM(I5,I14,I22,I30,I43,I46,I53)</f>
        <v>2460383</v>
      </c>
      <c r="J55" s="82">
        <f>SUM(J5,J14,J22,J30,J43,J46,J53)</f>
        <v>0</v>
      </c>
      <c r="K55" s="82">
        <f>SUM(K5,K14,K22,K30,K43,K46,K53)</f>
        <v>0</v>
      </c>
      <c r="L55" s="82">
        <f>SUM(L5,L14,L22,L30,L43,L46,L53)</f>
        <v>0</v>
      </c>
      <c r="M55" s="82">
        <f>SUM(M5,M14,M22,M30,M43,M46,M53)</f>
        <v>0</v>
      </c>
      <c r="N55" s="82">
        <f>SUM(N5,N14,N22,N30,N43,N46,N53)</f>
        <v>0</v>
      </c>
      <c r="O55" s="82">
        <f>SUM(D55:N55)</f>
        <v>15242845</v>
      </c>
      <c r="P55" s="83">
        <f>(O55/P$57)</f>
        <v>1769.3377829367382</v>
      </c>
      <c r="Q55" s="61"/>
      <c r="R55" s="84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51"/>
      <c r="AW55" s="51"/>
      <c r="AX55" s="51"/>
      <c r="AY55" s="51"/>
      <c r="AZ55" s="51"/>
      <c r="BA55" s="51"/>
      <c r="BB55" s="51"/>
      <c r="BC55" s="51"/>
      <c r="BD55" s="51"/>
      <c r="BE55" s="51"/>
      <c r="BF55" s="51"/>
      <c r="BG55" s="51"/>
      <c r="BH55" s="51"/>
      <c r="BI55" s="51"/>
      <c r="BJ55" s="51"/>
      <c r="BK55" s="51"/>
      <c r="BL55" s="51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1"/>
      <c r="CA55" s="51"/>
      <c r="CB55" s="51"/>
      <c r="CC55" s="51"/>
      <c r="CD55" s="51"/>
      <c r="CE55" s="51"/>
      <c r="CF55" s="51"/>
      <c r="CG55" s="51"/>
      <c r="CH55" s="51"/>
      <c r="CI55" s="51"/>
      <c r="CJ55" s="51"/>
      <c r="CK55" s="51"/>
      <c r="CL55" s="51"/>
      <c r="CM55" s="51"/>
      <c r="CN55" s="51"/>
      <c r="CO55" s="51"/>
      <c r="CP55" s="51"/>
      <c r="CQ55" s="51"/>
      <c r="CR55" s="51"/>
      <c r="CS55" s="51"/>
      <c r="CT55" s="51"/>
      <c r="CU55" s="51"/>
      <c r="CV55" s="51"/>
      <c r="CW55" s="51"/>
      <c r="CX55" s="51"/>
      <c r="CY55" s="51"/>
      <c r="CZ55" s="51"/>
      <c r="DA55" s="51"/>
      <c r="DB55" s="51"/>
      <c r="DC55" s="51"/>
      <c r="DD55" s="51"/>
      <c r="DE55" s="51"/>
      <c r="DF55" s="51"/>
      <c r="DG55" s="51"/>
      <c r="DH55" s="51"/>
      <c r="DI55" s="51"/>
      <c r="DJ55" s="51"/>
      <c r="DK55" s="51"/>
      <c r="DL55" s="51"/>
      <c r="DM55" s="51"/>
      <c r="DN55" s="51"/>
      <c r="DO55" s="51"/>
      <c r="DP55" s="51"/>
    </row>
    <row r="56" spans="1:120">
      <c r="A56" s="85"/>
      <c r="B56" s="86"/>
      <c r="C56" s="86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8"/>
    </row>
    <row r="57" spans="1:120">
      <c r="A57" s="89"/>
      <c r="B57" s="90"/>
      <c r="C57" s="90"/>
      <c r="D57" s="91"/>
      <c r="E57" s="91"/>
      <c r="F57" s="91"/>
      <c r="G57" s="91"/>
      <c r="H57" s="91"/>
      <c r="I57" s="91"/>
      <c r="J57" s="91"/>
      <c r="K57" s="91"/>
      <c r="L57" s="91"/>
      <c r="M57" s="94" t="s">
        <v>162</v>
      </c>
      <c r="N57" s="94"/>
      <c r="O57" s="94"/>
      <c r="P57" s="92">
        <v>8615</v>
      </c>
    </row>
    <row r="58" spans="1:120">
      <c r="A58" s="95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7"/>
    </row>
    <row r="59" spans="1:120" ht="15.75" customHeight="1" thickBot="1">
      <c r="A59" s="98" t="s">
        <v>82</v>
      </c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100"/>
    </row>
  </sheetData>
  <mergeCells count="10">
    <mergeCell ref="M57:O57"/>
    <mergeCell ref="A58:P58"/>
    <mergeCell ref="A59:P5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6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66</v>
      </c>
      <c r="B3" s="108"/>
      <c r="C3" s="109"/>
      <c r="D3" s="128" t="s">
        <v>36</v>
      </c>
      <c r="E3" s="129"/>
      <c r="F3" s="129"/>
      <c r="G3" s="129"/>
      <c r="H3" s="130"/>
      <c r="I3" s="128" t="s">
        <v>37</v>
      </c>
      <c r="J3" s="130"/>
      <c r="K3" s="128" t="s">
        <v>39</v>
      </c>
      <c r="L3" s="130"/>
      <c r="M3" s="36"/>
      <c r="N3" s="37"/>
      <c r="O3" s="131" t="s">
        <v>71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67</v>
      </c>
      <c r="F4" s="34" t="s">
        <v>68</v>
      </c>
      <c r="G4" s="34" t="s">
        <v>69</v>
      </c>
      <c r="H4" s="34" t="s">
        <v>5</v>
      </c>
      <c r="I4" s="34" t="s">
        <v>6</v>
      </c>
      <c r="J4" s="35" t="s">
        <v>70</v>
      </c>
      <c r="K4" s="35" t="s">
        <v>7</v>
      </c>
      <c r="L4" s="35" t="s">
        <v>8</v>
      </c>
      <c r="M4" s="35" t="s">
        <v>9</v>
      </c>
      <c r="N4" s="35" t="s">
        <v>38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1418613</v>
      </c>
      <c r="E5" s="27">
        <f t="shared" si="0"/>
        <v>193797</v>
      </c>
      <c r="F5" s="27">
        <f t="shared" si="0"/>
        <v>0</v>
      </c>
      <c r="G5" s="27">
        <f t="shared" si="0"/>
        <v>353896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1966306</v>
      </c>
      <c r="O5" s="33">
        <f t="shared" ref="O5:O36" si="1">(N5/O$65)</f>
        <v>473.46640982422343</v>
      </c>
      <c r="P5" s="6"/>
    </row>
    <row r="6" spans="1:133">
      <c r="A6" s="12"/>
      <c r="B6" s="25">
        <v>311</v>
      </c>
      <c r="C6" s="20" t="s">
        <v>2</v>
      </c>
      <c r="D6" s="46">
        <v>719536</v>
      </c>
      <c r="E6" s="46">
        <v>193797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913333</v>
      </c>
      <c r="O6" s="47">
        <f t="shared" si="1"/>
        <v>219.9212617385023</v>
      </c>
      <c r="P6" s="9"/>
    </row>
    <row r="7" spans="1:133">
      <c r="A7" s="12"/>
      <c r="B7" s="25">
        <v>312.10000000000002</v>
      </c>
      <c r="C7" s="20" t="s">
        <v>10</v>
      </c>
      <c r="D7" s="46">
        <v>76901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76901</v>
      </c>
      <c r="O7" s="47">
        <f t="shared" si="1"/>
        <v>18.516975680231159</v>
      </c>
      <c r="P7" s="9"/>
    </row>
    <row r="8" spans="1:133">
      <c r="A8" s="12"/>
      <c r="B8" s="25">
        <v>312.51</v>
      </c>
      <c r="C8" s="20" t="s">
        <v>73</v>
      </c>
      <c r="D8" s="46">
        <v>20202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20202</v>
      </c>
      <c r="O8" s="47">
        <f t="shared" si="1"/>
        <v>4.8644353479412477</v>
      </c>
      <c r="P8" s="9"/>
    </row>
    <row r="9" spans="1:133">
      <c r="A9" s="12"/>
      <c r="B9" s="25">
        <v>312.60000000000002</v>
      </c>
      <c r="C9" s="20" t="s">
        <v>11</v>
      </c>
      <c r="D9" s="46">
        <v>0</v>
      </c>
      <c r="E9" s="46">
        <v>0</v>
      </c>
      <c r="F9" s="46">
        <v>0</v>
      </c>
      <c r="G9" s="46">
        <v>353896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353896</v>
      </c>
      <c r="O9" s="47">
        <f t="shared" si="1"/>
        <v>85.214543703346976</v>
      </c>
      <c r="P9" s="9"/>
    </row>
    <row r="10" spans="1:133">
      <c r="A10" s="12"/>
      <c r="B10" s="25">
        <v>314.10000000000002</v>
      </c>
      <c r="C10" s="20" t="s">
        <v>12</v>
      </c>
      <c r="D10" s="46">
        <v>310447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310447</v>
      </c>
      <c r="O10" s="47">
        <f t="shared" si="1"/>
        <v>74.752468095352754</v>
      </c>
      <c r="P10" s="9"/>
    </row>
    <row r="11" spans="1:133">
      <c r="A11" s="12"/>
      <c r="B11" s="25">
        <v>314.3</v>
      </c>
      <c r="C11" s="20" t="s">
        <v>13</v>
      </c>
      <c r="D11" s="46">
        <v>48178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48178</v>
      </c>
      <c r="O11" s="47">
        <f t="shared" si="1"/>
        <v>11.600770527329642</v>
      </c>
      <c r="P11" s="9"/>
    </row>
    <row r="12" spans="1:133">
      <c r="A12" s="12"/>
      <c r="B12" s="25">
        <v>314.39999999999998</v>
      </c>
      <c r="C12" s="20" t="s">
        <v>14</v>
      </c>
      <c r="D12" s="46">
        <v>22974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22974</v>
      </c>
      <c r="O12" s="47">
        <f t="shared" si="1"/>
        <v>5.5319046472429569</v>
      </c>
      <c r="P12" s="9"/>
    </row>
    <row r="13" spans="1:133">
      <c r="A13" s="12"/>
      <c r="B13" s="25">
        <v>314.8</v>
      </c>
      <c r="C13" s="20" t="s">
        <v>15</v>
      </c>
      <c r="D13" s="46">
        <v>2265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2265</v>
      </c>
      <c r="O13" s="47">
        <f t="shared" si="1"/>
        <v>0.54538887551167825</v>
      </c>
      <c r="P13" s="9"/>
    </row>
    <row r="14" spans="1:133">
      <c r="A14" s="12"/>
      <c r="B14" s="25">
        <v>315</v>
      </c>
      <c r="C14" s="20" t="s">
        <v>99</v>
      </c>
      <c r="D14" s="46">
        <v>196085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196085</v>
      </c>
      <c r="O14" s="47">
        <f t="shared" si="1"/>
        <v>47.215266072718514</v>
      </c>
      <c r="P14" s="9"/>
    </row>
    <row r="15" spans="1:133">
      <c r="A15" s="12"/>
      <c r="B15" s="25">
        <v>316</v>
      </c>
      <c r="C15" s="20" t="s">
        <v>100</v>
      </c>
      <c r="D15" s="46">
        <v>22025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22025</v>
      </c>
      <c r="O15" s="47">
        <f t="shared" si="1"/>
        <v>5.3033951360462313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SUM(D17:D24)</f>
        <v>456945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22097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479042</v>
      </c>
      <c r="O16" s="45">
        <f t="shared" si="1"/>
        <v>115.34842282687214</v>
      </c>
      <c r="P16" s="10"/>
    </row>
    <row r="17" spans="1:16">
      <c r="A17" s="12"/>
      <c r="B17" s="25">
        <v>322</v>
      </c>
      <c r="C17" s="20" t="s">
        <v>0</v>
      </c>
      <c r="D17" s="46">
        <v>46943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46943</v>
      </c>
      <c r="O17" s="47">
        <f t="shared" si="1"/>
        <v>11.303395136046232</v>
      </c>
      <c r="P17" s="9"/>
    </row>
    <row r="18" spans="1:16">
      <c r="A18" s="12"/>
      <c r="B18" s="25">
        <v>323.10000000000002</v>
      </c>
      <c r="C18" s="20" t="s">
        <v>19</v>
      </c>
      <c r="D18" s="46">
        <v>318062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4">SUM(D18:M18)</f>
        <v>318062</v>
      </c>
      <c r="O18" s="47">
        <f t="shared" si="1"/>
        <v>76.586082350108356</v>
      </c>
      <c r="P18" s="9"/>
    </row>
    <row r="19" spans="1:16">
      <c r="A19" s="12"/>
      <c r="B19" s="25">
        <v>323.39999999999998</v>
      </c>
      <c r="C19" s="20" t="s">
        <v>20</v>
      </c>
      <c r="D19" s="46">
        <v>20564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20564</v>
      </c>
      <c r="O19" s="47">
        <f t="shared" si="1"/>
        <v>4.9516012521069106</v>
      </c>
      <c r="P19" s="9"/>
    </row>
    <row r="20" spans="1:16">
      <c r="A20" s="12"/>
      <c r="B20" s="25">
        <v>323.7</v>
      </c>
      <c r="C20" s="20" t="s">
        <v>21</v>
      </c>
      <c r="D20" s="46">
        <v>51108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51108</v>
      </c>
      <c r="O20" s="47">
        <f t="shared" si="1"/>
        <v>12.306284613532386</v>
      </c>
      <c r="P20" s="9"/>
    </row>
    <row r="21" spans="1:16">
      <c r="A21" s="12"/>
      <c r="B21" s="25">
        <v>324.11</v>
      </c>
      <c r="C21" s="20" t="s">
        <v>22</v>
      </c>
      <c r="D21" s="46">
        <v>19653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19653</v>
      </c>
      <c r="O21" s="47">
        <f t="shared" si="1"/>
        <v>4.7322417529496752</v>
      </c>
      <c r="P21" s="9"/>
    </row>
    <row r="22" spans="1:16">
      <c r="A22" s="12"/>
      <c r="B22" s="25">
        <v>324.20999999999998</v>
      </c>
      <c r="C22" s="20" t="s">
        <v>23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17724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17724</v>
      </c>
      <c r="O22" s="47">
        <f t="shared" si="1"/>
        <v>4.2677582470503248</v>
      </c>
      <c r="P22" s="9"/>
    </row>
    <row r="23" spans="1:16">
      <c r="A23" s="12"/>
      <c r="B23" s="25">
        <v>324.22000000000003</v>
      </c>
      <c r="C23" s="20" t="s">
        <v>111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4373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4373</v>
      </c>
      <c r="O23" s="47">
        <f t="shared" si="1"/>
        <v>1.0529737539128341</v>
      </c>
      <c r="P23" s="9"/>
    </row>
    <row r="24" spans="1:16">
      <c r="A24" s="12"/>
      <c r="B24" s="25">
        <v>329</v>
      </c>
      <c r="C24" s="20" t="s">
        <v>24</v>
      </c>
      <c r="D24" s="46">
        <v>615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6" si="5">SUM(D24:M24)</f>
        <v>615</v>
      </c>
      <c r="O24" s="47">
        <f t="shared" si="1"/>
        <v>0.1480857211654226</v>
      </c>
      <c r="P24" s="9"/>
    </row>
    <row r="25" spans="1:16" ht="15.75">
      <c r="A25" s="29" t="s">
        <v>26</v>
      </c>
      <c r="B25" s="30"/>
      <c r="C25" s="31"/>
      <c r="D25" s="32">
        <f t="shared" ref="D25:M25" si="6">SUM(D26:D34)</f>
        <v>462410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44">
        <f t="shared" si="5"/>
        <v>462410</v>
      </c>
      <c r="O25" s="45">
        <f t="shared" si="1"/>
        <v>111.34360703106188</v>
      </c>
      <c r="P25" s="10"/>
    </row>
    <row r="26" spans="1:16">
      <c r="A26" s="12"/>
      <c r="B26" s="25">
        <v>331.2</v>
      </c>
      <c r="C26" s="20" t="s">
        <v>25</v>
      </c>
      <c r="D26" s="46">
        <v>7060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7060</v>
      </c>
      <c r="O26" s="47">
        <f t="shared" si="1"/>
        <v>1.6999759210209486</v>
      </c>
      <c r="P26" s="9"/>
    </row>
    <row r="27" spans="1:16">
      <c r="A27" s="12"/>
      <c r="B27" s="25">
        <v>331.39</v>
      </c>
      <c r="C27" s="20" t="s">
        <v>112</v>
      </c>
      <c r="D27" s="46">
        <v>5300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5300</v>
      </c>
      <c r="O27" s="47">
        <f t="shared" si="1"/>
        <v>1.2761858897182758</v>
      </c>
      <c r="P27" s="9"/>
    </row>
    <row r="28" spans="1:16">
      <c r="A28" s="12"/>
      <c r="B28" s="25">
        <v>335.12</v>
      </c>
      <c r="C28" s="20" t="s">
        <v>101</v>
      </c>
      <c r="D28" s="46">
        <v>115657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115657</v>
      </c>
      <c r="O28" s="47">
        <f t="shared" si="1"/>
        <v>27.849024801348424</v>
      </c>
      <c r="P28" s="9"/>
    </row>
    <row r="29" spans="1:16">
      <c r="A29" s="12"/>
      <c r="B29" s="25">
        <v>335.14</v>
      </c>
      <c r="C29" s="20" t="s">
        <v>102</v>
      </c>
      <c r="D29" s="46">
        <v>11557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11557</v>
      </c>
      <c r="O29" s="47">
        <f t="shared" si="1"/>
        <v>2.7828076089573801</v>
      </c>
      <c r="P29" s="9"/>
    </row>
    <row r="30" spans="1:16">
      <c r="A30" s="12"/>
      <c r="B30" s="25">
        <v>335.15</v>
      </c>
      <c r="C30" s="20" t="s">
        <v>103</v>
      </c>
      <c r="D30" s="46">
        <v>1486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1486</v>
      </c>
      <c r="O30" s="47">
        <f t="shared" si="1"/>
        <v>0.35781362870214301</v>
      </c>
      <c r="P30" s="9"/>
    </row>
    <row r="31" spans="1:16">
      <c r="A31" s="12"/>
      <c r="B31" s="25">
        <v>335.18</v>
      </c>
      <c r="C31" s="20" t="s">
        <v>104</v>
      </c>
      <c r="D31" s="46">
        <v>218939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218939</v>
      </c>
      <c r="O31" s="47">
        <f t="shared" si="1"/>
        <v>52.718275945099926</v>
      </c>
      <c r="P31" s="9"/>
    </row>
    <row r="32" spans="1:16">
      <c r="A32" s="12"/>
      <c r="B32" s="25">
        <v>335.49</v>
      </c>
      <c r="C32" s="20" t="s">
        <v>32</v>
      </c>
      <c r="D32" s="46">
        <v>3353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3353</v>
      </c>
      <c r="O32" s="47">
        <f t="shared" si="1"/>
        <v>0.80736816758969421</v>
      </c>
      <c r="P32" s="9"/>
    </row>
    <row r="33" spans="1:16">
      <c r="A33" s="12"/>
      <c r="B33" s="25">
        <v>337.7</v>
      </c>
      <c r="C33" s="20" t="s">
        <v>34</v>
      </c>
      <c r="D33" s="46">
        <v>61780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61780</v>
      </c>
      <c r="O33" s="47">
        <f t="shared" si="1"/>
        <v>14.875993257885865</v>
      </c>
      <c r="P33" s="9"/>
    </row>
    <row r="34" spans="1:16">
      <c r="A34" s="12"/>
      <c r="B34" s="25">
        <v>338</v>
      </c>
      <c r="C34" s="20" t="s">
        <v>35</v>
      </c>
      <c r="D34" s="46">
        <v>37278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37278</v>
      </c>
      <c r="O34" s="47">
        <f t="shared" si="1"/>
        <v>8.9761618107392245</v>
      </c>
      <c r="P34" s="9"/>
    </row>
    <row r="35" spans="1:16" ht="15.75">
      <c r="A35" s="29" t="s">
        <v>40</v>
      </c>
      <c r="B35" s="30"/>
      <c r="C35" s="31"/>
      <c r="D35" s="32">
        <f t="shared" ref="D35:M35" si="7">SUM(D36:D48)</f>
        <v>683389</v>
      </c>
      <c r="E35" s="32">
        <f t="shared" si="7"/>
        <v>0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755832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 t="shared" si="5"/>
        <v>1439221</v>
      </c>
      <c r="O35" s="45">
        <f t="shared" si="1"/>
        <v>346.54972309174093</v>
      </c>
      <c r="P35" s="10"/>
    </row>
    <row r="36" spans="1:16">
      <c r="A36" s="12"/>
      <c r="B36" s="25">
        <v>341.1</v>
      </c>
      <c r="C36" s="20" t="s">
        <v>105</v>
      </c>
      <c r="D36" s="46">
        <v>38054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5"/>
        <v>38054</v>
      </c>
      <c r="O36" s="47">
        <f t="shared" si="1"/>
        <v>9.1630146881772205</v>
      </c>
      <c r="P36" s="9"/>
    </row>
    <row r="37" spans="1:16">
      <c r="A37" s="12"/>
      <c r="B37" s="25">
        <v>341.3</v>
      </c>
      <c r="C37" s="20" t="s">
        <v>106</v>
      </c>
      <c r="D37" s="46">
        <v>53541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8" si="8">SUM(D37:M37)</f>
        <v>53541</v>
      </c>
      <c r="O37" s="47">
        <f t="shared" ref="O37:O63" si="9">(N37/O$65)</f>
        <v>12.89212617385023</v>
      </c>
      <c r="P37" s="9"/>
    </row>
    <row r="38" spans="1:16">
      <c r="A38" s="12"/>
      <c r="B38" s="25">
        <v>342.1</v>
      </c>
      <c r="C38" s="20" t="s">
        <v>79</v>
      </c>
      <c r="D38" s="46">
        <v>19174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19174</v>
      </c>
      <c r="O38" s="47">
        <f t="shared" si="9"/>
        <v>4.6169034432940039</v>
      </c>
      <c r="P38" s="9"/>
    </row>
    <row r="39" spans="1:16">
      <c r="A39" s="12"/>
      <c r="B39" s="25">
        <v>342.2</v>
      </c>
      <c r="C39" s="20" t="s">
        <v>80</v>
      </c>
      <c r="D39" s="46">
        <v>26540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26540</v>
      </c>
      <c r="O39" s="47">
        <f t="shared" si="9"/>
        <v>6.3905610402118951</v>
      </c>
      <c r="P39" s="9"/>
    </row>
    <row r="40" spans="1:16">
      <c r="A40" s="12"/>
      <c r="B40" s="25">
        <v>343.3</v>
      </c>
      <c r="C40" s="20" t="s">
        <v>45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590322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590322</v>
      </c>
      <c r="O40" s="47">
        <f t="shared" si="9"/>
        <v>142.14351071514568</v>
      </c>
      <c r="P40" s="9"/>
    </row>
    <row r="41" spans="1:16">
      <c r="A41" s="12"/>
      <c r="B41" s="25">
        <v>343.4</v>
      </c>
      <c r="C41" s="20" t="s">
        <v>46</v>
      </c>
      <c r="D41" s="46">
        <v>457530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457530</v>
      </c>
      <c r="O41" s="47">
        <f t="shared" si="9"/>
        <v>110.16855285335902</v>
      </c>
      <c r="P41" s="9"/>
    </row>
    <row r="42" spans="1:16">
      <c r="A42" s="12"/>
      <c r="B42" s="25">
        <v>343.5</v>
      </c>
      <c r="C42" s="20" t="s">
        <v>47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118385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118385</v>
      </c>
      <c r="O42" s="47">
        <f t="shared" si="9"/>
        <v>28.505899349867565</v>
      </c>
      <c r="P42" s="9"/>
    </row>
    <row r="43" spans="1:16">
      <c r="A43" s="12"/>
      <c r="B43" s="25">
        <v>343.7</v>
      </c>
      <c r="C43" s="20" t="s">
        <v>48</v>
      </c>
      <c r="D43" s="46">
        <v>43634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43634</v>
      </c>
      <c r="O43" s="47">
        <f t="shared" si="9"/>
        <v>10.506621719239105</v>
      </c>
      <c r="P43" s="9"/>
    </row>
    <row r="44" spans="1:16">
      <c r="A44" s="12"/>
      <c r="B44" s="25">
        <v>347.1</v>
      </c>
      <c r="C44" s="20" t="s">
        <v>49</v>
      </c>
      <c r="D44" s="46">
        <v>140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140</v>
      </c>
      <c r="O44" s="47">
        <f t="shared" si="9"/>
        <v>3.3710570671803518E-2</v>
      </c>
      <c r="P44" s="9"/>
    </row>
    <row r="45" spans="1:16">
      <c r="A45" s="12"/>
      <c r="B45" s="25">
        <v>347.2</v>
      </c>
      <c r="C45" s="20" t="s">
        <v>50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47125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47125</v>
      </c>
      <c r="O45" s="47">
        <f t="shared" si="9"/>
        <v>11.347218877919577</v>
      </c>
      <c r="P45" s="9"/>
    </row>
    <row r="46" spans="1:16">
      <c r="A46" s="12"/>
      <c r="B46" s="25">
        <v>347.4</v>
      </c>
      <c r="C46" s="20" t="s">
        <v>113</v>
      </c>
      <c r="D46" s="46">
        <v>2869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2869</v>
      </c>
      <c r="O46" s="47">
        <f t="shared" si="9"/>
        <v>0.69082590898145924</v>
      </c>
      <c r="P46" s="9"/>
    </row>
    <row r="47" spans="1:16">
      <c r="A47" s="12"/>
      <c r="B47" s="25">
        <v>347.5</v>
      </c>
      <c r="C47" s="20" t="s">
        <v>51</v>
      </c>
      <c r="D47" s="46">
        <v>25267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25267</v>
      </c>
      <c r="O47" s="47">
        <f t="shared" si="9"/>
        <v>6.0840356368889958</v>
      </c>
      <c r="P47" s="9"/>
    </row>
    <row r="48" spans="1:16">
      <c r="A48" s="12"/>
      <c r="B48" s="25">
        <v>349</v>
      </c>
      <c r="C48" s="20" t="s">
        <v>89</v>
      </c>
      <c r="D48" s="46">
        <v>16640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8"/>
        <v>16640</v>
      </c>
      <c r="O48" s="47">
        <f t="shared" si="9"/>
        <v>4.0067421141343607</v>
      </c>
      <c r="P48" s="9"/>
    </row>
    <row r="49" spans="1:119" ht="15.75">
      <c r="A49" s="29" t="s">
        <v>41</v>
      </c>
      <c r="B49" s="30"/>
      <c r="C49" s="31"/>
      <c r="D49" s="32">
        <f t="shared" ref="D49:M49" si="10">SUM(D50:D53)</f>
        <v>38522</v>
      </c>
      <c r="E49" s="32">
        <f t="shared" si="10"/>
        <v>0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0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 t="shared" ref="N49:N63" si="11">SUM(D49:M49)</f>
        <v>38522</v>
      </c>
      <c r="O49" s="45">
        <f t="shared" si="9"/>
        <v>9.2757043101372503</v>
      </c>
      <c r="P49" s="10"/>
    </row>
    <row r="50" spans="1:119">
      <c r="A50" s="13"/>
      <c r="B50" s="39">
        <v>351.5</v>
      </c>
      <c r="C50" s="21" t="s">
        <v>54</v>
      </c>
      <c r="D50" s="46">
        <v>30430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30430</v>
      </c>
      <c r="O50" s="47">
        <f t="shared" si="9"/>
        <v>7.3272333253070068</v>
      </c>
      <c r="P50" s="9"/>
    </row>
    <row r="51" spans="1:119">
      <c r="A51" s="13"/>
      <c r="B51" s="39">
        <v>352</v>
      </c>
      <c r="C51" s="21" t="s">
        <v>55</v>
      </c>
      <c r="D51" s="46">
        <v>3111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3111</v>
      </c>
      <c r="O51" s="47">
        <f t="shared" si="9"/>
        <v>0.74909703828557672</v>
      </c>
      <c r="P51" s="9"/>
    </row>
    <row r="52" spans="1:119">
      <c r="A52" s="13"/>
      <c r="B52" s="39">
        <v>354</v>
      </c>
      <c r="C52" s="21" t="s">
        <v>56</v>
      </c>
      <c r="D52" s="46">
        <v>15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15</v>
      </c>
      <c r="O52" s="47">
        <f t="shared" si="9"/>
        <v>3.6118468576932339E-3</v>
      </c>
      <c r="P52" s="9"/>
    </row>
    <row r="53" spans="1:119">
      <c r="A53" s="13"/>
      <c r="B53" s="39">
        <v>359</v>
      </c>
      <c r="C53" s="21" t="s">
        <v>57</v>
      </c>
      <c r="D53" s="46">
        <v>4966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4966</v>
      </c>
      <c r="O53" s="47">
        <f t="shared" si="9"/>
        <v>1.1957620996869733</v>
      </c>
      <c r="P53" s="9"/>
    </row>
    <row r="54" spans="1:119" ht="15.75">
      <c r="A54" s="29" t="s">
        <v>3</v>
      </c>
      <c r="B54" s="30"/>
      <c r="C54" s="31"/>
      <c r="D54" s="32">
        <f t="shared" ref="D54:M54" si="12">SUM(D55:D60)</f>
        <v>317515</v>
      </c>
      <c r="E54" s="32">
        <f t="shared" si="12"/>
        <v>9417</v>
      </c>
      <c r="F54" s="32">
        <f t="shared" si="12"/>
        <v>0</v>
      </c>
      <c r="G54" s="32">
        <f t="shared" si="12"/>
        <v>1347</v>
      </c>
      <c r="H54" s="32">
        <f t="shared" si="12"/>
        <v>0</v>
      </c>
      <c r="I54" s="32">
        <f t="shared" si="12"/>
        <v>-1510</v>
      </c>
      <c r="J54" s="32">
        <f t="shared" si="12"/>
        <v>0</v>
      </c>
      <c r="K54" s="32">
        <f t="shared" si="12"/>
        <v>59604</v>
      </c>
      <c r="L54" s="32">
        <f t="shared" si="12"/>
        <v>0</v>
      </c>
      <c r="M54" s="32">
        <f t="shared" si="12"/>
        <v>0</v>
      </c>
      <c r="N54" s="32">
        <f t="shared" si="11"/>
        <v>386373</v>
      </c>
      <c r="O54" s="45">
        <f t="shared" si="9"/>
        <v>93.034673729833855</v>
      </c>
      <c r="P54" s="10"/>
    </row>
    <row r="55" spans="1:119">
      <c r="A55" s="12"/>
      <c r="B55" s="25">
        <v>361.1</v>
      </c>
      <c r="C55" s="20" t="s">
        <v>58</v>
      </c>
      <c r="D55" s="46">
        <v>1342</v>
      </c>
      <c r="E55" s="46">
        <v>817</v>
      </c>
      <c r="F55" s="46">
        <v>0</v>
      </c>
      <c r="G55" s="46">
        <v>1347</v>
      </c>
      <c r="H55" s="46">
        <v>0</v>
      </c>
      <c r="I55" s="46">
        <v>2962</v>
      </c>
      <c r="J55" s="46">
        <v>0</v>
      </c>
      <c r="K55" s="46">
        <v>5298</v>
      </c>
      <c r="L55" s="46">
        <v>0</v>
      </c>
      <c r="M55" s="46">
        <v>0</v>
      </c>
      <c r="N55" s="46">
        <f t="shared" si="11"/>
        <v>11766</v>
      </c>
      <c r="O55" s="47">
        <f t="shared" si="9"/>
        <v>2.8331326751745727</v>
      </c>
      <c r="P55" s="9"/>
    </row>
    <row r="56" spans="1:119">
      <c r="A56" s="12"/>
      <c r="B56" s="25">
        <v>361.3</v>
      </c>
      <c r="C56" s="20" t="s">
        <v>59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-4472</v>
      </c>
      <c r="J56" s="46">
        <v>0</v>
      </c>
      <c r="K56" s="46">
        <v>1055</v>
      </c>
      <c r="L56" s="46">
        <v>0</v>
      </c>
      <c r="M56" s="46">
        <v>0</v>
      </c>
      <c r="N56" s="46">
        <f t="shared" si="11"/>
        <v>-3417</v>
      </c>
      <c r="O56" s="47">
        <f t="shared" si="9"/>
        <v>-0.82277871418251869</v>
      </c>
      <c r="P56" s="9"/>
    </row>
    <row r="57" spans="1:119">
      <c r="A57" s="12"/>
      <c r="B57" s="25">
        <v>362</v>
      </c>
      <c r="C57" s="20" t="s">
        <v>60</v>
      </c>
      <c r="D57" s="46">
        <v>1431</v>
      </c>
      <c r="E57" s="46">
        <v>8600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10031</v>
      </c>
      <c r="O57" s="47">
        <f t="shared" si="9"/>
        <v>2.4153623886347217</v>
      </c>
      <c r="P57" s="9"/>
    </row>
    <row r="58" spans="1:119">
      <c r="A58" s="12"/>
      <c r="B58" s="25">
        <v>364</v>
      </c>
      <c r="C58" s="20" t="s">
        <v>108</v>
      </c>
      <c r="D58" s="46">
        <v>11805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11805</v>
      </c>
      <c r="O58" s="47">
        <f t="shared" si="9"/>
        <v>2.8425234770045749</v>
      </c>
      <c r="P58" s="9"/>
    </row>
    <row r="59" spans="1:119">
      <c r="A59" s="12"/>
      <c r="B59" s="25">
        <v>368</v>
      </c>
      <c r="C59" s="20" t="s">
        <v>63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53251</v>
      </c>
      <c r="L59" s="46">
        <v>0</v>
      </c>
      <c r="M59" s="46">
        <v>0</v>
      </c>
      <c r="N59" s="46">
        <f t="shared" si="11"/>
        <v>53251</v>
      </c>
      <c r="O59" s="47">
        <f t="shared" si="9"/>
        <v>12.822297134601493</v>
      </c>
      <c r="P59" s="9"/>
    </row>
    <row r="60" spans="1:119">
      <c r="A60" s="12"/>
      <c r="B60" s="25">
        <v>369.9</v>
      </c>
      <c r="C60" s="20" t="s">
        <v>64</v>
      </c>
      <c r="D60" s="46">
        <v>302937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302937</v>
      </c>
      <c r="O60" s="47">
        <f t="shared" si="9"/>
        <v>72.944136768601012</v>
      </c>
      <c r="P60" s="9"/>
    </row>
    <row r="61" spans="1:119" ht="15.75">
      <c r="A61" s="29" t="s">
        <v>42</v>
      </c>
      <c r="B61" s="30"/>
      <c r="C61" s="31"/>
      <c r="D61" s="32">
        <f t="shared" ref="D61:M61" si="13">SUM(D62:D62)</f>
        <v>60633</v>
      </c>
      <c r="E61" s="32">
        <f t="shared" si="13"/>
        <v>0</v>
      </c>
      <c r="F61" s="32">
        <f t="shared" si="13"/>
        <v>0</v>
      </c>
      <c r="G61" s="32">
        <f t="shared" si="13"/>
        <v>0</v>
      </c>
      <c r="H61" s="32">
        <f t="shared" si="13"/>
        <v>0</v>
      </c>
      <c r="I61" s="32">
        <f t="shared" si="13"/>
        <v>0</v>
      </c>
      <c r="J61" s="32">
        <f t="shared" si="13"/>
        <v>0</v>
      </c>
      <c r="K61" s="32">
        <f t="shared" si="13"/>
        <v>0</v>
      </c>
      <c r="L61" s="32">
        <f t="shared" si="13"/>
        <v>0</v>
      </c>
      <c r="M61" s="32">
        <f t="shared" si="13"/>
        <v>0</v>
      </c>
      <c r="N61" s="32">
        <f t="shared" si="11"/>
        <v>60633</v>
      </c>
      <c r="O61" s="45">
        <f t="shared" si="9"/>
        <v>14.599807368167589</v>
      </c>
      <c r="P61" s="9"/>
    </row>
    <row r="62" spans="1:119" ht="15.75" thickBot="1">
      <c r="A62" s="12"/>
      <c r="B62" s="25">
        <v>381</v>
      </c>
      <c r="C62" s="20" t="s">
        <v>65</v>
      </c>
      <c r="D62" s="46">
        <v>60633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60633</v>
      </c>
      <c r="O62" s="47">
        <f t="shared" si="9"/>
        <v>14.599807368167589</v>
      </c>
      <c r="P62" s="9"/>
    </row>
    <row r="63" spans="1:119" ht="16.5" thickBot="1">
      <c r="A63" s="14" t="s">
        <v>52</v>
      </c>
      <c r="B63" s="23"/>
      <c r="C63" s="22"/>
      <c r="D63" s="15">
        <f t="shared" ref="D63:M63" si="14">SUM(D5,D16,D25,D35,D49,D54,D61)</f>
        <v>3438027</v>
      </c>
      <c r="E63" s="15">
        <f t="shared" si="14"/>
        <v>203214</v>
      </c>
      <c r="F63" s="15">
        <f t="shared" si="14"/>
        <v>0</v>
      </c>
      <c r="G63" s="15">
        <f t="shared" si="14"/>
        <v>355243</v>
      </c>
      <c r="H63" s="15">
        <f t="shared" si="14"/>
        <v>0</v>
      </c>
      <c r="I63" s="15">
        <f t="shared" si="14"/>
        <v>776419</v>
      </c>
      <c r="J63" s="15">
        <f t="shared" si="14"/>
        <v>0</v>
      </c>
      <c r="K63" s="15">
        <f t="shared" si="14"/>
        <v>59604</v>
      </c>
      <c r="L63" s="15">
        <f t="shared" si="14"/>
        <v>0</v>
      </c>
      <c r="M63" s="15">
        <f t="shared" si="14"/>
        <v>0</v>
      </c>
      <c r="N63" s="15">
        <f t="shared" si="11"/>
        <v>4832507</v>
      </c>
      <c r="O63" s="38">
        <f t="shared" si="9"/>
        <v>1163.6183481820372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40"/>
      <c r="B65" s="41"/>
      <c r="C65" s="41"/>
      <c r="D65" s="42"/>
      <c r="E65" s="42"/>
      <c r="F65" s="42"/>
      <c r="G65" s="42"/>
      <c r="H65" s="42"/>
      <c r="I65" s="42"/>
      <c r="J65" s="42"/>
      <c r="K65" s="42"/>
      <c r="L65" s="118" t="s">
        <v>114</v>
      </c>
      <c r="M65" s="118"/>
      <c r="N65" s="118"/>
      <c r="O65" s="43">
        <v>4153</v>
      </c>
    </row>
    <row r="66" spans="1:15">
      <c r="A66" s="119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7"/>
    </row>
    <row r="67" spans="1:15" ht="15.75" customHeight="1" thickBot="1">
      <c r="A67" s="120" t="s">
        <v>82</v>
      </c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100"/>
    </row>
  </sheetData>
  <mergeCells count="10">
    <mergeCell ref="L65:N65"/>
    <mergeCell ref="A66:O66"/>
    <mergeCell ref="A67:O6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6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66</v>
      </c>
      <c r="B3" s="108"/>
      <c r="C3" s="109"/>
      <c r="D3" s="128" t="s">
        <v>36</v>
      </c>
      <c r="E3" s="129"/>
      <c r="F3" s="129"/>
      <c r="G3" s="129"/>
      <c r="H3" s="130"/>
      <c r="I3" s="128" t="s">
        <v>37</v>
      </c>
      <c r="J3" s="130"/>
      <c r="K3" s="128" t="s">
        <v>39</v>
      </c>
      <c r="L3" s="130"/>
      <c r="M3" s="36"/>
      <c r="N3" s="37"/>
      <c r="O3" s="131" t="s">
        <v>71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67</v>
      </c>
      <c r="F4" s="34" t="s">
        <v>68</v>
      </c>
      <c r="G4" s="34" t="s">
        <v>69</v>
      </c>
      <c r="H4" s="34" t="s">
        <v>5</v>
      </c>
      <c r="I4" s="34" t="s">
        <v>6</v>
      </c>
      <c r="J4" s="35" t="s">
        <v>70</v>
      </c>
      <c r="K4" s="35" t="s">
        <v>7</v>
      </c>
      <c r="L4" s="35" t="s">
        <v>8</v>
      </c>
      <c r="M4" s="35" t="s">
        <v>9</v>
      </c>
      <c r="N4" s="35" t="s">
        <v>38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1420295</v>
      </c>
      <c r="E5" s="27">
        <f t="shared" si="0"/>
        <v>191007</v>
      </c>
      <c r="F5" s="27">
        <f t="shared" si="0"/>
        <v>0</v>
      </c>
      <c r="G5" s="27">
        <f t="shared" si="0"/>
        <v>328366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1939668</v>
      </c>
      <c r="O5" s="33">
        <f t="shared" ref="O5:O36" si="1">(N5/O$65)</f>
        <v>463.81348637015782</v>
      </c>
      <c r="P5" s="6"/>
    </row>
    <row r="6" spans="1:133">
      <c r="A6" s="12"/>
      <c r="B6" s="25">
        <v>311</v>
      </c>
      <c r="C6" s="20" t="s">
        <v>2</v>
      </c>
      <c r="D6" s="46">
        <v>716857</v>
      </c>
      <c r="E6" s="46">
        <v>191007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907864</v>
      </c>
      <c r="O6" s="47">
        <f t="shared" si="1"/>
        <v>217.08847441415591</v>
      </c>
      <c r="P6" s="9"/>
    </row>
    <row r="7" spans="1:133">
      <c r="A7" s="12"/>
      <c r="B7" s="25">
        <v>312.10000000000002</v>
      </c>
      <c r="C7" s="20" t="s">
        <v>10</v>
      </c>
      <c r="D7" s="46">
        <v>75584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75584</v>
      </c>
      <c r="O7" s="47">
        <f t="shared" si="1"/>
        <v>18.073648971783836</v>
      </c>
      <c r="P7" s="9"/>
    </row>
    <row r="8" spans="1:133">
      <c r="A8" s="12"/>
      <c r="B8" s="25">
        <v>312.51</v>
      </c>
      <c r="C8" s="20" t="s">
        <v>73</v>
      </c>
      <c r="D8" s="46">
        <v>17323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17323</v>
      </c>
      <c r="O8" s="47">
        <f t="shared" si="1"/>
        <v>4.1422764227642279</v>
      </c>
      <c r="P8" s="9"/>
    </row>
    <row r="9" spans="1:133">
      <c r="A9" s="12"/>
      <c r="B9" s="25">
        <v>312.60000000000002</v>
      </c>
      <c r="C9" s="20" t="s">
        <v>11</v>
      </c>
      <c r="D9" s="46">
        <v>0</v>
      </c>
      <c r="E9" s="46">
        <v>0</v>
      </c>
      <c r="F9" s="46">
        <v>0</v>
      </c>
      <c r="G9" s="46">
        <v>328366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328366</v>
      </c>
      <c r="O9" s="47">
        <f t="shared" si="1"/>
        <v>78.518890483022474</v>
      </c>
      <c r="P9" s="9"/>
    </row>
    <row r="10" spans="1:133">
      <c r="A10" s="12"/>
      <c r="B10" s="25">
        <v>314.10000000000002</v>
      </c>
      <c r="C10" s="20" t="s">
        <v>12</v>
      </c>
      <c r="D10" s="46">
        <v>296418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296418</v>
      </c>
      <c r="O10" s="47">
        <f t="shared" si="1"/>
        <v>70.879483500717356</v>
      </c>
      <c r="P10" s="9"/>
    </row>
    <row r="11" spans="1:133">
      <c r="A11" s="12"/>
      <c r="B11" s="25">
        <v>314.3</v>
      </c>
      <c r="C11" s="20" t="s">
        <v>13</v>
      </c>
      <c r="D11" s="46">
        <v>48595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48595</v>
      </c>
      <c r="O11" s="47">
        <f t="shared" si="1"/>
        <v>11.620038259206121</v>
      </c>
      <c r="P11" s="9"/>
    </row>
    <row r="12" spans="1:133">
      <c r="A12" s="12"/>
      <c r="B12" s="25">
        <v>314.39999999999998</v>
      </c>
      <c r="C12" s="20" t="s">
        <v>14</v>
      </c>
      <c r="D12" s="46">
        <v>21676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21676</v>
      </c>
      <c r="O12" s="47">
        <f t="shared" si="1"/>
        <v>5.1831659493065523</v>
      </c>
      <c r="P12" s="9"/>
    </row>
    <row r="13" spans="1:133">
      <c r="A13" s="12"/>
      <c r="B13" s="25">
        <v>314.8</v>
      </c>
      <c r="C13" s="20" t="s">
        <v>15</v>
      </c>
      <c r="D13" s="46">
        <v>2996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2996</v>
      </c>
      <c r="O13" s="47">
        <f t="shared" si="1"/>
        <v>0.71640363462458156</v>
      </c>
      <c r="P13" s="9"/>
    </row>
    <row r="14" spans="1:133">
      <c r="A14" s="12"/>
      <c r="B14" s="25">
        <v>315</v>
      </c>
      <c r="C14" s="20" t="s">
        <v>99</v>
      </c>
      <c r="D14" s="46">
        <v>221413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221413</v>
      </c>
      <c r="O14" s="47">
        <f t="shared" si="1"/>
        <v>52.944285031085606</v>
      </c>
      <c r="P14" s="9"/>
    </row>
    <row r="15" spans="1:133">
      <c r="A15" s="12"/>
      <c r="B15" s="25">
        <v>316</v>
      </c>
      <c r="C15" s="20" t="s">
        <v>100</v>
      </c>
      <c r="D15" s="46">
        <v>19433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19433</v>
      </c>
      <c r="O15" s="47">
        <f t="shared" si="1"/>
        <v>4.6468197034911523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SUM(D17:D23)</f>
        <v>433293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24390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35" si="4">SUM(D16:M16)</f>
        <v>457683</v>
      </c>
      <c r="O16" s="45">
        <f t="shared" si="1"/>
        <v>109.44117647058823</v>
      </c>
      <c r="P16" s="10"/>
    </row>
    <row r="17" spans="1:16">
      <c r="A17" s="12"/>
      <c r="B17" s="25">
        <v>322</v>
      </c>
      <c r="C17" s="20" t="s">
        <v>0</v>
      </c>
      <c r="D17" s="46">
        <v>40936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40936</v>
      </c>
      <c r="O17" s="47">
        <f t="shared" si="1"/>
        <v>9.7886178861788622</v>
      </c>
      <c r="P17" s="9"/>
    </row>
    <row r="18" spans="1:16">
      <c r="A18" s="12"/>
      <c r="B18" s="25">
        <v>323.10000000000002</v>
      </c>
      <c r="C18" s="20" t="s">
        <v>19</v>
      </c>
      <c r="D18" s="46">
        <v>301254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301254</v>
      </c>
      <c r="O18" s="47">
        <f t="shared" si="1"/>
        <v>72.035868005738877</v>
      </c>
      <c r="P18" s="9"/>
    </row>
    <row r="19" spans="1:16">
      <c r="A19" s="12"/>
      <c r="B19" s="25">
        <v>323.39999999999998</v>
      </c>
      <c r="C19" s="20" t="s">
        <v>20</v>
      </c>
      <c r="D19" s="46">
        <v>19249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19249</v>
      </c>
      <c r="O19" s="47">
        <f t="shared" si="1"/>
        <v>4.6028216164514584</v>
      </c>
      <c r="P19" s="9"/>
    </row>
    <row r="20" spans="1:16">
      <c r="A20" s="12"/>
      <c r="B20" s="25">
        <v>323.7</v>
      </c>
      <c r="C20" s="20" t="s">
        <v>21</v>
      </c>
      <c r="D20" s="46">
        <v>49563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49563</v>
      </c>
      <c r="O20" s="47">
        <f t="shared" si="1"/>
        <v>11.851506456241033</v>
      </c>
      <c r="P20" s="9"/>
    </row>
    <row r="21" spans="1:16">
      <c r="A21" s="12"/>
      <c r="B21" s="25">
        <v>324.11</v>
      </c>
      <c r="C21" s="20" t="s">
        <v>22</v>
      </c>
      <c r="D21" s="46">
        <v>21781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21781</v>
      </c>
      <c r="O21" s="47">
        <f t="shared" si="1"/>
        <v>5.2082735533237683</v>
      </c>
      <c r="P21" s="9"/>
    </row>
    <row r="22" spans="1:16">
      <c r="A22" s="12"/>
      <c r="B22" s="25">
        <v>324.20999999999998</v>
      </c>
      <c r="C22" s="20" t="s">
        <v>23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24390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24390</v>
      </c>
      <c r="O22" s="47">
        <f t="shared" si="1"/>
        <v>5.8321377331420372</v>
      </c>
      <c r="P22" s="9"/>
    </row>
    <row r="23" spans="1:16">
      <c r="A23" s="12"/>
      <c r="B23" s="25">
        <v>329</v>
      </c>
      <c r="C23" s="20" t="s">
        <v>24</v>
      </c>
      <c r="D23" s="46">
        <v>510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510</v>
      </c>
      <c r="O23" s="47">
        <f t="shared" si="1"/>
        <v>0.12195121951219512</v>
      </c>
      <c r="P23" s="9"/>
    </row>
    <row r="24" spans="1:16" ht="15.75">
      <c r="A24" s="29" t="s">
        <v>26</v>
      </c>
      <c r="B24" s="30"/>
      <c r="C24" s="31"/>
      <c r="D24" s="32">
        <f t="shared" ref="D24:M24" si="5">SUM(D25:D33)</f>
        <v>443715</v>
      </c>
      <c r="E24" s="32">
        <f t="shared" si="5"/>
        <v>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 t="shared" si="4"/>
        <v>443715</v>
      </c>
      <c r="O24" s="45">
        <f t="shared" si="1"/>
        <v>106.10114777618364</v>
      </c>
      <c r="P24" s="10"/>
    </row>
    <row r="25" spans="1:16">
      <c r="A25" s="12"/>
      <c r="B25" s="25">
        <v>331.2</v>
      </c>
      <c r="C25" s="20" t="s">
        <v>25</v>
      </c>
      <c r="D25" s="46">
        <v>7254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7254</v>
      </c>
      <c r="O25" s="47">
        <f t="shared" si="1"/>
        <v>1.7345767575322812</v>
      </c>
      <c r="P25" s="9"/>
    </row>
    <row r="26" spans="1:16">
      <c r="A26" s="12"/>
      <c r="B26" s="25">
        <v>335.12</v>
      </c>
      <c r="C26" s="20" t="s">
        <v>101</v>
      </c>
      <c r="D26" s="46">
        <v>107507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107507</v>
      </c>
      <c r="O26" s="47">
        <f t="shared" si="1"/>
        <v>25.707077953132472</v>
      </c>
      <c r="P26" s="9"/>
    </row>
    <row r="27" spans="1:16">
      <c r="A27" s="12"/>
      <c r="B27" s="25">
        <v>335.14</v>
      </c>
      <c r="C27" s="20" t="s">
        <v>102</v>
      </c>
      <c r="D27" s="46">
        <v>11337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11337</v>
      </c>
      <c r="O27" s="47">
        <f t="shared" si="1"/>
        <v>2.7109038737446198</v>
      </c>
      <c r="P27" s="9"/>
    </row>
    <row r="28" spans="1:16">
      <c r="A28" s="12"/>
      <c r="B28" s="25">
        <v>335.15</v>
      </c>
      <c r="C28" s="20" t="s">
        <v>103</v>
      </c>
      <c r="D28" s="46">
        <v>2636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2636</v>
      </c>
      <c r="O28" s="47">
        <f t="shared" si="1"/>
        <v>0.63032042085126738</v>
      </c>
      <c r="P28" s="9"/>
    </row>
    <row r="29" spans="1:16">
      <c r="A29" s="12"/>
      <c r="B29" s="25">
        <v>335.18</v>
      </c>
      <c r="C29" s="20" t="s">
        <v>104</v>
      </c>
      <c r="D29" s="46">
        <v>202350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202350</v>
      </c>
      <c r="O29" s="47">
        <f t="shared" si="1"/>
        <v>48.385939741750356</v>
      </c>
      <c r="P29" s="9"/>
    </row>
    <row r="30" spans="1:16">
      <c r="A30" s="12"/>
      <c r="B30" s="25">
        <v>335.49</v>
      </c>
      <c r="C30" s="20" t="s">
        <v>32</v>
      </c>
      <c r="D30" s="46">
        <v>1391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1391</v>
      </c>
      <c r="O30" s="47">
        <f t="shared" si="1"/>
        <v>0.33261597321855574</v>
      </c>
      <c r="P30" s="9"/>
    </row>
    <row r="31" spans="1:16">
      <c r="A31" s="12"/>
      <c r="B31" s="25">
        <v>337.3</v>
      </c>
      <c r="C31" s="20" t="s">
        <v>33</v>
      </c>
      <c r="D31" s="46">
        <v>17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17</v>
      </c>
      <c r="O31" s="47">
        <f t="shared" si="1"/>
        <v>4.0650406504065045E-3</v>
      </c>
      <c r="P31" s="9"/>
    </row>
    <row r="32" spans="1:16">
      <c r="A32" s="12"/>
      <c r="B32" s="25">
        <v>337.7</v>
      </c>
      <c r="C32" s="20" t="s">
        <v>34</v>
      </c>
      <c r="D32" s="46">
        <v>72562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72562</v>
      </c>
      <c r="O32" s="47">
        <f t="shared" si="1"/>
        <v>17.351028216164515</v>
      </c>
      <c r="P32" s="9"/>
    </row>
    <row r="33" spans="1:16">
      <c r="A33" s="12"/>
      <c r="B33" s="25">
        <v>338</v>
      </c>
      <c r="C33" s="20" t="s">
        <v>35</v>
      </c>
      <c r="D33" s="46">
        <v>38661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38661</v>
      </c>
      <c r="O33" s="47">
        <f t="shared" si="1"/>
        <v>9.2446197991391674</v>
      </c>
      <c r="P33" s="9"/>
    </row>
    <row r="34" spans="1:16" ht="15.75">
      <c r="A34" s="29" t="s">
        <v>40</v>
      </c>
      <c r="B34" s="30"/>
      <c r="C34" s="31"/>
      <c r="D34" s="32">
        <f t="shared" ref="D34:M34" si="6">SUM(D35:D47)</f>
        <v>773687</v>
      </c>
      <c r="E34" s="32">
        <f t="shared" si="6"/>
        <v>0</v>
      </c>
      <c r="F34" s="32">
        <f t="shared" si="6"/>
        <v>0</v>
      </c>
      <c r="G34" s="32">
        <f t="shared" si="6"/>
        <v>0</v>
      </c>
      <c r="H34" s="32">
        <f t="shared" si="6"/>
        <v>0</v>
      </c>
      <c r="I34" s="32">
        <f t="shared" si="6"/>
        <v>982086</v>
      </c>
      <c r="J34" s="32">
        <f t="shared" si="6"/>
        <v>0</v>
      </c>
      <c r="K34" s="32">
        <f t="shared" si="6"/>
        <v>0</v>
      </c>
      <c r="L34" s="32">
        <f t="shared" si="6"/>
        <v>0</v>
      </c>
      <c r="M34" s="32">
        <f t="shared" si="6"/>
        <v>0</v>
      </c>
      <c r="N34" s="32">
        <f t="shared" si="4"/>
        <v>1755773</v>
      </c>
      <c r="O34" s="45">
        <f t="shared" si="1"/>
        <v>419.84050693448108</v>
      </c>
      <c r="P34" s="10"/>
    </row>
    <row r="35" spans="1:16">
      <c r="A35" s="12"/>
      <c r="B35" s="25">
        <v>341.1</v>
      </c>
      <c r="C35" s="20" t="s">
        <v>105</v>
      </c>
      <c r="D35" s="46">
        <v>19559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19559</v>
      </c>
      <c r="O35" s="47">
        <f t="shared" si="1"/>
        <v>4.6769488283118124</v>
      </c>
      <c r="P35" s="9"/>
    </row>
    <row r="36" spans="1:16">
      <c r="A36" s="12"/>
      <c r="B36" s="25">
        <v>341.3</v>
      </c>
      <c r="C36" s="20" t="s">
        <v>106</v>
      </c>
      <c r="D36" s="46">
        <v>52730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7" si="7">SUM(D36:M36)</f>
        <v>52730</v>
      </c>
      <c r="O36" s="47">
        <f t="shared" si="1"/>
        <v>12.608799617407939</v>
      </c>
      <c r="P36" s="9"/>
    </row>
    <row r="37" spans="1:16">
      <c r="A37" s="12"/>
      <c r="B37" s="25">
        <v>342.1</v>
      </c>
      <c r="C37" s="20" t="s">
        <v>79</v>
      </c>
      <c r="D37" s="46">
        <v>82280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82280</v>
      </c>
      <c r="O37" s="47">
        <f t="shared" ref="O37:O63" si="8">(N37/O$65)</f>
        <v>19.674796747967481</v>
      </c>
      <c r="P37" s="9"/>
    </row>
    <row r="38" spans="1:16">
      <c r="A38" s="12"/>
      <c r="B38" s="25">
        <v>342.2</v>
      </c>
      <c r="C38" s="20" t="s">
        <v>80</v>
      </c>
      <c r="D38" s="46">
        <v>89861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89861</v>
      </c>
      <c r="O38" s="47">
        <f t="shared" si="8"/>
        <v>21.487565758010522</v>
      </c>
      <c r="P38" s="9"/>
    </row>
    <row r="39" spans="1:16">
      <c r="A39" s="12"/>
      <c r="B39" s="25">
        <v>342.9</v>
      </c>
      <c r="C39" s="20" t="s">
        <v>107</v>
      </c>
      <c r="D39" s="46">
        <v>2078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2078</v>
      </c>
      <c r="O39" s="47">
        <f t="shared" si="8"/>
        <v>0.49689143950263032</v>
      </c>
      <c r="P39" s="9"/>
    </row>
    <row r="40" spans="1:16">
      <c r="A40" s="12"/>
      <c r="B40" s="25">
        <v>343.3</v>
      </c>
      <c r="C40" s="20" t="s">
        <v>45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598184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598184</v>
      </c>
      <c r="O40" s="47">
        <f t="shared" si="8"/>
        <v>143.03778096604495</v>
      </c>
      <c r="P40" s="9"/>
    </row>
    <row r="41" spans="1:16">
      <c r="A41" s="12"/>
      <c r="B41" s="25">
        <v>343.4</v>
      </c>
      <c r="C41" s="20" t="s">
        <v>46</v>
      </c>
      <c r="D41" s="46">
        <v>442823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442823</v>
      </c>
      <c r="O41" s="47">
        <f t="shared" si="8"/>
        <v>105.88785270205643</v>
      </c>
      <c r="P41" s="9"/>
    </row>
    <row r="42" spans="1:16">
      <c r="A42" s="12"/>
      <c r="B42" s="25">
        <v>343.5</v>
      </c>
      <c r="C42" s="20" t="s">
        <v>47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343482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343482</v>
      </c>
      <c r="O42" s="47">
        <f t="shared" si="8"/>
        <v>82.133428981348644</v>
      </c>
      <c r="P42" s="9"/>
    </row>
    <row r="43" spans="1:16">
      <c r="A43" s="12"/>
      <c r="B43" s="25">
        <v>343.7</v>
      </c>
      <c r="C43" s="20" t="s">
        <v>48</v>
      </c>
      <c r="D43" s="46">
        <v>43284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43284</v>
      </c>
      <c r="O43" s="47">
        <f t="shared" si="8"/>
        <v>10.350071736011477</v>
      </c>
      <c r="P43" s="9"/>
    </row>
    <row r="44" spans="1:16">
      <c r="A44" s="12"/>
      <c r="B44" s="25">
        <v>347.1</v>
      </c>
      <c r="C44" s="20" t="s">
        <v>49</v>
      </c>
      <c r="D44" s="46">
        <v>200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200</v>
      </c>
      <c r="O44" s="47">
        <f t="shared" si="8"/>
        <v>4.7824007651841222E-2</v>
      </c>
      <c r="P44" s="9"/>
    </row>
    <row r="45" spans="1:16">
      <c r="A45" s="12"/>
      <c r="B45" s="25">
        <v>347.2</v>
      </c>
      <c r="C45" s="20" t="s">
        <v>50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40420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7"/>
        <v>40420</v>
      </c>
      <c r="O45" s="47">
        <f t="shared" si="8"/>
        <v>9.6652319464371121</v>
      </c>
      <c r="P45" s="9"/>
    </row>
    <row r="46" spans="1:16">
      <c r="A46" s="12"/>
      <c r="B46" s="25">
        <v>347.5</v>
      </c>
      <c r="C46" s="20" t="s">
        <v>51</v>
      </c>
      <c r="D46" s="46">
        <v>26622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7"/>
        <v>26622</v>
      </c>
      <c r="O46" s="47">
        <f t="shared" si="8"/>
        <v>6.3658536585365857</v>
      </c>
      <c r="P46" s="9"/>
    </row>
    <row r="47" spans="1:16">
      <c r="A47" s="12"/>
      <c r="B47" s="25">
        <v>349</v>
      </c>
      <c r="C47" s="20" t="s">
        <v>89</v>
      </c>
      <c r="D47" s="46">
        <v>14250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7"/>
        <v>14250</v>
      </c>
      <c r="O47" s="47">
        <f t="shared" si="8"/>
        <v>3.407460545193687</v>
      </c>
      <c r="P47" s="9"/>
    </row>
    <row r="48" spans="1:16" ht="15.75">
      <c r="A48" s="29" t="s">
        <v>41</v>
      </c>
      <c r="B48" s="30"/>
      <c r="C48" s="31"/>
      <c r="D48" s="32">
        <f t="shared" ref="D48:M48" si="9">SUM(D49:D52)</f>
        <v>58885</v>
      </c>
      <c r="E48" s="32">
        <f t="shared" si="9"/>
        <v>0</v>
      </c>
      <c r="F48" s="32">
        <f t="shared" si="9"/>
        <v>0</v>
      </c>
      <c r="G48" s="32">
        <f t="shared" si="9"/>
        <v>0</v>
      </c>
      <c r="H48" s="32">
        <f t="shared" si="9"/>
        <v>0</v>
      </c>
      <c r="I48" s="32">
        <f t="shared" si="9"/>
        <v>0</v>
      </c>
      <c r="J48" s="32">
        <f t="shared" si="9"/>
        <v>0</v>
      </c>
      <c r="K48" s="32">
        <f t="shared" si="9"/>
        <v>0</v>
      </c>
      <c r="L48" s="32">
        <f t="shared" si="9"/>
        <v>0</v>
      </c>
      <c r="M48" s="32">
        <f t="shared" si="9"/>
        <v>0</v>
      </c>
      <c r="N48" s="32">
        <f t="shared" ref="N48:N54" si="10">SUM(D48:M48)</f>
        <v>58885</v>
      </c>
      <c r="O48" s="45">
        <f t="shared" si="8"/>
        <v>14.080583452893352</v>
      </c>
      <c r="P48" s="10"/>
    </row>
    <row r="49" spans="1:119">
      <c r="A49" s="13"/>
      <c r="B49" s="39">
        <v>351.5</v>
      </c>
      <c r="C49" s="21" t="s">
        <v>54</v>
      </c>
      <c r="D49" s="46">
        <v>53551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53551</v>
      </c>
      <c r="O49" s="47">
        <f t="shared" si="8"/>
        <v>12.805117168818747</v>
      </c>
      <c r="P49" s="9"/>
    </row>
    <row r="50" spans="1:119">
      <c r="A50" s="13"/>
      <c r="B50" s="39">
        <v>352</v>
      </c>
      <c r="C50" s="21" t="s">
        <v>55</v>
      </c>
      <c r="D50" s="46">
        <v>3460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3460</v>
      </c>
      <c r="O50" s="47">
        <f t="shared" si="8"/>
        <v>0.82735533237685321</v>
      </c>
      <c r="P50" s="9"/>
    </row>
    <row r="51" spans="1:119">
      <c r="A51" s="13"/>
      <c r="B51" s="39">
        <v>354</v>
      </c>
      <c r="C51" s="21" t="s">
        <v>56</v>
      </c>
      <c r="D51" s="46">
        <v>25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25</v>
      </c>
      <c r="O51" s="47">
        <f t="shared" si="8"/>
        <v>5.9780009564801527E-3</v>
      </c>
      <c r="P51" s="9"/>
    </row>
    <row r="52" spans="1:119">
      <c r="A52" s="13"/>
      <c r="B52" s="39">
        <v>359</v>
      </c>
      <c r="C52" s="21" t="s">
        <v>57</v>
      </c>
      <c r="D52" s="46">
        <v>1849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1849</v>
      </c>
      <c r="O52" s="47">
        <f t="shared" si="8"/>
        <v>0.44213295074127212</v>
      </c>
      <c r="P52" s="9"/>
    </row>
    <row r="53" spans="1:119" ht="15.75">
      <c r="A53" s="29" t="s">
        <v>3</v>
      </c>
      <c r="B53" s="30"/>
      <c r="C53" s="31"/>
      <c r="D53" s="32">
        <f t="shared" ref="D53:M53" si="11">SUM(D54:D60)</f>
        <v>41496</v>
      </c>
      <c r="E53" s="32">
        <f t="shared" si="11"/>
        <v>12304</v>
      </c>
      <c r="F53" s="32">
        <f t="shared" si="11"/>
        <v>0</v>
      </c>
      <c r="G53" s="32">
        <f t="shared" si="11"/>
        <v>1356</v>
      </c>
      <c r="H53" s="32">
        <f t="shared" si="11"/>
        <v>0</v>
      </c>
      <c r="I53" s="32">
        <f t="shared" si="11"/>
        <v>12121</v>
      </c>
      <c r="J53" s="32">
        <f t="shared" si="11"/>
        <v>0</v>
      </c>
      <c r="K53" s="32">
        <f t="shared" si="11"/>
        <v>70998</v>
      </c>
      <c r="L53" s="32">
        <f t="shared" si="11"/>
        <v>0</v>
      </c>
      <c r="M53" s="32">
        <f t="shared" si="11"/>
        <v>0</v>
      </c>
      <c r="N53" s="32">
        <f t="shared" si="10"/>
        <v>138275</v>
      </c>
      <c r="O53" s="45">
        <f t="shared" si="8"/>
        <v>33.064323290291725</v>
      </c>
      <c r="P53" s="10"/>
    </row>
    <row r="54" spans="1:119">
      <c r="A54" s="12"/>
      <c r="B54" s="25">
        <v>361.1</v>
      </c>
      <c r="C54" s="20" t="s">
        <v>58</v>
      </c>
      <c r="D54" s="46">
        <v>1072</v>
      </c>
      <c r="E54" s="46">
        <v>1391</v>
      </c>
      <c r="F54" s="46">
        <v>0</v>
      </c>
      <c r="G54" s="46">
        <v>1356</v>
      </c>
      <c r="H54" s="46">
        <v>0</v>
      </c>
      <c r="I54" s="46">
        <v>3891</v>
      </c>
      <c r="J54" s="46">
        <v>0</v>
      </c>
      <c r="K54" s="46">
        <v>6891</v>
      </c>
      <c r="L54" s="46">
        <v>0</v>
      </c>
      <c r="M54" s="46">
        <v>0</v>
      </c>
      <c r="N54" s="46">
        <f t="shared" si="10"/>
        <v>14601</v>
      </c>
      <c r="O54" s="47">
        <f t="shared" si="8"/>
        <v>3.4913916786226684</v>
      </c>
      <c r="P54" s="9"/>
    </row>
    <row r="55" spans="1:119">
      <c r="A55" s="12"/>
      <c r="B55" s="25">
        <v>361.3</v>
      </c>
      <c r="C55" s="20" t="s">
        <v>59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8230</v>
      </c>
      <c r="J55" s="46">
        <v>0</v>
      </c>
      <c r="K55" s="46">
        <v>11331</v>
      </c>
      <c r="L55" s="46">
        <v>0</v>
      </c>
      <c r="M55" s="46">
        <v>0</v>
      </c>
      <c r="N55" s="46">
        <f t="shared" ref="N55:N60" si="12">SUM(D55:M55)</f>
        <v>19561</v>
      </c>
      <c r="O55" s="47">
        <f t="shared" si="8"/>
        <v>4.6774270683883312</v>
      </c>
      <c r="P55" s="9"/>
    </row>
    <row r="56" spans="1:119">
      <c r="A56" s="12"/>
      <c r="B56" s="25">
        <v>362</v>
      </c>
      <c r="C56" s="20" t="s">
        <v>60</v>
      </c>
      <c r="D56" s="46">
        <v>0</v>
      </c>
      <c r="E56" s="46">
        <v>10913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10913</v>
      </c>
      <c r="O56" s="47">
        <f t="shared" si="8"/>
        <v>2.6095169775227163</v>
      </c>
      <c r="P56" s="9"/>
    </row>
    <row r="57" spans="1:119">
      <c r="A57" s="12"/>
      <c r="B57" s="25">
        <v>364</v>
      </c>
      <c r="C57" s="20" t="s">
        <v>108</v>
      </c>
      <c r="D57" s="46">
        <v>2419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2419</v>
      </c>
      <c r="O57" s="47">
        <f t="shared" si="8"/>
        <v>0.57843137254901966</v>
      </c>
      <c r="P57" s="9"/>
    </row>
    <row r="58" spans="1:119">
      <c r="A58" s="12"/>
      <c r="B58" s="25">
        <v>366</v>
      </c>
      <c r="C58" s="20" t="s">
        <v>62</v>
      </c>
      <c r="D58" s="46">
        <v>42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42</v>
      </c>
      <c r="O58" s="47">
        <f t="shared" si="8"/>
        <v>1.0043041606886656E-2</v>
      </c>
      <c r="P58" s="9"/>
    </row>
    <row r="59" spans="1:119">
      <c r="A59" s="12"/>
      <c r="B59" s="25">
        <v>368</v>
      </c>
      <c r="C59" s="20" t="s">
        <v>63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52776</v>
      </c>
      <c r="L59" s="46">
        <v>0</v>
      </c>
      <c r="M59" s="46">
        <v>0</v>
      </c>
      <c r="N59" s="46">
        <f t="shared" si="12"/>
        <v>52776</v>
      </c>
      <c r="O59" s="47">
        <f t="shared" si="8"/>
        <v>12.619799139167862</v>
      </c>
      <c r="P59" s="9"/>
    </row>
    <row r="60" spans="1:119">
      <c r="A60" s="12"/>
      <c r="B60" s="25">
        <v>369.9</v>
      </c>
      <c r="C60" s="20" t="s">
        <v>64</v>
      </c>
      <c r="D60" s="46">
        <v>37963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37963</v>
      </c>
      <c r="O60" s="47">
        <f t="shared" si="8"/>
        <v>9.0777140124342424</v>
      </c>
      <c r="P60" s="9"/>
    </row>
    <row r="61" spans="1:119" ht="15.75">
      <c r="A61" s="29" t="s">
        <v>42</v>
      </c>
      <c r="B61" s="30"/>
      <c r="C61" s="31"/>
      <c r="D61" s="32">
        <f t="shared" ref="D61:M61" si="13">SUM(D62:D62)</f>
        <v>66936</v>
      </c>
      <c r="E61" s="32">
        <f t="shared" si="13"/>
        <v>0</v>
      </c>
      <c r="F61" s="32">
        <f t="shared" si="13"/>
        <v>0</v>
      </c>
      <c r="G61" s="32">
        <f t="shared" si="13"/>
        <v>0</v>
      </c>
      <c r="H61" s="32">
        <f t="shared" si="13"/>
        <v>0</v>
      </c>
      <c r="I61" s="32">
        <f t="shared" si="13"/>
        <v>0</v>
      </c>
      <c r="J61" s="32">
        <f t="shared" si="13"/>
        <v>0</v>
      </c>
      <c r="K61" s="32">
        <f t="shared" si="13"/>
        <v>0</v>
      </c>
      <c r="L61" s="32">
        <f t="shared" si="13"/>
        <v>0</v>
      </c>
      <c r="M61" s="32">
        <f t="shared" si="13"/>
        <v>0</v>
      </c>
      <c r="N61" s="32">
        <f>SUM(D61:M61)</f>
        <v>66936</v>
      </c>
      <c r="O61" s="45">
        <f t="shared" si="8"/>
        <v>16.005738880918219</v>
      </c>
      <c r="P61" s="9"/>
    </row>
    <row r="62" spans="1:119" ht="15.75" thickBot="1">
      <c r="A62" s="12"/>
      <c r="B62" s="25">
        <v>381</v>
      </c>
      <c r="C62" s="20" t="s">
        <v>65</v>
      </c>
      <c r="D62" s="46">
        <v>66936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66936</v>
      </c>
      <c r="O62" s="47">
        <f t="shared" si="8"/>
        <v>16.005738880918219</v>
      </c>
      <c r="P62" s="9"/>
    </row>
    <row r="63" spans="1:119" ht="16.5" thickBot="1">
      <c r="A63" s="14" t="s">
        <v>52</v>
      </c>
      <c r="B63" s="23"/>
      <c r="C63" s="22"/>
      <c r="D63" s="15">
        <f t="shared" ref="D63:M63" si="14">SUM(D5,D16,D24,D34,D48,D53,D61)</f>
        <v>3238307</v>
      </c>
      <c r="E63" s="15">
        <f t="shared" si="14"/>
        <v>203311</v>
      </c>
      <c r="F63" s="15">
        <f t="shared" si="14"/>
        <v>0</v>
      </c>
      <c r="G63" s="15">
        <f t="shared" si="14"/>
        <v>329722</v>
      </c>
      <c r="H63" s="15">
        <f t="shared" si="14"/>
        <v>0</v>
      </c>
      <c r="I63" s="15">
        <f t="shared" si="14"/>
        <v>1018597</v>
      </c>
      <c r="J63" s="15">
        <f t="shared" si="14"/>
        <v>0</v>
      </c>
      <c r="K63" s="15">
        <f t="shared" si="14"/>
        <v>70998</v>
      </c>
      <c r="L63" s="15">
        <f t="shared" si="14"/>
        <v>0</v>
      </c>
      <c r="M63" s="15">
        <f t="shared" si="14"/>
        <v>0</v>
      </c>
      <c r="N63" s="15">
        <f>SUM(D63:M63)</f>
        <v>4860935</v>
      </c>
      <c r="O63" s="38">
        <f t="shared" si="8"/>
        <v>1162.346963175514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40"/>
      <c r="B65" s="41"/>
      <c r="C65" s="41"/>
      <c r="D65" s="42"/>
      <c r="E65" s="42"/>
      <c r="F65" s="42"/>
      <c r="G65" s="42"/>
      <c r="H65" s="42"/>
      <c r="I65" s="42"/>
      <c r="J65" s="42"/>
      <c r="K65" s="42"/>
      <c r="L65" s="118" t="s">
        <v>109</v>
      </c>
      <c r="M65" s="118"/>
      <c r="N65" s="118"/>
      <c r="O65" s="43">
        <v>4182</v>
      </c>
    </row>
    <row r="66" spans="1:15">
      <c r="A66" s="119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7"/>
    </row>
    <row r="67" spans="1:15" ht="15.75" customHeight="1" thickBot="1">
      <c r="A67" s="120" t="s">
        <v>82</v>
      </c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100"/>
    </row>
  </sheetData>
  <mergeCells count="10">
    <mergeCell ref="L65:N65"/>
    <mergeCell ref="A66:O66"/>
    <mergeCell ref="A67:O6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6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66</v>
      </c>
      <c r="B3" s="108"/>
      <c r="C3" s="109"/>
      <c r="D3" s="128" t="s">
        <v>36</v>
      </c>
      <c r="E3" s="129"/>
      <c r="F3" s="129"/>
      <c r="G3" s="129"/>
      <c r="H3" s="130"/>
      <c r="I3" s="128" t="s">
        <v>37</v>
      </c>
      <c r="J3" s="130"/>
      <c r="K3" s="128" t="s">
        <v>39</v>
      </c>
      <c r="L3" s="130"/>
      <c r="M3" s="36"/>
      <c r="N3" s="37"/>
      <c r="O3" s="131" t="s">
        <v>71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67</v>
      </c>
      <c r="F4" s="34" t="s">
        <v>68</v>
      </c>
      <c r="G4" s="34" t="s">
        <v>69</v>
      </c>
      <c r="H4" s="34" t="s">
        <v>5</v>
      </c>
      <c r="I4" s="34" t="s">
        <v>6</v>
      </c>
      <c r="J4" s="35" t="s">
        <v>70</v>
      </c>
      <c r="K4" s="35" t="s">
        <v>7</v>
      </c>
      <c r="L4" s="35" t="s">
        <v>8</v>
      </c>
      <c r="M4" s="35" t="s">
        <v>9</v>
      </c>
      <c r="N4" s="35" t="s">
        <v>38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1366312</v>
      </c>
      <c r="E5" s="27">
        <f t="shared" si="0"/>
        <v>207316</v>
      </c>
      <c r="F5" s="27">
        <f t="shared" si="0"/>
        <v>0</v>
      </c>
      <c r="G5" s="27">
        <f t="shared" si="0"/>
        <v>328648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1902276</v>
      </c>
      <c r="O5" s="33">
        <f t="shared" ref="O5:O36" si="1">(N5/O$65)</f>
        <v>458.60077145612343</v>
      </c>
      <c r="P5" s="6"/>
    </row>
    <row r="6" spans="1:133">
      <c r="A6" s="12"/>
      <c r="B6" s="25">
        <v>311</v>
      </c>
      <c r="C6" s="20" t="s">
        <v>2</v>
      </c>
      <c r="D6" s="46">
        <v>698287</v>
      </c>
      <c r="E6" s="46">
        <v>207316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905603</v>
      </c>
      <c r="O6" s="47">
        <f t="shared" si="1"/>
        <v>218.32280617164898</v>
      </c>
      <c r="P6" s="9"/>
    </row>
    <row r="7" spans="1:133">
      <c r="A7" s="12"/>
      <c r="B7" s="25">
        <v>312.10000000000002</v>
      </c>
      <c r="C7" s="20" t="s">
        <v>10</v>
      </c>
      <c r="D7" s="46">
        <v>76845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76845</v>
      </c>
      <c r="O7" s="47">
        <f t="shared" si="1"/>
        <v>18.525795564127289</v>
      </c>
      <c r="P7" s="9"/>
    </row>
    <row r="8" spans="1:133">
      <c r="A8" s="12"/>
      <c r="B8" s="25">
        <v>312.51</v>
      </c>
      <c r="C8" s="20" t="s">
        <v>77</v>
      </c>
      <c r="D8" s="46">
        <v>18695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18695</v>
      </c>
      <c r="O8" s="47">
        <f t="shared" si="1"/>
        <v>4.506991321118611</v>
      </c>
      <c r="P8" s="9"/>
    </row>
    <row r="9" spans="1:133">
      <c r="A9" s="12"/>
      <c r="B9" s="25">
        <v>312.60000000000002</v>
      </c>
      <c r="C9" s="20" t="s">
        <v>11</v>
      </c>
      <c r="D9" s="46">
        <v>0</v>
      </c>
      <c r="E9" s="46">
        <v>0</v>
      </c>
      <c r="F9" s="46">
        <v>0</v>
      </c>
      <c r="G9" s="46">
        <v>328648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328648</v>
      </c>
      <c r="O9" s="47">
        <f t="shared" si="1"/>
        <v>79.230472516875608</v>
      </c>
      <c r="P9" s="9"/>
    </row>
    <row r="10" spans="1:133">
      <c r="A10" s="12"/>
      <c r="B10" s="25">
        <v>314.10000000000002</v>
      </c>
      <c r="C10" s="20" t="s">
        <v>12</v>
      </c>
      <c r="D10" s="46">
        <v>282571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282571</v>
      </c>
      <c r="O10" s="47">
        <f t="shared" si="1"/>
        <v>68.122227579556409</v>
      </c>
      <c r="P10" s="9"/>
    </row>
    <row r="11" spans="1:133">
      <c r="A11" s="12"/>
      <c r="B11" s="25">
        <v>314.3</v>
      </c>
      <c r="C11" s="20" t="s">
        <v>13</v>
      </c>
      <c r="D11" s="46">
        <v>53025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53025</v>
      </c>
      <c r="O11" s="47">
        <f t="shared" si="1"/>
        <v>12.783269045323047</v>
      </c>
      <c r="P11" s="9"/>
    </row>
    <row r="12" spans="1:133">
      <c r="A12" s="12"/>
      <c r="B12" s="25">
        <v>314.39999999999998</v>
      </c>
      <c r="C12" s="20" t="s">
        <v>14</v>
      </c>
      <c r="D12" s="46">
        <v>16941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16941</v>
      </c>
      <c r="O12" s="47">
        <f t="shared" si="1"/>
        <v>4.0841369334619095</v>
      </c>
      <c r="P12" s="9"/>
    </row>
    <row r="13" spans="1:133">
      <c r="A13" s="12"/>
      <c r="B13" s="25">
        <v>314.8</v>
      </c>
      <c r="C13" s="20" t="s">
        <v>15</v>
      </c>
      <c r="D13" s="46">
        <v>8848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8848</v>
      </c>
      <c r="O13" s="47">
        <f t="shared" si="1"/>
        <v>2.1330761812921888</v>
      </c>
      <c r="P13" s="9"/>
    </row>
    <row r="14" spans="1:133">
      <c r="A14" s="12"/>
      <c r="B14" s="25">
        <v>315</v>
      </c>
      <c r="C14" s="20" t="s">
        <v>16</v>
      </c>
      <c r="D14" s="46">
        <v>190690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190690</v>
      </c>
      <c r="O14" s="47">
        <f t="shared" si="1"/>
        <v>45.971552555448412</v>
      </c>
      <c r="P14" s="9"/>
    </row>
    <row r="15" spans="1:133">
      <c r="A15" s="12"/>
      <c r="B15" s="25">
        <v>316</v>
      </c>
      <c r="C15" s="20" t="s">
        <v>17</v>
      </c>
      <c r="D15" s="46">
        <v>20410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20410</v>
      </c>
      <c r="O15" s="47">
        <f t="shared" si="1"/>
        <v>4.9204435872709738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SUM(D17:D23)</f>
        <v>397745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27675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36" si="4">SUM(D16:M16)</f>
        <v>425420</v>
      </c>
      <c r="O16" s="45">
        <f t="shared" si="1"/>
        <v>102.5602700096432</v>
      </c>
      <c r="P16" s="10"/>
    </row>
    <row r="17" spans="1:16">
      <c r="A17" s="12"/>
      <c r="B17" s="25">
        <v>322</v>
      </c>
      <c r="C17" s="20" t="s">
        <v>0</v>
      </c>
      <c r="D17" s="46">
        <v>31670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31670</v>
      </c>
      <c r="O17" s="47">
        <f t="shared" si="1"/>
        <v>7.6350048216007718</v>
      </c>
      <c r="P17" s="9"/>
    </row>
    <row r="18" spans="1:16">
      <c r="A18" s="12"/>
      <c r="B18" s="25">
        <v>323.10000000000002</v>
      </c>
      <c r="C18" s="20" t="s">
        <v>19</v>
      </c>
      <c r="D18" s="46">
        <v>284303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284303</v>
      </c>
      <c r="O18" s="47">
        <f t="shared" si="1"/>
        <v>68.539778206364517</v>
      </c>
      <c r="P18" s="9"/>
    </row>
    <row r="19" spans="1:16">
      <c r="A19" s="12"/>
      <c r="B19" s="25">
        <v>323.39999999999998</v>
      </c>
      <c r="C19" s="20" t="s">
        <v>20</v>
      </c>
      <c r="D19" s="46">
        <v>16476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16476</v>
      </c>
      <c r="O19" s="47">
        <f t="shared" si="1"/>
        <v>3.9720347155255546</v>
      </c>
      <c r="P19" s="9"/>
    </row>
    <row r="20" spans="1:16">
      <c r="A20" s="12"/>
      <c r="B20" s="25">
        <v>323.7</v>
      </c>
      <c r="C20" s="20" t="s">
        <v>21</v>
      </c>
      <c r="D20" s="46">
        <v>46159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46159</v>
      </c>
      <c r="O20" s="47">
        <f t="shared" si="1"/>
        <v>11.12801350048216</v>
      </c>
      <c r="P20" s="9"/>
    </row>
    <row r="21" spans="1:16">
      <c r="A21" s="12"/>
      <c r="B21" s="25">
        <v>324.11</v>
      </c>
      <c r="C21" s="20" t="s">
        <v>22</v>
      </c>
      <c r="D21" s="46">
        <v>18917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18917</v>
      </c>
      <c r="O21" s="47">
        <f t="shared" si="1"/>
        <v>4.560511089681774</v>
      </c>
      <c r="P21" s="9"/>
    </row>
    <row r="22" spans="1:16">
      <c r="A22" s="12"/>
      <c r="B22" s="25">
        <v>324.20999999999998</v>
      </c>
      <c r="C22" s="20" t="s">
        <v>23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27675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27675</v>
      </c>
      <c r="O22" s="47">
        <f t="shared" si="1"/>
        <v>6.6718900675024111</v>
      </c>
      <c r="P22" s="9"/>
    </row>
    <row r="23" spans="1:16">
      <c r="A23" s="12"/>
      <c r="B23" s="25">
        <v>329</v>
      </c>
      <c r="C23" s="20" t="s">
        <v>24</v>
      </c>
      <c r="D23" s="46">
        <v>220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220</v>
      </c>
      <c r="O23" s="47">
        <f t="shared" si="1"/>
        <v>5.3037608486017358E-2</v>
      </c>
      <c r="P23" s="9"/>
    </row>
    <row r="24" spans="1:16" ht="15.75">
      <c r="A24" s="29" t="s">
        <v>26</v>
      </c>
      <c r="B24" s="30"/>
      <c r="C24" s="31"/>
      <c r="D24" s="32">
        <f t="shared" ref="D24:M24" si="5">SUM(D25:D34)</f>
        <v>424944</v>
      </c>
      <c r="E24" s="32">
        <f t="shared" si="5"/>
        <v>684957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 t="shared" si="4"/>
        <v>1109901</v>
      </c>
      <c r="O24" s="45">
        <f t="shared" si="1"/>
        <v>267.57497589199613</v>
      </c>
      <c r="P24" s="10"/>
    </row>
    <row r="25" spans="1:16">
      <c r="A25" s="12"/>
      <c r="B25" s="25">
        <v>331.2</v>
      </c>
      <c r="C25" s="20" t="s">
        <v>25</v>
      </c>
      <c r="D25" s="46">
        <v>4881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4881</v>
      </c>
      <c r="O25" s="47">
        <f t="shared" si="1"/>
        <v>1.176711668273867</v>
      </c>
      <c r="P25" s="9"/>
    </row>
    <row r="26" spans="1:16">
      <c r="A26" s="12"/>
      <c r="B26" s="25">
        <v>331.35</v>
      </c>
      <c r="C26" s="20" t="s">
        <v>84</v>
      </c>
      <c r="D26" s="46">
        <v>0</v>
      </c>
      <c r="E26" s="46">
        <v>684957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684957</v>
      </c>
      <c r="O26" s="47">
        <f t="shared" si="1"/>
        <v>165.12945998071359</v>
      </c>
      <c r="P26" s="9"/>
    </row>
    <row r="27" spans="1:16">
      <c r="A27" s="12"/>
      <c r="B27" s="25">
        <v>335.12</v>
      </c>
      <c r="C27" s="20" t="s">
        <v>28</v>
      </c>
      <c r="D27" s="46">
        <v>106850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106850</v>
      </c>
      <c r="O27" s="47">
        <f t="shared" si="1"/>
        <v>25.75940212150434</v>
      </c>
      <c r="P27" s="9"/>
    </row>
    <row r="28" spans="1:16">
      <c r="A28" s="12"/>
      <c r="B28" s="25">
        <v>335.14</v>
      </c>
      <c r="C28" s="20" t="s">
        <v>29</v>
      </c>
      <c r="D28" s="46">
        <v>11554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11554</v>
      </c>
      <c r="O28" s="47">
        <f t="shared" si="1"/>
        <v>2.7854387656702024</v>
      </c>
      <c r="P28" s="9"/>
    </row>
    <row r="29" spans="1:16">
      <c r="A29" s="12"/>
      <c r="B29" s="25">
        <v>335.15</v>
      </c>
      <c r="C29" s="20" t="s">
        <v>30</v>
      </c>
      <c r="D29" s="46">
        <v>1633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1633</v>
      </c>
      <c r="O29" s="47">
        <f t="shared" si="1"/>
        <v>0.39368370298939248</v>
      </c>
      <c r="P29" s="9"/>
    </row>
    <row r="30" spans="1:16">
      <c r="A30" s="12"/>
      <c r="B30" s="25">
        <v>335.18</v>
      </c>
      <c r="C30" s="20" t="s">
        <v>31</v>
      </c>
      <c r="D30" s="46">
        <v>185145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185145</v>
      </c>
      <c r="O30" s="47">
        <f t="shared" si="1"/>
        <v>44.634763741562196</v>
      </c>
      <c r="P30" s="9"/>
    </row>
    <row r="31" spans="1:16">
      <c r="A31" s="12"/>
      <c r="B31" s="25">
        <v>335.49</v>
      </c>
      <c r="C31" s="20" t="s">
        <v>32</v>
      </c>
      <c r="D31" s="46">
        <v>1351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1351</v>
      </c>
      <c r="O31" s="47">
        <f t="shared" si="1"/>
        <v>0.32569913211186113</v>
      </c>
      <c r="P31" s="9"/>
    </row>
    <row r="32" spans="1:16">
      <c r="A32" s="12"/>
      <c r="B32" s="25">
        <v>337.3</v>
      </c>
      <c r="C32" s="20" t="s">
        <v>33</v>
      </c>
      <c r="D32" s="46">
        <v>314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314</v>
      </c>
      <c r="O32" s="47">
        <f t="shared" si="1"/>
        <v>7.5699132111861134E-2</v>
      </c>
      <c r="P32" s="9"/>
    </row>
    <row r="33" spans="1:16">
      <c r="A33" s="12"/>
      <c r="B33" s="25">
        <v>337.7</v>
      </c>
      <c r="C33" s="20" t="s">
        <v>34</v>
      </c>
      <c r="D33" s="46">
        <v>76694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76694</v>
      </c>
      <c r="O33" s="47">
        <f t="shared" si="1"/>
        <v>18.489392478302797</v>
      </c>
      <c r="P33" s="9"/>
    </row>
    <row r="34" spans="1:16">
      <c r="A34" s="12"/>
      <c r="B34" s="25">
        <v>338</v>
      </c>
      <c r="C34" s="20" t="s">
        <v>35</v>
      </c>
      <c r="D34" s="46">
        <v>36522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36522</v>
      </c>
      <c r="O34" s="47">
        <f t="shared" si="1"/>
        <v>8.8047251687560273</v>
      </c>
      <c r="P34" s="9"/>
    </row>
    <row r="35" spans="1:16" ht="15.75">
      <c r="A35" s="29" t="s">
        <v>40</v>
      </c>
      <c r="B35" s="30"/>
      <c r="C35" s="31"/>
      <c r="D35" s="32">
        <f t="shared" ref="D35:M35" si="6">SUM(D36:D48)</f>
        <v>738772</v>
      </c>
      <c r="E35" s="32">
        <f t="shared" si="6"/>
        <v>0</v>
      </c>
      <c r="F35" s="32">
        <f t="shared" si="6"/>
        <v>0</v>
      </c>
      <c r="G35" s="32">
        <f t="shared" si="6"/>
        <v>0</v>
      </c>
      <c r="H35" s="32">
        <f t="shared" si="6"/>
        <v>0</v>
      </c>
      <c r="I35" s="32">
        <f t="shared" si="6"/>
        <v>790578</v>
      </c>
      <c r="J35" s="32">
        <f t="shared" si="6"/>
        <v>0</v>
      </c>
      <c r="K35" s="32">
        <f t="shared" si="6"/>
        <v>0</v>
      </c>
      <c r="L35" s="32">
        <f t="shared" si="6"/>
        <v>0</v>
      </c>
      <c r="M35" s="32">
        <f t="shared" si="6"/>
        <v>0</v>
      </c>
      <c r="N35" s="32">
        <f t="shared" si="4"/>
        <v>1529350</v>
      </c>
      <c r="O35" s="45">
        <f t="shared" si="1"/>
        <v>368.6957569913211</v>
      </c>
      <c r="P35" s="10"/>
    </row>
    <row r="36" spans="1:16">
      <c r="A36" s="12"/>
      <c r="B36" s="25">
        <v>341.1</v>
      </c>
      <c r="C36" s="20" t="s">
        <v>74</v>
      </c>
      <c r="D36" s="46">
        <v>13880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13880</v>
      </c>
      <c r="O36" s="47">
        <f t="shared" si="1"/>
        <v>3.3461909353905495</v>
      </c>
      <c r="P36" s="9"/>
    </row>
    <row r="37" spans="1:16">
      <c r="A37" s="12"/>
      <c r="B37" s="25">
        <v>341.3</v>
      </c>
      <c r="C37" s="20" t="s">
        <v>43</v>
      </c>
      <c r="D37" s="46">
        <v>51725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8" si="7">SUM(D37:M37)</f>
        <v>51725</v>
      </c>
      <c r="O37" s="47">
        <f t="shared" ref="O37:O63" si="8">(N37/O$65)</f>
        <v>12.4698649951784</v>
      </c>
      <c r="P37" s="9"/>
    </row>
    <row r="38" spans="1:16">
      <c r="A38" s="12"/>
      <c r="B38" s="25">
        <v>342.1</v>
      </c>
      <c r="C38" s="20" t="s">
        <v>79</v>
      </c>
      <c r="D38" s="46">
        <v>85680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85680</v>
      </c>
      <c r="O38" s="47">
        <f t="shared" si="8"/>
        <v>20.655737704918032</v>
      </c>
      <c r="P38" s="9"/>
    </row>
    <row r="39" spans="1:16">
      <c r="A39" s="12"/>
      <c r="B39" s="25">
        <v>342.2</v>
      </c>
      <c r="C39" s="20" t="s">
        <v>80</v>
      </c>
      <c r="D39" s="46">
        <v>91527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91527</v>
      </c>
      <c r="O39" s="47">
        <f t="shared" si="8"/>
        <v>22.065332690453232</v>
      </c>
      <c r="P39" s="9"/>
    </row>
    <row r="40" spans="1:16">
      <c r="A40" s="12"/>
      <c r="B40" s="25">
        <v>343.3</v>
      </c>
      <c r="C40" s="20" t="s">
        <v>45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645894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645894</v>
      </c>
      <c r="O40" s="47">
        <f t="shared" si="8"/>
        <v>155.71215043394406</v>
      </c>
      <c r="P40" s="9"/>
    </row>
    <row r="41" spans="1:16">
      <c r="A41" s="12"/>
      <c r="B41" s="25">
        <v>343.4</v>
      </c>
      <c r="C41" s="20" t="s">
        <v>46</v>
      </c>
      <c r="D41" s="46">
        <v>409430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409430</v>
      </c>
      <c r="O41" s="47">
        <f t="shared" si="8"/>
        <v>98.705400192864033</v>
      </c>
      <c r="P41" s="9"/>
    </row>
    <row r="42" spans="1:16">
      <c r="A42" s="12"/>
      <c r="B42" s="25">
        <v>343.5</v>
      </c>
      <c r="C42" s="20" t="s">
        <v>47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109829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109829</v>
      </c>
      <c r="O42" s="47">
        <f t="shared" si="8"/>
        <v>26.477579556412728</v>
      </c>
      <c r="P42" s="9"/>
    </row>
    <row r="43" spans="1:16">
      <c r="A43" s="12"/>
      <c r="B43" s="25">
        <v>343.7</v>
      </c>
      <c r="C43" s="20" t="s">
        <v>48</v>
      </c>
      <c r="D43" s="46">
        <v>43255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43255</v>
      </c>
      <c r="O43" s="47">
        <f t="shared" si="8"/>
        <v>10.427917068466732</v>
      </c>
      <c r="P43" s="9"/>
    </row>
    <row r="44" spans="1:16">
      <c r="A44" s="12"/>
      <c r="B44" s="25">
        <v>344.9</v>
      </c>
      <c r="C44" s="20" t="s">
        <v>88</v>
      </c>
      <c r="D44" s="46">
        <v>2335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2335</v>
      </c>
      <c r="O44" s="47">
        <f t="shared" si="8"/>
        <v>0.56292189006750237</v>
      </c>
      <c r="P44" s="9"/>
    </row>
    <row r="45" spans="1:16">
      <c r="A45" s="12"/>
      <c r="B45" s="25">
        <v>347.1</v>
      </c>
      <c r="C45" s="20" t="s">
        <v>49</v>
      </c>
      <c r="D45" s="46">
        <v>100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7"/>
        <v>100</v>
      </c>
      <c r="O45" s="47">
        <f t="shared" si="8"/>
        <v>2.4108003857280617E-2</v>
      </c>
      <c r="P45" s="9"/>
    </row>
    <row r="46" spans="1:16">
      <c r="A46" s="12"/>
      <c r="B46" s="25">
        <v>347.2</v>
      </c>
      <c r="C46" s="20" t="s">
        <v>50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34855</v>
      </c>
      <c r="J46" s="46">
        <v>0</v>
      </c>
      <c r="K46" s="46">
        <v>0</v>
      </c>
      <c r="L46" s="46">
        <v>0</v>
      </c>
      <c r="M46" s="46">
        <v>0</v>
      </c>
      <c r="N46" s="46">
        <f t="shared" si="7"/>
        <v>34855</v>
      </c>
      <c r="O46" s="47">
        <f t="shared" si="8"/>
        <v>8.4028447444551588</v>
      </c>
      <c r="P46" s="9"/>
    </row>
    <row r="47" spans="1:16">
      <c r="A47" s="12"/>
      <c r="B47" s="25">
        <v>347.5</v>
      </c>
      <c r="C47" s="20" t="s">
        <v>51</v>
      </c>
      <c r="D47" s="46">
        <v>29840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7"/>
        <v>29840</v>
      </c>
      <c r="O47" s="47">
        <f t="shared" si="8"/>
        <v>7.1938283510125363</v>
      </c>
      <c r="P47" s="9"/>
    </row>
    <row r="48" spans="1:16">
      <c r="A48" s="12"/>
      <c r="B48" s="25">
        <v>349</v>
      </c>
      <c r="C48" s="20" t="s">
        <v>89</v>
      </c>
      <c r="D48" s="46">
        <v>11000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7"/>
        <v>11000</v>
      </c>
      <c r="O48" s="47">
        <f t="shared" si="8"/>
        <v>2.651880424300868</v>
      </c>
      <c r="P48" s="9"/>
    </row>
    <row r="49" spans="1:119" ht="15.75">
      <c r="A49" s="29" t="s">
        <v>41</v>
      </c>
      <c r="B49" s="30"/>
      <c r="C49" s="31"/>
      <c r="D49" s="32">
        <f t="shared" ref="D49:M49" si="9">SUM(D50:D53)</f>
        <v>81118</v>
      </c>
      <c r="E49" s="32">
        <f t="shared" si="9"/>
        <v>0</v>
      </c>
      <c r="F49" s="32">
        <f t="shared" si="9"/>
        <v>0</v>
      </c>
      <c r="G49" s="32">
        <f t="shared" si="9"/>
        <v>0</v>
      </c>
      <c r="H49" s="32">
        <f t="shared" si="9"/>
        <v>0</v>
      </c>
      <c r="I49" s="32">
        <f t="shared" si="9"/>
        <v>0</v>
      </c>
      <c r="J49" s="32">
        <f t="shared" si="9"/>
        <v>0</v>
      </c>
      <c r="K49" s="32">
        <f t="shared" si="9"/>
        <v>0</v>
      </c>
      <c r="L49" s="32">
        <f t="shared" si="9"/>
        <v>0</v>
      </c>
      <c r="M49" s="32">
        <f t="shared" si="9"/>
        <v>0</v>
      </c>
      <c r="N49" s="32">
        <f t="shared" ref="N49:N63" si="10">SUM(D49:M49)</f>
        <v>81118</v>
      </c>
      <c r="O49" s="45">
        <f t="shared" si="8"/>
        <v>19.555930568948892</v>
      </c>
      <c r="P49" s="10"/>
    </row>
    <row r="50" spans="1:119">
      <c r="A50" s="13"/>
      <c r="B50" s="39">
        <v>351.5</v>
      </c>
      <c r="C50" s="21" t="s">
        <v>54</v>
      </c>
      <c r="D50" s="46">
        <v>48078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48078</v>
      </c>
      <c r="O50" s="47">
        <f t="shared" si="8"/>
        <v>11.590646094503375</v>
      </c>
      <c r="P50" s="9"/>
    </row>
    <row r="51" spans="1:119">
      <c r="A51" s="13"/>
      <c r="B51" s="39">
        <v>352</v>
      </c>
      <c r="C51" s="21" t="s">
        <v>55</v>
      </c>
      <c r="D51" s="46">
        <v>3239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3239</v>
      </c>
      <c r="O51" s="47">
        <f t="shared" si="8"/>
        <v>0.78085824493731915</v>
      </c>
      <c r="P51" s="9"/>
    </row>
    <row r="52" spans="1:119">
      <c r="A52" s="13"/>
      <c r="B52" s="39">
        <v>354</v>
      </c>
      <c r="C52" s="21" t="s">
        <v>56</v>
      </c>
      <c r="D52" s="46">
        <v>606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606</v>
      </c>
      <c r="O52" s="47">
        <f t="shared" si="8"/>
        <v>0.14609450337512053</v>
      </c>
      <c r="P52" s="9"/>
    </row>
    <row r="53" spans="1:119">
      <c r="A53" s="13"/>
      <c r="B53" s="39">
        <v>359</v>
      </c>
      <c r="C53" s="21" t="s">
        <v>57</v>
      </c>
      <c r="D53" s="46">
        <v>29195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29195</v>
      </c>
      <c r="O53" s="47">
        <f t="shared" si="8"/>
        <v>7.0383317261330758</v>
      </c>
      <c r="P53" s="9"/>
    </row>
    <row r="54" spans="1:119" ht="15.75">
      <c r="A54" s="29" t="s">
        <v>3</v>
      </c>
      <c r="B54" s="30"/>
      <c r="C54" s="31"/>
      <c r="D54" s="32">
        <f t="shared" ref="D54:M54" si="11">SUM(D55:D60)</f>
        <v>21557</v>
      </c>
      <c r="E54" s="32">
        <f t="shared" si="11"/>
        <v>12897</v>
      </c>
      <c r="F54" s="32">
        <f t="shared" si="11"/>
        <v>0</v>
      </c>
      <c r="G54" s="32">
        <f t="shared" si="11"/>
        <v>1964</v>
      </c>
      <c r="H54" s="32">
        <f t="shared" si="11"/>
        <v>0</v>
      </c>
      <c r="I54" s="32">
        <f t="shared" si="11"/>
        <v>24071</v>
      </c>
      <c r="J54" s="32">
        <f t="shared" si="11"/>
        <v>0</v>
      </c>
      <c r="K54" s="32">
        <f t="shared" si="11"/>
        <v>93565</v>
      </c>
      <c r="L54" s="32">
        <f t="shared" si="11"/>
        <v>0</v>
      </c>
      <c r="M54" s="32">
        <f t="shared" si="11"/>
        <v>0</v>
      </c>
      <c r="N54" s="32">
        <f t="shared" si="10"/>
        <v>154054</v>
      </c>
      <c r="O54" s="45">
        <f t="shared" si="8"/>
        <v>37.139344262295083</v>
      </c>
      <c r="P54" s="10"/>
    </row>
    <row r="55" spans="1:119">
      <c r="A55" s="12"/>
      <c r="B55" s="25">
        <v>361.1</v>
      </c>
      <c r="C55" s="20" t="s">
        <v>58</v>
      </c>
      <c r="D55" s="46">
        <v>3200</v>
      </c>
      <c r="E55" s="46">
        <v>4310</v>
      </c>
      <c r="F55" s="46">
        <v>0</v>
      </c>
      <c r="G55" s="46">
        <v>1964</v>
      </c>
      <c r="H55" s="46">
        <v>0</v>
      </c>
      <c r="I55" s="46">
        <v>6068</v>
      </c>
      <c r="J55" s="46">
        <v>0</v>
      </c>
      <c r="K55" s="46">
        <v>7699</v>
      </c>
      <c r="L55" s="46">
        <v>0</v>
      </c>
      <c r="M55" s="46">
        <v>0</v>
      </c>
      <c r="N55" s="46">
        <f t="shared" si="10"/>
        <v>23241</v>
      </c>
      <c r="O55" s="47">
        <f t="shared" si="8"/>
        <v>5.6029411764705879</v>
      </c>
      <c r="P55" s="9"/>
    </row>
    <row r="56" spans="1:119">
      <c r="A56" s="12"/>
      <c r="B56" s="25">
        <v>361.3</v>
      </c>
      <c r="C56" s="20" t="s">
        <v>59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18003</v>
      </c>
      <c r="J56" s="46">
        <v>0</v>
      </c>
      <c r="K56" s="46">
        <v>19789</v>
      </c>
      <c r="L56" s="46">
        <v>0</v>
      </c>
      <c r="M56" s="46">
        <v>0</v>
      </c>
      <c r="N56" s="46">
        <f t="shared" si="10"/>
        <v>37792</v>
      </c>
      <c r="O56" s="47">
        <f t="shared" si="8"/>
        <v>9.110896817743491</v>
      </c>
      <c r="P56" s="9"/>
    </row>
    <row r="57" spans="1:119">
      <c r="A57" s="12"/>
      <c r="B57" s="25">
        <v>362</v>
      </c>
      <c r="C57" s="20" t="s">
        <v>60</v>
      </c>
      <c r="D57" s="46">
        <v>0</v>
      </c>
      <c r="E57" s="46">
        <v>8587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8587</v>
      </c>
      <c r="O57" s="47">
        <f t="shared" si="8"/>
        <v>2.0701542912246866</v>
      </c>
      <c r="P57" s="9"/>
    </row>
    <row r="58" spans="1:119">
      <c r="A58" s="12"/>
      <c r="B58" s="25">
        <v>366</v>
      </c>
      <c r="C58" s="20" t="s">
        <v>62</v>
      </c>
      <c r="D58" s="46">
        <v>15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15</v>
      </c>
      <c r="O58" s="47">
        <f t="shared" si="8"/>
        <v>3.6162005785920926E-3</v>
      </c>
      <c r="P58" s="9"/>
    </row>
    <row r="59" spans="1:119">
      <c r="A59" s="12"/>
      <c r="B59" s="25">
        <v>368</v>
      </c>
      <c r="C59" s="20" t="s">
        <v>63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66077</v>
      </c>
      <c r="L59" s="46">
        <v>0</v>
      </c>
      <c r="M59" s="46">
        <v>0</v>
      </c>
      <c r="N59" s="46">
        <f t="shared" si="10"/>
        <v>66077</v>
      </c>
      <c r="O59" s="47">
        <f t="shared" si="8"/>
        <v>15.929845708775314</v>
      </c>
      <c r="P59" s="9"/>
    </row>
    <row r="60" spans="1:119">
      <c r="A60" s="12"/>
      <c r="B60" s="25">
        <v>369.9</v>
      </c>
      <c r="C60" s="20" t="s">
        <v>64</v>
      </c>
      <c r="D60" s="46">
        <v>18342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18342</v>
      </c>
      <c r="O60" s="47">
        <f t="shared" si="8"/>
        <v>4.4218900675024111</v>
      </c>
      <c r="P60" s="9"/>
    </row>
    <row r="61" spans="1:119" ht="15.75">
      <c r="A61" s="29" t="s">
        <v>42</v>
      </c>
      <c r="B61" s="30"/>
      <c r="C61" s="31"/>
      <c r="D61" s="32">
        <f t="shared" ref="D61:M61" si="12">SUM(D62:D62)</f>
        <v>336866</v>
      </c>
      <c r="E61" s="32">
        <f t="shared" si="12"/>
        <v>0</v>
      </c>
      <c r="F61" s="32">
        <f t="shared" si="12"/>
        <v>0</v>
      </c>
      <c r="G61" s="32">
        <f t="shared" si="12"/>
        <v>0</v>
      </c>
      <c r="H61" s="32">
        <f t="shared" si="12"/>
        <v>0</v>
      </c>
      <c r="I61" s="32">
        <f t="shared" si="12"/>
        <v>10841</v>
      </c>
      <c r="J61" s="32">
        <f t="shared" si="12"/>
        <v>0</v>
      </c>
      <c r="K61" s="32">
        <f t="shared" si="12"/>
        <v>0</v>
      </c>
      <c r="L61" s="32">
        <f t="shared" si="12"/>
        <v>0</v>
      </c>
      <c r="M61" s="32">
        <f t="shared" si="12"/>
        <v>0</v>
      </c>
      <c r="N61" s="32">
        <f t="shared" si="10"/>
        <v>347707</v>
      </c>
      <c r="O61" s="45">
        <f t="shared" si="8"/>
        <v>83.82521697203471</v>
      </c>
      <c r="P61" s="9"/>
    </row>
    <row r="62" spans="1:119" ht="15.75" thickBot="1">
      <c r="A62" s="12"/>
      <c r="B62" s="25">
        <v>381</v>
      </c>
      <c r="C62" s="20" t="s">
        <v>65</v>
      </c>
      <c r="D62" s="46">
        <v>336866</v>
      </c>
      <c r="E62" s="46">
        <v>0</v>
      </c>
      <c r="F62" s="46">
        <v>0</v>
      </c>
      <c r="G62" s="46">
        <v>0</v>
      </c>
      <c r="H62" s="46">
        <v>0</v>
      </c>
      <c r="I62" s="46">
        <v>10841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347707</v>
      </c>
      <c r="O62" s="47">
        <f t="shared" si="8"/>
        <v>83.82521697203471</v>
      </c>
      <c r="P62" s="9"/>
    </row>
    <row r="63" spans="1:119" ht="16.5" thickBot="1">
      <c r="A63" s="14" t="s">
        <v>52</v>
      </c>
      <c r="B63" s="23"/>
      <c r="C63" s="22"/>
      <c r="D63" s="15">
        <f t="shared" ref="D63:M63" si="13">SUM(D5,D16,D24,D35,D49,D54,D61)</f>
        <v>3367314</v>
      </c>
      <c r="E63" s="15">
        <f t="shared" si="13"/>
        <v>905170</v>
      </c>
      <c r="F63" s="15">
        <f t="shared" si="13"/>
        <v>0</v>
      </c>
      <c r="G63" s="15">
        <f t="shared" si="13"/>
        <v>330612</v>
      </c>
      <c r="H63" s="15">
        <f t="shared" si="13"/>
        <v>0</v>
      </c>
      <c r="I63" s="15">
        <f t="shared" si="13"/>
        <v>853165</v>
      </c>
      <c r="J63" s="15">
        <f t="shared" si="13"/>
        <v>0</v>
      </c>
      <c r="K63" s="15">
        <f t="shared" si="13"/>
        <v>93565</v>
      </c>
      <c r="L63" s="15">
        <f t="shared" si="13"/>
        <v>0</v>
      </c>
      <c r="M63" s="15">
        <f t="shared" si="13"/>
        <v>0</v>
      </c>
      <c r="N63" s="15">
        <f t="shared" si="10"/>
        <v>5549826</v>
      </c>
      <c r="O63" s="38">
        <f t="shared" si="8"/>
        <v>1337.9522661523627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40"/>
      <c r="B65" s="41"/>
      <c r="C65" s="41"/>
      <c r="D65" s="42"/>
      <c r="E65" s="42"/>
      <c r="F65" s="42"/>
      <c r="G65" s="42"/>
      <c r="H65" s="42"/>
      <c r="I65" s="42"/>
      <c r="J65" s="42"/>
      <c r="K65" s="42"/>
      <c r="L65" s="118" t="s">
        <v>90</v>
      </c>
      <c r="M65" s="118"/>
      <c r="N65" s="118"/>
      <c r="O65" s="43">
        <v>4148</v>
      </c>
    </row>
    <row r="66" spans="1:15">
      <c r="A66" s="119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7"/>
    </row>
    <row r="67" spans="1:15" ht="15.75" customHeight="1" thickBot="1">
      <c r="A67" s="120" t="s">
        <v>82</v>
      </c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100"/>
    </row>
  </sheetData>
  <mergeCells count="10">
    <mergeCell ref="L65:N65"/>
    <mergeCell ref="A66:O66"/>
    <mergeCell ref="A67:O6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6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66</v>
      </c>
      <c r="B3" s="108"/>
      <c r="C3" s="109"/>
      <c r="D3" s="128" t="s">
        <v>36</v>
      </c>
      <c r="E3" s="129"/>
      <c r="F3" s="129"/>
      <c r="G3" s="129"/>
      <c r="H3" s="130"/>
      <c r="I3" s="128" t="s">
        <v>37</v>
      </c>
      <c r="J3" s="130"/>
      <c r="K3" s="128" t="s">
        <v>39</v>
      </c>
      <c r="L3" s="130"/>
      <c r="M3" s="36"/>
      <c r="N3" s="37"/>
      <c r="O3" s="131" t="s">
        <v>71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67</v>
      </c>
      <c r="F4" s="34" t="s">
        <v>68</v>
      </c>
      <c r="G4" s="34" t="s">
        <v>69</v>
      </c>
      <c r="H4" s="34" t="s">
        <v>5</v>
      </c>
      <c r="I4" s="34" t="s">
        <v>6</v>
      </c>
      <c r="J4" s="35" t="s">
        <v>70</v>
      </c>
      <c r="K4" s="35" t="s">
        <v>7</v>
      </c>
      <c r="L4" s="35" t="s">
        <v>8</v>
      </c>
      <c r="M4" s="35" t="s">
        <v>9</v>
      </c>
      <c r="N4" s="35" t="s">
        <v>38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1427795</v>
      </c>
      <c r="E5" s="27">
        <f t="shared" si="0"/>
        <v>240315</v>
      </c>
      <c r="F5" s="27">
        <f t="shared" si="0"/>
        <v>0</v>
      </c>
      <c r="G5" s="27">
        <f t="shared" si="0"/>
        <v>314320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1982430</v>
      </c>
      <c r="O5" s="33">
        <f t="shared" ref="O5:O36" si="1">(N5/O$63)</f>
        <v>485.17621145374449</v>
      </c>
      <c r="P5" s="6"/>
    </row>
    <row r="6" spans="1:133">
      <c r="A6" s="12"/>
      <c r="B6" s="25">
        <v>311</v>
      </c>
      <c r="C6" s="20" t="s">
        <v>2</v>
      </c>
      <c r="D6" s="46">
        <v>780427</v>
      </c>
      <c r="E6" s="46">
        <v>240315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1020742</v>
      </c>
      <c r="O6" s="47">
        <f t="shared" si="1"/>
        <v>249.81448849730788</v>
      </c>
      <c r="P6" s="9"/>
    </row>
    <row r="7" spans="1:133">
      <c r="A7" s="12"/>
      <c r="B7" s="25">
        <v>312.10000000000002</v>
      </c>
      <c r="C7" s="20" t="s">
        <v>10</v>
      </c>
      <c r="D7" s="46">
        <v>78213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78213</v>
      </c>
      <c r="O7" s="47">
        <f t="shared" si="1"/>
        <v>19.141703377386197</v>
      </c>
      <c r="P7" s="9"/>
    </row>
    <row r="8" spans="1:133">
      <c r="A8" s="12"/>
      <c r="B8" s="25">
        <v>312.51</v>
      </c>
      <c r="C8" s="20" t="s">
        <v>77</v>
      </c>
      <c r="D8" s="46">
        <v>22109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22109</v>
      </c>
      <c r="O8" s="47">
        <f t="shared" si="1"/>
        <v>5.4109153206069509</v>
      </c>
      <c r="P8" s="9"/>
    </row>
    <row r="9" spans="1:133">
      <c r="A9" s="12"/>
      <c r="B9" s="25">
        <v>312.60000000000002</v>
      </c>
      <c r="C9" s="20" t="s">
        <v>11</v>
      </c>
      <c r="D9" s="46">
        <v>0</v>
      </c>
      <c r="E9" s="46">
        <v>0</v>
      </c>
      <c r="F9" s="46">
        <v>0</v>
      </c>
      <c r="G9" s="46">
        <v>314320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314320</v>
      </c>
      <c r="O9" s="47">
        <f t="shared" si="1"/>
        <v>76.92608908467939</v>
      </c>
      <c r="P9" s="9"/>
    </row>
    <row r="10" spans="1:133">
      <c r="A10" s="12"/>
      <c r="B10" s="25">
        <v>314.10000000000002</v>
      </c>
      <c r="C10" s="20" t="s">
        <v>12</v>
      </c>
      <c r="D10" s="46">
        <v>300729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300729</v>
      </c>
      <c r="O10" s="47">
        <f t="shared" si="1"/>
        <v>73.599853157121885</v>
      </c>
      <c r="P10" s="9"/>
    </row>
    <row r="11" spans="1:133">
      <c r="A11" s="12"/>
      <c r="B11" s="25">
        <v>314.3</v>
      </c>
      <c r="C11" s="20" t="s">
        <v>13</v>
      </c>
      <c r="D11" s="46">
        <v>47455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47455</v>
      </c>
      <c r="O11" s="47">
        <f t="shared" si="1"/>
        <v>11.614047968673519</v>
      </c>
      <c r="P11" s="9"/>
    </row>
    <row r="12" spans="1:133">
      <c r="A12" s="12"/>
      <c r="B12" s="25">
        <v>314.39999999999998</v>
      </c>
      <c r="C12" s="20" t="s">
        <v>14</v>
      </c>
      <c r="D12" s="46">
        <v>21447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21447</v>
      </c>
      <c r="O12" s="47">
        <f t="shared" si="1"/>
        <v>5.248898678414097</v>
      </c>
      <c r="P12" s="9"/>
    </row>
    <row r="13" spans="1:133">
      <c r="A13" s="12"/>
      <c r="B13" s="25">
        <v>314.8</v>
      </c>
      <c r="C13" s="20" t="s">
        <v>15</v>
      </c>
      <c r="D13" s="46">
        <v>6565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6565</v>
      </c>
      <c r="O13" s="47">
        <f t="shared" si="1"/>
        <v>1.6067058247674988</v>
      </c>
      <c r="P13" s="9"/>
    </row>
    <row r="14" spans="1:133">
      <c r="A14" s="12"/>
      <c r="B14" s="25">
        <v>315</v>
      </c>
      <c r="C14" s="20" t="s">
        <v>16</v>
      </c>
      <c r="D14" s="46">
        <v>153352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153352</v>
      </c>
      <c r="O14" s="47">
        <f t="shared" si="1"/>
        <v>37.531081742535484</v>
      </c>
      <c r="P14" s="9"/>
    </row>
    <row r="15" spans="1:133">
      <c r="A15" s="12"/>
      <c r="B15" s="25">
        <v>316</v>
      </c>
      <c r="C15" s="20" t="s">
        <v>17</v>
      </c>
      <c r="D15" s="46">
        <v>17498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17498</v>
      </c>
      <c r="O15" s="47">
        <f t="shared" si="1"/>
        <v>4.2824278022515907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SUM(D17:D22)</f>
        <v>411972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235835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35" si="4">SUM(D16:M16)</f>
        <v>647807</v>
      </c>
      <c r="O16" s="45">
        <f t="shared" si="1"/>
        <v>158.54307391091533</v>
      </c>
      <c r="P16" s="10"/>
    </row>
    <row r="17" spans="1:16">
      <c r="A17" s="12"/>
      <c r="B17" s="25">
        <v>322</v>
      </c>
      <c r="C17" s="20" t="s">
        <v>0</v>
      </c>
      <c r="D17" s="46">
        <v>22641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22641</v>
      </c>
      <c r="O17" s="47">
        <f t="shared" si="1"/>
        <v>5.5411160058737154</v>
      </c>
      <c r="P17" s="9"/>
    </row>
    <row r="18" spans="1:16">
      <c r="A18" s="12"/>
      <c r="B18" s="25">
        <v>323.10000000000002</v>
      </c>
      <c r="C18" s="20" t="s">
        <v>19</v>
      </c>
      <c r="D18" s="46">
        <v>320396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320396</v>
      </c>
      <c r="O18" s="47">
        <f t="shared" si="1"/>
        <v>78.41311796377876</v>
      </c>
      <c r="P18" s="9"/>
    </row>
    <row r="19" spans="1:16">
      <c r="A19" s="12"/>
      <c r="B19" s="25">
        <v>323.39999999999998</v>
      </c>
      <c r="C19" s="20" t="s">
        <v>20</v>
      </c>
      <c r="D19" s="46">
        <v>22342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22342</v>
      </c>
      <c r="O19" s="47">
        <f t="shared" si="1"/>
        <v>5.4679393049437106</v>
      </c>
      <c r="P19" s="9"/>
    </row>
    <row r="20" spans="1:16">
      <c r="A20" s="12"/>
      <c r="B20" s="25">
        <v>323.7</v>
      </c>
      <c r="C20" s="20" t="s">
        <v>21</v>
      </c>
      <c r="D20" s="46">
        <v>46553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46553</v>
      </c>
      <c r="O20" s="47">
        <f t="shared" si="1"/>
        <v>11.393294175232501</v>
      </c>
      <c r="P20" s="9"/>
    </row>
    <row r="21" spans="1:16">
      <c r="A21" s="12"/>
      <c r="B21" s="25">
        <v>324.20999999999998</v>
      </c>
      <c r="C21" s="20" t="s">
        <v>23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235835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235835</v>
      </c>
      <c r="O21" s="47">
        <f t="shared" si="1"/>
        <v>57.717816935878609</v>
      </c>
      <c r="P21" s="9"/>
    </row>
    <row r="22" spans="1:16">
      <c r="A22" s="12"/>
      <c r="B22" s="25">
        <v>329</v>
      </c>
      <c r="C22" s="20" t="s">
        <v>24</v>
      </c>
      <c r="D22" s="46">
        <v>40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40</v>
      </c>
      <c r="O22" s="47">
        <f t="shared" si="1"/>
        <v>9.7895252080274098E-3</v>
      </c>
      <c r="P22" s="9"/>
    </row>
    <row r="23" spans="1:16" ht="15.75">
      <c r="A23" s="29" t="s">
        <v>26</v>
      </c>
      <c r="B23" s="30"/>
      <c r="C23" s="31"/>
      <c r="D23" s="32">
        <f t="shared" ref="D23:M23" si="5">SUM(D24:D33)</f>
        <v>416171</v>
      </c>
      <c r="E23" s="32">
        <f t="shared" si="5"/>
        <v>15043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 t="shared" si="4"/>
        <v>431214</v>
      </c>
      <c r="O23" s="45">
        <f t="shared" si="1"/>
        <v>105.53450807635829</v>
      </c>
      <c r="P23" s="10"/>
    </row>
    <row r="24" spans="1:16">
      <c r="A24" s="12"/>
      <c r="B24" s="25">
        <v>331.2</v>
      </c>
      <c r="C24" s="20" t="s">
        <v>25</v>
      </c>
      <c r="D24" s="46">
        <v>8174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8174</v>
      </c>
      <c r="O24" s="47">
        <f t="shared" si="1"/>
        <v>2.0004894762604013</v>
      </c>
      <c r="P24" s="9"/>
    </row>
    <row r="25" spans="1:16">
      <c r="A25" s="12"/>
      <c r="B25" s="25">
        <v>331.35</v>
      </c>
      <c r="C25" s="20" t="s">
        <v>84</v>
      </c>
      <c r="D25" s="46">
        <v>0</v>
      </c>
      <c r="E25" s="46">
        <v>15043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15043</v>
      </c>
      <c r="O25" s="47">
        <f t="shared" si="1"/>
        <v>3.6815956926089086</v>
      </c>
      <c r="P25" s="9"/>
    </row>
    <row r="26" spans="1:16">
      <c r="A26" s="12"/>
      <c r="B26" s="25">
        <v>335.12</v>
      </c>
      <c r="C26" s="20" t="s">
        <v>28</v>
      </c>
      <c r="D26" s="46">
        <v>94102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94102</v>
      </c>
      <c r="O26" s="47">
        <f t="shared" si="1"/>
        <v>23.030347528144883</v>
      </c>
      <c r="P26" s="9"/>
    </row>
    <row r="27" spans="1:16">
      <c r="A27" s="12"/>
      <c r="B27" s="25">
        <v>335.14</v>
      </c>
      <c r="C27" s="20" t="s">
        <v>29</v>
      </c>
      <c r="D27" s="46">
        <v>11103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11103</v>
      </c>
      <c r="O27" s="47">
        <f t="shared" si="1"/>
        <v>2.7173274596182084</v>
      </c>
      <c r="P27" s="9"/>
    </row>
    <row r="28" spans="1:16">
      <c r="A28" s="12"/>
      <c r="B28" s="25">
        <v>335.15</v>
      </c>
      <c r="C28" s="20" t="s">
        <v>30</v>
      </c>
      <c r="D28" s="46">
        <v>1363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1363</v>
      </c>
      <c r="O28" s="47">
        <f t="shared" si="1"/>
        <v>0.33357807146353402</v>
      </c>
      <c r="P28" s="9"/>
    </row>
    <row r="29" spans="1:16">
      <c r="A29" s="12"/>
      <c r="B29" s="25">
        <v>335.18</v>
      </c>
      <c r="C29" s="20" t="s">
        <v>31</v>
      </c>
      <c r="D29" s="46">
        <v>181183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181183</v>
      </c>
      <c r="O29" s="47">
        <f t="shared" si="1"/>
        <v>44.342388644150759</v>
      </c>
      <c r="P29" s="9"/>
    </row>
    <row r="30" spans="1:16">
      <c r="A30" s="12"/>
      <c r="B30" s="25">
        <v>335.49</v>
      </c>
      <c r="C30" s="20" t="s">
        <v>32</v>
      </c>
      <c r="D30" s="46">
        <v>1311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1311</v>
      </c>
      <c r="O30" s="47">
        <f t="shared" si="1"/>
        <v>0.32085168869309838</v>
      </c>
      <c r="P30" s="9"/>
    </row>
    <row r="31" spans="1:16">
      <c r="A31" s="12"/>
      <c r="B31" s="25">
        <v>337.3</v>
      </c>
      <c r="C31" s="20" t="s">
        <v>33</v>
      </c>
      <c r="D31" s="46">
        <v>991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991</v>
      </c>
      <c r="O31" s="47">
        <f t="shared" si="1"/>
        <v>0.24253548702887909</v>
      </c>
      <c r="P31" s="9"/>
    </row>
    <row r="32" spans="1:16">
      <c r="A32" s="12"/>
      <c r="B32" s="25">
        <v>337.7</v>
      </c>
      <c r="C32" s="20" t="s">
        <v>34</v>
      </c>
      <c r="D32" s="46">
        <v>82706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82706</v>
      </c>
      <c r="O32" s="47">
        <f t="shared" si="1"/>
        <v>20.241311796377875</v>
      </c>
      <c r="P32" s="9"/>
    </row>
    <row r="33" spans="1:16">
      <c r="A33" s="12"/>
      <c r="B33" s="25">
        <v>338</v>
      </c>
      <c r="C33" s="20" t="s">
        <v>35</v>
      </c>
      <c r="D33" s="46">
        <v>35238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35238</v>
      </c>
      <c r="O33" s="47">
        <f t="shared" si="1"/>
        <v>8.6240822320117481</v>
      </c>
      <c r="P33" s="9"/>
    </row>
    <row r="34" spans="1:16" ht="15.75">
      <c r="A34" s="29" t="s">
        <v>40</v>
      </c>
      <c r="B34" s="30"/>
      <c r="C34" s="31"/>
      <c r="D34" s="32">
        <f t="shared" ref="D34:M34" si="6">SUM(D35:D45)</f>
        <v>680152</v>
      </c>
      <c r="E34" s="32">
        <f t="shared" si="6"/>
        <v>0</v>
      </c>
      <c r="F34" s="32">
        <f t="shared" si="6"/>
        <v>0</v>
      </c>
      <c r="G34" s="32">
        <f t="shared" si="6"/>
        <v>0</v>
      </c>
      <c r="H34" s="32">
        <f t="shared" si="6"/>
        <v>0</v>
      </c>
      <c r="I34" s="32">
        <f t="shared" si="6"/>
        <v>733867</v>
      </c>
      <c r="J34" s="32">
        <f t="shared" si="6"/>
        <v>0</v>
      </c>
      <c r="K34" s="32">
        <f t="shared" si="6"/>
        <v>0</v>
      </c>
      <c r="L34" s="32">
        <f t="shared" si="6"/>
        <v>0</v>
      </c>
      <c r="M34" s="32">
        <f t="shared" si="6"/>
        <v>0</v>
      </c>
      <c r="N34" s="32">
        <f t="shared" si="4"/>
        <v>1414019</v>
      </c>
      <c r="O34" s="45">
        <f t="shared" si="1"/>
        <v>346.0643661282428</v>
      </c>
      <c r="P34" s="10"/>
    </row>
    <row r="35" spans="1:16">
      <c r="A35" s="12"/>
      <c r="B35" s="25">
        <v>341.1</v>
      </c>
      <c r="C35" s="20" t="s">
        <v>74</v>
      </c>
      <c r="D35" s="46">
        <v>7206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7206</v>
      </c>
      <c r="O35" s="47">
        <f t="shared" si="1"/>
        <v>1.763582966226138</v>
      </c>
      <c r="P35" s="9"/>
    </row>
    <row r="36" spans="1:16">
      <c r="A36" s="12"/>
      <c r="B36" s="25">
        <v>341.3</v>
      </c>
      <c r="C36" s="20" t="s">
        <v>43</v>
      </c>
      <c r="D36" s="46">
        <v>52000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5" si="7">SUM(D36:M36)</f>
        <v>52000</v>
      </c>
      <c r="O36" s="47">
        <f t="shared" si="1"/>
        <v>12.726382770435634</v>
      </c>
      <c r="P36" s="9"/>
    </row>
    <row r="37" spans="1:16">
      <c r="A37" s="12"/>
      <c r="B37" s="25">
        <v>342.1</v>
      </c>
      <c r="C37" s="20" t="s">
        <v>79</v>
      </c>
      <c r="D37" s="46">
        <v>86254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86254</v>
      </c>
      <c r="O37" s="47">
        <f t="shared" ref="O37:O61" si="8">(N37/O$63)</f>
        <v>21.109642682329905</v>
      </c>
      <c r="P37" s="9"/>
    </row>
    <row r="38" spans="1:16">
      <c r="A38" s="12"/>
      <c r="B38" s="25">
        <v>342.2</v>
      </c>
      <c r="C38" s="20" t="s">
        <v>80</v>
      </c>
      <c r="D38" s="46">
        <v>68941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68941</v>
      </c>
      <c r="O38" s="47">
        <f t="shared" si="8"/>
        <v>16.872491434165443</v>
      </c>
      <c r="P38" s="9"/>
    </row>
    <row r="39" spans="1:16">
      <c r="A39" s="12"/>
      <c r="B39" s="25">
        <v>343.3</v>
      </c>
      <c r="C39" s="20" t="s">
        <v>45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595117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595117</v>
      </c>
      <c r="O39" s="47">
        <f t="shared" si="8"/>
        <v>145.64782183064122</v>
      </c>
      <c r="P39" s="9"/>
    </row>
    <row r="40" spans="1:16">
      <c r="A40" s="12"/>
      <c r="B40" s="25">
        <v>343.4</v>
      </c>
      <c r="C40" s="20" t="s">
        <v>46</v>
      </c>
      <c r="D40" s="46">
        <v>413089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413089</v>
      </c>
      <c r="O40" s="47">
        <f t="shared" si="8"/>
        <v>101.09862946647088</v>
      </c>
      <c r="P40" s="9"/>
    </row>
    <row r="41" spans="1:16">
      <c r="A41" s="12"/>
      <c r="B41" s="25">
        <v>343.5</v>
      </c>
      <c r="C41" s="20" t="s">
        <v>47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111085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111085</v>
      </c>
      <c r="O41" s="47">
        <f t="shared" si="8"/>
        <v>27.186735193343122</v>
      </c>
      <c r="P41" s="9"/>
    </row>
    <row r="42" spans="1:16">
      <c r="A42" s="12"/>
      <c r="B42" s="25">
        <v>343.7</v>
      </c>
      <c r="C42" s="20" t="s">
        <v>48</v>
      </c>
      <c r="D42" s="46">
        <v>21531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21531</v>
      </c>
      <c r="O42" s="47">
        <f t="shared" si="8"/>
        <v>5.2694566813509542</v>
      </c>
      <c r="P42" s="9"/>
    </row>
    <row r="43" spans="1:16">
      <c r="A43" s="12"/>
      <c r="B43" s="25">
        <v>347.1</v>
      </c>
      <c r="C43" s="20" t="s">
        <v>49</v>
      </c>
      <c r="D43" s="46">
        <v>100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100</v>
      </c>
      <c r="O43" s="47">
        <f t="shared" si="8"/>
        <v>2.4473813020068527E-2</v>
      </c>
      <c r="P43" s="9"/>
    </row>
    <row r="44" spans="1:16">
      <c r="A44" s="12"/>
      <c r="B44" s="25">
        <v>347.2</v>
      </c>
      <c r="C44" s="20" t="s">
        <v>50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27665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27665</v>
      </c>
      <c r="O44" s="47">
        <f t="shared" si="8"/>
        <v>6.7706803720019577</v>
      </c>
      <c r="P44" s="9"/>
    </row>
    <row r="45" spans="1:16">
      <c r="A45" s="12"/>
      <c r="B45" s="25">
        <v>347.5</v>
      </c>
      <c r="C45" s="20" t="s">
        <v>51</v>
      </c>
      <c r="D45" s="46">
        <v>31031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7"/>
        <v>31031</v>
      </c>
      <c r="O45" s="47">
        <f t="shared" si="8"/>
        <v>7.5944689182574647</v>
      </c>
      <c r="P45" s="9"/>
    </row>
    <row r="46" spans="1:16" ht="15.75">
      <c r="A46" s="29" t="s">
        <v>41</v>
      </c>
      <c r="B46" s="30"/>
      <c r="C46" s="31"/>
      <c r="D46" s="32">
        <f t="shared" ref="D46:M46" si="9">SUM(D47:D50)</f>
        <v>109903</v>
      </c>
      <c r="E46" s="32">
        <f t="shared" si="9"/>
        <v>0</v>
      </c>
      <c r="F46" s="32">
        <f t="shared" si="9"/>
        <v>0</v>
      </c>
      <c r="G46" s="32">
        <f t="shared" si="9"/>
        <v>0</v>
      </c>
      <c r="H46" s="32">
        <f t="shared" si="9"/>
        <v>0</v>
      </c>
      <c r="I46" s="32">
        <f t="shared" si="9"/>
        <v>0</v>
      </c>
      <c r="J46" s="32">
        <f t="shared" si="9"/>
        <v>0</v>
      </c>
      <c r="K46" s="32">
        <f t="shared" si="9"/>
        <v>0</v>
      </c>
      <c r="L46" s="32">
        <f t="shared" si="9"/>
        <v>0</v>
      </c>
      <c r="M46" s="32">
        <f t="shared" si="9"/>
        <v>0</v>
      </c>
      <c r="N46" s="32">
        <f t="shared" ref="N46:N61" si="10">SUM(D46:M46)</f>
        <v>109903</v>
      </c>
      <c r="O46" s="45">
        <f t="shared" si="8"/>
        <v>26.897454723445914</v>
      </c>
      <c r="P46" s="10"/>
    </row>
    <row r="47" spans="1:16">
      <c r="A47" s="13"/>
      <c r="B47" s="39">
        <v>351.5</v>
      </c>
      <c r="C47" s="21" t="s">
        <v>54</v>
      </c>
      <c r="D47" s="46">
        <v>102274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102274</v>
      </c>
      <c r="O47" s="47">
        <f t="shared" si="8"/>
        <v>25.030347528144883</v>
      </c>
      <c r="P47" s="9"/>
    </row>
    <row r="48" spans="1:16">
      <c r="A48" s="13"/>
      <c r="B48" s="39">
        <v>352</v>
      </c>
      <c r="C48" s="21" t="s">
        <v>55</v>
      </c>
      <c r="D48" s="46">
        <v>4171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4171</v>
      </c>
      <c r="O48" s="47">
        <f t="shared" si="8"/>
        <v>1.0208027410670582</v>
      </c>
      <c r="P48" s="9"/>
    </row>
    <row r="49" spans="1:119">
      <c r="A49" s="13"/>
      <c r="B49" s="39">
        <v>354</v>
      </c>
      <c r="C49" s="21" t="s">
        <v>56</v>
      </c>
      <c r="D49" s="46">
        <v>1882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1882</v>
      </c>
      <c r="O49" s="47">
        <f t="shared" si="8"/>
        <v>0.46059716103768966</v>
      </c>
      <c r="P49" s="9"/>
    </row>
    <row r="50" spans="1:119">
      <c r="A50" s="13"/>
      <c r="B50" s="39">
        <v>359</v>
      </c>
      <c r="C50" s="21" t="s">
        <v>57</v>
      </c>
      <c r="D50" s="46">
        <v>1576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1576</v>
      </c>
      <c r="O50" s="47">
        <f t="shared" si="8"/>
        <v>0.38570729319628</v>
      </c>
      <c r="P50" s="9"/>
    </row>
    <row r="51" spans="1:119" ht="15.75">
      <c r="A51" s="29" t="s">
        <v>3</v>
      </c>
      <c r="B51" s="30"/>
      <c r="C51" s="31"/>
      <c r="D51" s="32">
        <f t="shared" ref="D51:M51" si="11">SUM(D52:D57)</f>
        <v>70667</v>
      </c>
      <c r="E51" s="32">
        <f t="shared" si="11"/>
        <v>17444</v>
      </c>
      <c r="F51" s="32">
        <f t="shared" si="11"/>
        <v>0</v>
      </c>
      <c r="G51" s="32">
        <f t="shared" si="11"/>
        <v>1987</v>
      </c>
      <c r="H51" s="32">
        <f t="shared" si="11"/>
        <v>0</v>
      </c>
      <c r="I51" s="32">
        <f t="shared" si="11"/>
        <v>14400</v>
      </c>
      <c r="J51" s="32">
        <f t="shared" si="11"/>
        <v>0</v>
      </c>
      <c r="K51" s="32">
        <f t="shared" si="11"/>
        <v>64132</v>
      </c>
      <c r="L51" s="32">
        <f t="shared" si="11"/>
        <v>0</v>
      </c>
      <c r="M51" s="32">
        <f t="shared" si="11"/>
        <v>0</v>
      </c>
      <c r="N51" s="32">
        <f t="shared" si="10"/>
        <v>168630</v>
      </c>
      <c r="O51" s="45">
        <f t="shared" si="8"/>
        <v>41.270190895741557</v>
      </c>
      <c r="P51" s="10"/>
    </row>
    <row r="52" spans="1:119">
      <c r="A52" s="12"/>
      <c r="B52" s="25">
        <v>361.1</v>
      </c>
      <c r="C52" s="20" t="s">
        <v>58</v>
      </c>
      <c r="D52" s="46">
        <v>13283</v>
      </c>
      <c r="E52" s="46">
        <v>7356</v>
      </c>
      <c r="F52" s="46">
        <v>0</v>
      </c>
      <c r="G52" s="46">
        <v>1987</v>
      </c>
      <c r="H52" s="46">
        <v>0</v>
      </c>
      <c r="I52" s="46">
        <v>3152</v>
      </c>
      <c r="J52" s="46">
        <v>0</v>
      </c>
      <c r="K52" s="46">
        <v>9285</v>
      </c>
      <c r="L52" s="46">
        <v>0</v>
      </c>
      <c r="M52" s="46">
        <v>0</v>
      </c>
      <c r="N52" s="46">
        <f t="shared" si="10"/>
        <v>35063</v>
      </c>
      <c r="O52" s="47">
        <f t="shared" si="8"/>
        <v>8.5812530592266274</v>
      </c>
      <c r="P52" s="9"/>
    </row>
    <row r="53" spans="1:119">
      <c r="A53" s="12"/>
      <c r="B53" s="25">
        <v>361.3</v>
      </c>
      <c r="C53" s="20" t="s">
        <v>59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11248</v>
      </c>
      <c r="J53" s="46">
        <v>0</v>
      </c>
      <c r="K53" s="46">
        <v>-284</v>
      </c>
      <c r="L53" s="46">
        <v>0</v>
      </c>
      <c r="M53" s="46">
        <v>0</v>
      </c>
      <c r="N53" s="46">
        <f t="shared" si="10"/>
        <v>10964</v>
      </c>
      <c r="O53" s="47">
        <f t="shared" si="8"/>
        <v>2.6833088595203134</v>
      </c>
      <c r="P53" s="9"/>
    </row>
    <row r="54" spans="1:119">
      <c r="A54" s="12"/>
      <c r="B54" s="25">
        <v>362</v>
      </c>
      <c r="C54" s="20" t="s">
        <v>60</v>
      </c>
      <c r="D54" s="46">
        <v>0</v>
      </c>
      <c r="E54" s="46">
        <v>10088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10088</v>
      </c>
      <c r="O54" s="47">
        <f t="shared" si="8"/>
        <v>2.4689182574645128</v>
      </c>
      <c r="P54" s="9"/>
    </row>
    <row r="55" spans="1:119">
      <c r="A55" s="12"/>
      <c r="B55" s="25">
        <v>366</v>
      </c>
      <c r="C55" s="20" t="s">
        <v>62</v>
      </c>
      <c r="D55" s="46">
        <v>2950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2950</v>
      </c>
      <c r="O55" s="47">
        <f t="shared" si="8"/>
        <v>0.72197748409202156</v>
      </c>
      <c r="P55" s="9"/>
    </row>
    <row r="56" spans="1:119">
      <c r="A56" s="12"/>
      <c r="B56" s="25">
        <v>368</v>
      </c>
      <c r="C56" s="20" t="s">
        <v>63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55131</v>
      </c>
      <c r="L56" s="46">
        <v>0</v>
      </c>
      <c r="M56" s="46">
        <v>0</v>
      </c>
      <c r="N56" s="46">
        <f t="shared" si="10"/>
        <v>55131</v>
      </c>
      <c r="O56" s="47">
        <f t="shared" si="8"/>
        <v>13.492657856093979</v>
      </c>
      <c r="P56" s="9"/>
    </row>
    <row r="57" spans="1:119">
      <c r="A57" s="12"/>
      <c r="B57" s="25">
        <v>369.9</v>
      </c>
      <c r="C57" s="20" t="s">
        <v>64</v>
      </c>
      <c r="D57" s="46">
        <v>54434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54434</v>
      </c>
      <c r="O57" s="47">
        <f t="shared" si="8"/>
        <v>13.322075379344103</v>
      </c>
      <c r="P57" s="9"/>
    </row>
    <row r="58" spans="1:119" ht="15.75">
      <c r="A58" s="29" t="s">
        <v>42</v>
      </c>
      <c r="B58" s="30"/>
      <c r="C58" s="31"/>
      <c r="D58" s="32">
        <f t="shared" ref="D58:M58" si="12">SUM(D59:D60)</f>
        <v>365370</v>
      </c>
      <c r="E58" s="32">
        <f t="shared" si="12"/>
        <v>0</v>
      </c>
      <c r="F58" s="32">
        <f t="shared" si="12"/>
        <v>0</v>
      </c>
      <c r="G58" s="32">
        <f t="shared" si="12"/>
        <v>0</v>
      </c>
      <c r="H58" s="32">
        <f t="shared" si="12"/>
        <v>0</v>
      </c>
      <c r="I58" s="32">
        <f t="shared" si="12"/>
        <v>105000</v>
      </c>
      <c r="J58" s="32">
        <f t="shared" si="12"/>
        <v>0</v>
      </c>
      <c r="K58" s="32">
        <f t="shared" si="12"/>
        <v>0</v>
      </c>
      <c r="L58" s="32">
        <f t="shared" si="12"/>
        <v>0</v>
      </c>
      <c r="M58" s="32">
        <f t="shared" si="12"/>
        <v>0</v>
      </c>
      <c r="N58" s="32">
        <f t="shared" si="10"/>
        <v>470370</v>
      </c>
      <c r="O58" s="45">
        <f t="shared" si="8"/>
        <v>115.11747430249633</v>
      </c>
      <c r="P58" s="9"/>
    </row>
    <row r="59" spans="1:119">
      <c r="A59" s="12"/>
      <c r="B59" s="25">
        <v>381</v>
      </c>
      <c r="C59" s="20" t="s">
        <v>65</v>
      </c>
      <c r="D59" s="46">
        <v>359406</v>
      </c>
      <c r="E59" s="46">
        <v>0</v>
      </c>
      <c r="F59" s="46">
        <v>0</v>
      </c>
      <c r="G59" s="46">
        <v>0</v>
      </c>
      <c r="H59" s="46">
        <v>0</v>
      </c>
      <c r="I59" s="46">
        <v>105000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464406</v>
      </c>
      <c r="O59" s="47">
        <f t="shared" si="8"/>
        <v>113.65785609397945</v>
      </c>
      <c r="P59" s="9"/>
    </row>
    <row r="60" spans="1:119" ht="15.75" thickBot="1">
      <c r="A60" s="12"/>
      <c r="B60" s="25">
        <v>388.1</v>
      </c>
      <c r="C60" s="20" t="s">
        <v>85</v>
      </c>
      <c r="D60" s="46">
        <v>5964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5964</v>
      </c>
      <c r="O60" s="47">
        <f t="shared" si="8"/>
        <v>1.459618208516887</v>
      </c>
      <c r="P60" s="9"/>
    </row>
    <row r="61" spans="1:119" ht="16.5" thickBot="1">
      <c r="A61" s="14" t="s">
        <v>52</v>
      </c>
      <c r="B61" s="23"/>
      <c r="C61" s="22"/>
      <c r="D61" s="15">
        <f t="shared" ref="D61:M61" si="13">SUM(D5,D16,D23,D34,D46,D51,D58)</f>
        <v>3482030</v>
      </c>
      <c r="E61" s="15">
        <f t="shared" si="13"/>
        <v>272802</v>
      </c>
      <c r="F61" s="15">
        <f t="shared" si="13"/>
        <v>0</v>
      </c>
      <c r="G61" s="15">
        <f t="shared" si="13"/>
        <v>316307</v>
      </c>
      <c r="H61" s="15">
        <f t="shared" si="13"/>
        <v>0</v>
      </c>
      <c r="I61" s="15">
        <f t="shared" si="13"/>
        <v>1089102</v>
      </c>
      <c r="J61" s="15">
        <f t="shared" si="13"/>
        <v>0</v>
      </c>
      <c r="K61" s="15">
        <f t="shared" si="13"/>
        <v>64132</v>
      </c>
      <c r="L61" s="15">
        <f t="shared" si="13"/>
        <v>0</v>
      </c>
      <c r="M61" s="15">
        <f t="shared" si="13"/>
        <v>0</v>
      </c>
      <c r="N61" s="15">
        <f t="shared" si="10"/>
        <v>5224373</v>
      </c>
      <c r="O61" s="38">
        <f t="shared" si="8"/>
        <v>1278.6032794909447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40"/>
      <c r="B63" s="41"/>
      <c r="C63" s="41"/>
      <c r="D63" s="42"/>
      <c r="E63" s="42"/>
      <c r="F63" s="42"/>
      <c r="G63" s="42"/>
      <c r="H63" s="42"/>
      <c r="I63" s="42"/>
      <c r="J63" s="42"/>
      <c r="K63" s="42"/>
      <c r="L63" s="118" t="s">
        <v>86</v>
      </c>
      <c r="M63" s="118"/>
      <c r="N63" s="118"/>
      <c r="O63" s="43">
        <v>4086</v>
      </c>
    </row>
    <row r="64" spans="1:119">
      <c r="A64" s="119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7"/>
    </row>
    <row r="65" spans="1:15" ht="15.75" customHeight="1" thickBot="1">
      <c r="A65" s="120" t="s">
        <v>82</v>
      </c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100"/>
    </row>
  </sheetData>
  <mergeCells count="10">
    <mergeCell ref="L63:N63"/>
    <mergeCell ref="A64:O64"/>
    <mergeCell ref="A65:O6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6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66</v>
      </c>
      <c r="B3" s="108"/>
      <c r="C3" s="109"/>
      <c r="D3" s="128" t="s">
        <v>36</v>
      </c>
      <c r="E3" s="129"/>
      <c r="F3" s="129"/>
      <c r="G3" s="129"/>
      <c r="H3" s="130"/>
      <c r="I3" s="128" t="s">
        <v>37</v>
      </c>
      <c r="J3" s="130"/>
      <c r="K3" s="128" t="s">
        <v>39</v>
      </c>
      <c r="L3" s="130"/>
      <c r="M3" s="36"/>
      <c r="N3" s="37"/>
      <c r="O3" s="131" t="s">
        <v>71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67</v>
      </c>
      <c r="F4" s="34" t="s">
        <v>68</v>
      </c>
      <c r="G4" s="34" t="s">
        <v>69</v>
      </c>
      <c r="H4" s="34" t="s">
        <v>5</v>
      </c>
      <c r="I4" s="34" t="s">
        <v>6</v>
      </c>
      <c r="J4" s="35" t="s">
        <v>70</v>
      </c>
      <c r="K4" s="35" t="s">
        <v>7</v>
      </c>
      <c r="L4" s="35" t="s">
        <v>8</v>
      </c>
      <c r="M4" s="35" t="s">
        <v>9</v>
      </c>
      <c r="N4" s="35" t="s">
        <v>38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1528926</v>
      </c>
      <c r="E5" s="27">
        <f t="shared" si="0"/>
        <v>319923</v>
      </c>
      <c r="F5" s="27">
        <f t="shared" si="0"/>
        <v>0</v>
      </c>
      <c r="G5" s="27">
        <f t="shared" si="0"/>
        <v>296393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2145242</v>
      </c>
      <c r="O5" s="33">
        <f t="shared" ref="O5:O36" si="1">(N5/O$64)</f>
        <v>526.05247670426684</v>
      </c>
      <c r="P5" s="6"/>
    </row>
    <row r="6" spans="1:133">
      <c r="A6" s="12"/>
      <c r="B6" s="25">
        <v>311</v>
      </c>
      <c r="C6" s="20" t="s">
        <v>2</v>
      </c>
      <c r="D6" s="46">
        <v>871530</v>
      </c>
      <c r="E6" s="46">
        <v>319923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1191453</v>
      </c>
      <c r="O6" s="47">
        <f t="shared" si="1"/>
        <v>292.16601275134872</v>
      </c>
      <c r="P6" s="9"/>
    </row>
    <row r="7" spans="1:133">
      <c r="A7" s="12"/>
      <c r="B7" s="25">
        <v>312.10000000000002</v>
      </c>
      <c r="C7" s="20" t="s">
        <v>10</v>
      </c>
      <c r="D7" s="46">
        <v>81809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81809</v>
      </c>
      <c r="O7" s="47">
        <f t="shared" si="1"/>
        <v>20.061059342815106</v>
      </c>
      <c r="P7" s="9"/>
    </row>
    <row r="8" spans="1:133">
      <c r="A8" s="12"/>
      <c r="B8" s="25">
        <v>312.51</v>
      </c>
      <c r="C8" s="20" t="s">
        <v>77</v>
      </c>
      <c r="D8" s="46">
        <v>19523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19523</v>
      </c>
      <c r="O8" s="47">
        <f t="shared" si="1"/>
        <v>4.7873957822461994</v>
      </c>
      <c r="P8" s="9"/>
    </row>
    <row r="9" spans="1:133">
      <c r="A9" s="12"/>
      <c r="B9" s="25">
        <v>312.60000000000002</v>
      </c>
      <c r="C9" s="20" t="s">
        <v>11</v>
      </c>
      <c r="D9" s="46">
        <v>0</v>
      </c>
      <c r="E9" s="46">
        <v>0</v>
      </c>
      <c r="F9" s="46">
        <v>0</v>
      </c>
      <c r="G9" s="46">
        <v>296393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296393</v>
      </c>
      <c r="O9" s="47">
        <f t="shared" si="1"/>
        <v>72.680971064247174</v>
      </c>
      <c r="P9" s="9"/>
    </row>
    <row r="10" spans="1:133">
      <c r="A10" s="12"/>
      <c r="B10" s="25">
        <v>314.10000000000002</v>
      </c>
      <c r="C10" s="20" t="s">
        <v>12</v>
      </c>
      <c r="D10" s="46">
        <v>300196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300196</v>
      </c>
      <c r="O10" s="47">
        <f t="shared" si="1"/>
        <v>73.613536047081908</v>
      </c>
      <c r="P10" s="9"/>
    </row>
    <row r="11" spans="1:133">
      <c r="A11" s="12"/>
      <c r="B11" s="25">
        <v>314.3</v>
      </c>
      <c r="C11" s="20" t="s">
        <v>13</v>
      </c>
      <c r="D11" s="46">
        <v>43917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43917</v>
      </c>
      <c r="O11" s="47">
        <f t="shared" si="1"/>
        <v>10.769249632172633</v>
      </c>
      <c r="P11" s="9"/>
    </row>
    <row r="12" spans="1:133">
      <c r="A12" s="12"/>
      <c r="B12" s="25">
        <v>314.39999999999998</v>
      </c>
      <c r="C12" s="20" t="s">
        <v>14</v>
      </c>
      <c r="D12" s="46">
        <v>27762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27762</v>
      </c>
      <c r="O12" s="47">
        <f t="shared" si="1"/>
        <v>6.8077488965179009</v>
      </c>
      <c r="P12" s="9"/>
    </row>
    <row r="13" spans="1:133">
      <c r="A13" s="12"/>
      <c r="B13" s="25">
        <v>314.8</v>
      </c>
      <c r="C13" s="20" t="s">
        <v>15</v>
      </c>
      <c r="D13" s="46">
        <v>5978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5978</v>
      </c>
      <c r="O13" s="47">
        <f t="shared" si="1"/>
        <v>1.4659146640510055</v>
      </c>
      <c r="P13" s="9"/>
    </row>
    <row r="14" spans="1:133">
      <c r="A14" s="12"/>
      <c r="B14" s="25">
        <v>315</v>
      </c>
      <c r="C14" s="20" t="s">
        <v>16</v>
      </c>
      <c r="D14" s="46">
        <v>164601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164601</v>
      </c>
      <c r="O14" s="47">
        <f t="shared" si="1"/>
        <v>40.363168219715547</v>
      </c>
      <c r="P14" s="9"/>
    </row>
    <row r="15" spans="1:133">
      <c r="A15" s="12"/>
      <c r="B15" s="25">
        <v>316</v>
      </c>
      <c r="C15" s="20" t="s">
        <v>17</v>
      </c>
      <c r="D15" s="46">
        <v>13610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13610</v>
      </c>
      <c r="O15" s="47">
        <f t="shared" si="1"/>
        <v>3.3374203040706227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SUM(D17:D24)</f>
        <v>484905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45492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530397</v>
      </c>
      <c r="O16" s="45">
        <f t="shared" si="1"/>
        <v>130.06302108876901</v>
      </c>
      <c r="P16" s="10"/>
    </row>
    <row r="17" spans="1:16">
      <c r="A17" s="12"/>
      <c r="B17" s="25">
        <v>322</v>
      </c>
      <c r="C17" s="20" t="s">
        <v>0</v>
      </c>
      <c r="D17" s="46">
        <v>50386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50386</v>
      </c>
      <c r="O17" s="47">
        <f t="shared" si="1"/>
        <v>12.355566454144189</v>
      </c>
      <c r="P17" s="9"/>
    </row>
    <row r="18" spans="1:16">
      <c r="A18" s="12"/>
      <c r="B18" s="25">
        <v>323.10000000000002</v>
      </c>
      <c r="C18" s="20" t="s">
        <v>19</v>
      </c>
      <c r="D18" s="46">
        <v>342910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4">SUM(D18:M18)</f>
        <v>342910</v>
      </c>
      <c r="O18" s="47">
        <f t="shared" si="1"/>
        <v>84.08778813143698</v>
      </c>
      <c r="P18" s="9"/>
    </row>
    <row r="19" spans="1:16">
      <c r="A19" s="12"/>
      <c r="B19" s="25">
        <v>323.39999999999998</v>
      </c>
      <c r="C19" s="20" t="s">
        <v>20</v>
      </c>
      <c r="D19" s="46">
        <v>25022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25022</v>
      </c>
      <c r="O19" s="47">
        <f t="shared" si="1"/>
        <v>6.1358509073075034</v>
      </c>
      <c r="P19" s="9"/>
    </row>
    <row r="20" spans="1:16">
      <c r="A20" s="12"/>
      <c r="B20" s="25">
        <v>323.7</v>
      </c>
      <c r="C20" s="20" t="s">
        <v>21</v>
      </c>
      <c r="D20" s="46">
        <v>46932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46932</v>
      </c>
      <c r="O20" s="47">
        <f t="shared" si="1"/>
        <v>11.508582638548308</v>
      </c>
      <c r="P20" s="9"/>
    </row>
    <row r="21" spans="1:16">
      <c r="A21" s="12"/>
      <c r="B21" s="25">
        <v>324.11</v>
      </c>
      <c r="C21" s="20" t="s">
        <v>22</v>
      </c>
      <c r="D21" s="46">
        <v>9752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9752</v>
      </c>
      <c r="O21" s="47">
        <f t="shared" si="1"/>
        <v>2.3913683178028444</v>
      </c>
      <c r="P21" s="9"/>
    </row>
    <row r="22" spans="1:16">
      <c r="A22" s="12"/>
      <c r="B22" s="25">
        <v>324.12</v>
      </c>
      <c r="C22" s="20" t="s">
        <v>78</v>
      </c>
      <c r="D22" s="46">
        <v>9713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9713</v>
      </c>
      <c r="O22" s="47">
        <f t="shared" si="1"/>
        <v>2.3818048062775872</v>
      </c>
      <c r="P22" s="9"/>
    </row>
    <row r="23" spans="1:16">
      <c r="A23" s="12"/>
      <c r="B23" s="25">
        <v>324.20999999999998</v>
      </c>
      <c r="C23" s="20" t="s">
        <v>23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45492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45492</v>
      </c>
      <c r="O23" s="47">
        <f t="shared" si="1"/>
        <v>11.155468366846494</v>
      </c>
      <c r="P23" s="9"/>
    </row>
    <row r="24" spans="1:16">
      <c r="A24" s="12"/>
      <c r="B24" s="25">
        <v>329</v>
      </c>
      <c r="C24" s="20" t="s">
        <v>24</v>
      </c>
      <c r="D24" s="46">
        <v>190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6" si="5">SUM(D24:M24)</f>
        <v>190</v>
      </c>
      <c r="O24" s="47">
        <f t="shared" si="1"/>
        <v>4.6591466405100541E-2</v>
      </c>
      <c r="P24" s="9"/>
    </row>
    <row r="25" spans="1:16" ht="15.75">
      <c r="A25" s="29" t="s">
        <v>26</v>
      </c>
      <c r="B25" s="30"/>
      <c r="C25" s="31"/>
      <c r="D25" s="32">
        <f t="shared" ref="D25:M25" si="6">SUM(D26:D34)</f>
        <v>487770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44">
        <f t="shared" si="5"/>
        <v>487770</v>
      </c>
      <c r="O25" s="45">
        <f t="shared" si="1"/>
        <v>119.61010299166259</v>
      </c>
      <c r="P25" s="10"/>
    </row>
    <row r="26" spans="1:16">
      <c r="A26" s="12"/>
      <c r="B26" s="25">
        <v>331.2</v>
      </c>
      <c r="C26" s="20" t="s">
        <v>25</v>
      </c>
      <c r="D26" s="46">
        <v>76265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76265</v>
      </c>
      <c r="O26" s="47">
        <f t="shared" si="1"/>
        <v>18.701569396763119</v>
      </c>
      <c r="P26" s="9"/>
    </row>
    <row r="27" spans="1:16">
      <c r="A27" s="12"/>
      <c r="B27" s="25">
        <v>335.12</v>
      </c>
      <c r="C27" s="20" t="s">
        <v>28</v>
      </c>
      <c r="D27" s="46">
        <v>93234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93234</v>
      </c>
      <c r="O27" s="47">
        <f t="shared" si="1"/>
        <v>22.86267778322707</v>
      </c>
      <c r="P27" s="9"/>
    </row>
    <row r="28" spans="1:16">
      <c r="A28" s="12"/>
      <c r="B28" s="25">
        <v>335.14</v>
      </c>
      <c r="C28" s="20" t="s">
        <v>29</v>
      </c>
      <c r="D28" s="46">
        <v>10613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10613</v>
      </c>
      <c r="O28" s="47">
        <f t="shared" si="1"/>
        <v>2.602501226091221</v>
      </c>
      <c r="P28" s="9"/>
    </row>
    <row r="29" spans="1:16">
      <c r="A29" s="12"/>
      <c r="B29" s="25">
        <v>335.15</v>
      </c>
      <c r="C29" s="20" t="s">
        <v>30</v>
      </c>
      <c r="D29" s="46">
        <v>1388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1388</v>
      </c>
      <c r="O29" s="47">
        <f t="shared" si="1"/>
        <v>0.34036292300147131</v>
      </c>
      <c r="P29" s="9"/>
    </row>
    <row r="30" spans="1:16">
      <c r="A30" s="12"/>
      <c r="B30" s="25">
        <v>335.18</v>
      </c>
      <c r="C30" s="20" t="s">
        <v>31</v>
      </c>
      <c r="D30" s="46">
        <v>174743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174743</v>
      </c>
      <c r="O30" s="47">
        <f t="shared" si="1"/>
        <v>42.850171652770968</v>
      </c>
      <c r="P30" s="9"/>
    </row>
    <row r="31" spans="1:16">
      <c r="A31" s="12"/>
      <c r="B31" s="25">
        <v>335.49</v>
      </c>
      <c r="C31" s="20" t="s">
        <v>32</v>
      </c>
      <c r="D31" s="46">
        <v>1273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1273</v>
      </c>
      <c r="O31" s="47">
        <f t="shared" si="1"/>
        <v>0.31216282491417363</v>
      </c>
      <c r="P31" s="9"/>
    </row>
    <row r="32" spans="1:16">
      <c r="A32" s="12"/>
      <c r="B32" s="25">
        <v>337.3</v>
      </c>
      <c r="C32" s="20" t="s">
        <v>33</v>
      </c>
      <c r="D32" s="46">
        <v>770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770</v>
      </c>
      <c r="O32" s="47">
        <f t="shared" si="1"/>
        <v>0.18881804806277588</v>
      </c>
      <c r="P32" s="9"/>
    </row>
    <row r="33" spans="1:16">
      <c r="A33" s="12"/>
      <c r="B33" s="25">
        <v>337.7</v>
      </c>
      <c r="C33" s="20" t="s">
        <v>34</v>
      </c>
      <c r="D33" s="46">
        <v>92990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92990</v>
      </c>
      <c r="O33" s="47">
        <f t="shared" si="1"/>
        <v>22.802844531633152</v>
      </c>
      <c r="P33" s="9"/>
    </row>
    <row r="34" spans="1:16">
      <c r="A34" s="12"/>
      <c r="B34" s="25">
        <v>338</v>
      </c>
      <c r="C34" s="20" t="s">
        <v>35</v>
      </c>
      <c r="D34" s="46">
        <v>36494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36494</v>
      </c>
      <c r="O34" s="47">
        <f t="shared" si="1"/>
        <v>8.9489946051986262</v>
      </c>
      <c r="P34" s="9"/>
    </row>
    <row r="35" spans="1:16" ht="15.75">
      <c r="A35" s="29" t="s">
        <v>40</v>
      </c>
      <c r="B35" s="30"/>
      <c r="C35" s="31"/>
      <c r="D35" s="32">
        <f t="shared" ref="D35:M35" si="7">SUM(D36:D46)</f>
        <v>615395</v>
      </c>
      <c r="E35" s="32">
        <f t="shared" si="7"/>
        <v>0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669489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 t="shared" si="5"/>
        <v>1284884</v>
      </c>
      <c r="O35" s="45">
        <f t="shared" si="1"/>
        <v>315.07699852869052</v>
      </c>
      <c r="P35" s="10"/>
    </row>
    <row r="36" spans="1:16">
      <c r="A36" s="12"/>
      <c r="B36" s="25">
        <v>341.1</v>
      </c>
      <c r="C36" s="20" t="s">
        <v>74</v>
      </c>
      <c r="D36" s="46">
        <v>8939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5"/>
        <v>8939</v>
      </c>
      <c r="O36" s="47">
        <f t="shared" si="1"/>
        <v>2.1920058852378617</v>
      </c>
      <c r="P36" s="9"/>
    </row>
    <row r="37" spans="1:16">
      <c r="A37" s="12"/>
      <c r="B37" s="25">
        <v>341.3</v>
      </c>
      <c r="C37" s="20" t="s">
        <v>43</v>
      </c>
      <c r="D37" s="46">
        <v>53121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6" si="8">SUM(D37:M37)</f>
        <v>53121</v>
      </c>
      <c r="O37" s="47">
        <f t="shared" ref="O37:O62" si="9">(N37/O$64)</f>
        <v>13.026238352133399</v>
      </c>
      <c r="P37" s="9"/>
    </row>
    <row r="38" spans="1:16">
      <c r="A38" s="12"/>
      <c r="B38" s="25">
        <v>342.1</v>
      </c>
      <c r="C38" s="20" t="s">
        <v>79</v>
      </c>
      <c r="D38" s="46">
        <v>43284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43284</v>
      </c>
      <c r="O38" s="47">
        <f t="shared" si="9"/>
        <v>10.614026483570377</v>
      </c>
      <c r="P38" s="9"/>
    </row>
    <row r="39" spans="1:16">
      <c r="A39" s="12"/>
      <c r="B39" s="25">
        <v>342.2</v>
      </c>
      <c r="C39" s="20" t="s">
        <v>80</v>
      </c>
      <c r="D39" s="46">
        <v>48204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48204</v>
      </c>
      <c r="O39" s="47">
        <f t="shared" si="9"/>
        <v>11.820500245218245</v>
      </c>
      <c r="P39" s="9"/>
    </row>
    <row r="40" spans="1:16">
      <c r="A40" s="12"/>
      <c r="B40" s="25">
        <v>343.3</v>
      </c>
      <c r="C40" s="20" t="s">
        <v>45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549797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549797</v>
      </c>
      <c r="O40" s="47">
        <f t="shared" si="9"/>
        <v>134.820255026974</v>
      </c>
      <c r="P40" s="9"/>
    </row>
    <row r="41" spans="1:16">
      <c r="A41" s="12"/>
      <c r="B41" s="25">
        <v>343.4</v>
      </c>
      <c r="C41" s="20" t="s">
        <v>46</v>
      </c>
      <c r="D41" s="46">
        <v>414453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414453</v>
      </c>
      <c r="O41" s="47">
        <f t="shared" si="9"/>
        <v>101.63143697891122</v>
      </c>
      <c r="P41" s="9"/>
    </row>
    <row r="42" spans="1:16">
      <c r="A42" s="12"/>
      <c r="B42" s="25">
        <v>343.5</v>
      </c>
      <c r="C42" s="20" t="s">
        <v>47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97492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97492</v>
      </c>
      <c r="O42" s="47">
        <f t="shared" si="9"/>
        <v>23.906817067189799</v>
      </c>
      <c r="P42" s="9"/>
    </row>
    <row r="43" spans="1:16">
      <c r="A43" s="12"/>
      <c r="B43" s="25">
        <v>343.7</v>
      </c>
      <c r="C43" s="20" t="s">
        <v>48</v>
      </c>
      <c r="D43" s="46">
        <v>21589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21589</v>
      </c>
      <c r="O43" s="47">
        <f t="shared" si="9"/>
        <v>5.2940166748406083</v>
      </c>
      <c r="P43" s="9"/>
    </row>
    <row r="44" spans="1:16">
      <c r="A44" s="12"/>
      <c r="B44" s="25">
        <v>347.1</v>
      </c>
      <c r="C44" s="20" t="s">
        <v>49</v>
      </c>
      <c r="D44" s="46">
        <v>220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220</v>
      </c>
      <c r="O44" s="47">
        <f t="shared" si="9"/>
        <v>5.3948013732221675E-2</v>
      </c>
      <c r="P44" s="9"/>
    </row>
    <row r="45" spans="1:16">
      <c r="A45" s="12"/>
      <c r="B45" s="25">
        <v>347.2</v>
      </c>
      <c r="C45" s="20" t="s">
        <v>50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22200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22200</v>
      </c>
      <c r="O45" s="47">
        <f t="shared" si="9"/>
        <v>5.4438450220696417</v>
      </c>
      <c r="P45" s="9"/>
    </row>
    <row r="46" spans="1:16">
      <c r="A46" s="12"/>
      <c r="B46" s="25">
        <v>347.5</v>
      </c>
      <c r="C46" s="20" t="s">
        <v>51</v>
      </c>
      <c r="D46" s="46">
        <v>25585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25585</v>
      </c>
      <c r="O46" s="47">
        <f t="shared" si="9"/>
        <v>6.2739087788131433</v>
      </c>
      <c r="P46" s="9"/>
    </row>
    <row r="47" spans="1:16" ht="15.75">
      <c r="A47" s="29" t="s">
        <v>41</v>
      </c>
      <c r="B47" s="30"/>
      <c r="C47" s="31"/>
      <c r="D47" s="32">
        <f t="shared" ref="D47:M47" si="10">SUM(D48:D51)</f>
        <v>176977</v>
      </c>
      <c r="E47" s="32">
        <f t="shared" si="10"/>
        <v>0</v>
      </c>
      <c r="F47" s="32">
        <f t="shared" si="10"/>
        <v>0</v>
      </c>
      <c r="G47" s="32">
        <f t="shared" si="10"/>
        <v>0</v>
      </c>
      <c r="H47" s="32">
        <f t="shared" si="10"/>
        <v>0</v>
      </c>
      <c r="I47" s="32">
        <f t="shared" si="10"/>
        <v>0</v>
      </c>
      <c r="J47" s="32">
        <f t="shared" si="10"/>
        <v>0</v>
      </c>
      <c r="K47" s="32">
        <f t="shared" si="10"/>
        <v>0</v>
      </c>
      <c r="L47" s="32">
        <f t="shared" si="10"/>
        <v>0</v>
      </c>
      <c r="M47" s="32">
        <f t="shared" si="10"/>
        <v>0</v>
      </c>
      <c r="N47" s="32">
        <f t="shared" ref="N47:N53" si="11">SUM(D47:M47)</f>
        <v>176977</v>
      </c>
      <c r="O47" s="45">
        <f t="shared" si="9"/>
        <v>43.397989210397256</v>
      </c>
      <c r="P47" s="10"/>
    </row>
    <row r="48" spans="1:16">
      <c r="A48" s="13"/>
      <c r="B48" s="39">
        <v>351.5</v>
      </c>
      <c r="C48" s="21" t="s">
        <v>54</v>
      </c>
      <c r="D48" s="46">
        <v>153769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153769</v>
      </c>
      <c r="O48" s="47">
        <f t="shared" si="9"/>
        <v>37.70696419813634</v>
      </c>
      <c r="P48" s="9"/>
    </row>
    <row r="49" spans="1:119">
      <c r="A49" s="13"/>
      <c r="B49" s="39">
        <v>352</v>
      </c>
      <c r="C49" s="21" t="s">
        <v>55</v>
      </c>
      <c r="D49" s="46">
        <v>4670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4670</v>
      </c>
      <c r="O49" s="47">
        <f t="shared" si="9"/>
        <v>1.1451692005885239</v>
      </c>
      <c r="P49" s="9"/>
    </row>
    <row r="50" spans="1:119">
      <c r="A50" s="13"/>
      <c r="B50" s="39">
        <v>354</v>
      </c>
      <c r="C50" s="21" t="s">
        <v>56</v>
      </c>
      <c r="D50" s="46">
        <v>5169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5169</v>
      </c>
      <c r="O50" s="47">
        <f t="shared" si="9"/>
        <v>1.2675331044629721</v>
      </c>
      <c r="P50" s="9"/>
    </row>
    <row r="51" spans="1:119">
      <c r="A51" s="13"/>
      <c r="B51" s="39">
        <v>359</v>
      </c>
      <c r="C51" s="21" t="s">
        <v>57</v>
      </c>
      <c r="D51" s="46">
        <v>13369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13369</v>
      </c>
      <c r="O51" s="47">
        <f t="shared" si="9"/>
        <v>3.2783227072094165</v>
      </c>
      <c r="P51" s="9"/>
    </row>
    <row r="52" spans="1:119" ht="15.75">
      <c r="A52" s="29" t="s">
        <v>3</v>
      </c>
      <c r="B52" s="30"/>
      <c r="C52" s="31"/>
      <c r="D52" s="32">
        <f t="shared" ref="D52:M52" si="12">SUM(D53:D59)</f>
        <v>38541</v>
      </c>
      <c r="E52" s="32">
        <f t="shared" si="12"/>
        <v>18008</v>
      </c>
      <c r="F52" s="32">
        <f t="shared" si="12"/>
        <v>0</v>
      </c>
      <c r="G52" s="32">
        <f t="shared" si="12"/>
        <v>3293</v>
      </c>
      <c r="H52" s="32">
        <f t="shared" si="12"/>
        <v>0</v>
      </c>
      <c r="I52" s="32">
        <f t="shared" si="12"/>
        <v>40156</v>
      </c>
      <c r="J52" s="32">
        <f t="shared" si="12"/>
        <v>0</v>
      </c>
      <c r="K52" s="32">
        <f t="shared" si="12"/>
        <v>71676</v>
      </c>
      <c r="L52" s="32">
        <f t="shared" si="12"/>
        <v>0</v>
      </c>
      <c r="M52" s="32">
        <f t="shared" si="12"/>
        <v>0</v>
      </c>
      <c r="N52" s="32">
        <f t="shared" si="11"/>
        <v>171674</v>
      </c>
      <c r="O52" s="45">
        <f t="shared" si="9"/>
        <v>42.097596861206476</v>
      </c>
      <c r="P52" s="10"/>
    </row>
    <row r="53" spans="1:119">
      <c r="A53" s="12"/>
      <c r="B53" s="25">
        <v>361.1</v>
      </c>
      <c r="C53" s="20" t="s">
        <v>58</v>
      </c>
      <c r="D53" s="46">
        <v>14281</v>
      </c>
      <c r="E53" s="46">
        <v>9420</v>
      </c>
      <c r="F53" s="46">
        <v>0</v>
      </c>
      <c r="G53" s="46">
        <v>3293</v>
      </c>
      <c r="H53" s="46">
        <v>0</v>
      </c>
      <c r="I53" s="46">
        <v>10801</v>
      </c>
      <c r="J53" s="46">
        <v>0</v>
      </c>
      <c r="K53" s="46">
        <v>5708</v>
      </c>
      <c r="L53" s="46">
        <v>0</v>
      </c>
      <c r="M53" s="46">
        <v>0</v>
      </c>
      <c r="N53" s="46">
        <f t="shared" si="11"/>
        <v>43503</v>
      </c>
      <c r="O53" s="47">
        <f t="shared" si="9"/>
        <v>10.667729279058362</v>
      </c>
      <c r="P53" s="9"/>
    </row>
    <row r="54" spans="1:119">
      <c r="A54" s="12"/>
      <c r="B54" s="25">
        <v>361.3</v>
      </c>
      <c r="C54" s="20" t="s">
        <v>59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29355</v>
      </c>
      <c r="J54" s="46">
        <v>0</v>
      </c>
      <c r="K54" s="46">
        <v>14353</v>
      </c>
      <c r="L54" s="46">
        <v>0</v>
      </c>
      <c r="M54" s="46">
        <v>0</v>
      </c>
      <c r="N54" s="46">
        <f t="shared" ref="N54:N59" si="13">SUM(D54:M54)</f>
        <v>43708</v>
      </c>
      <c r="O54" s="47">
        <f t="shared" si="9"/>
        <v>10.717999019127022</v>
      </c>
      <c r="P54" s="9"/>
    </row>
    <row r="55" spans="1:119">
      <c r="A55" s="12"/>
      <c r="B55" s="25">
        <v>362</v>
      </c>
      <c r="C55" s="20" t="s">
        <v>60</v>
      </c>
      <c r="D55" s="46">
        <v>0</v>
      </c>
      <c r="E55" s="46">
        <v>8588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8588</v>
      </c>
      <c r="O55" s="47">
        <f t="shared" si="9"/>
        <v>2.1059342815105442</v>
      </c>
      <c r="P55" s="9"/>
    </row>
    <row r="56" spans="1:119">
      <c r="A56" s="12"/>
      <c r="B56" s="25">
        <v>364</v>
      </c>
      <c r="C56" s="20" t="s">
        <v>61</v>
      </c>
      <c r="D56" s="46">
        <v>4100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4100</v>
      </c>
      <c r="O56" s="47">
        <f t="shared" si="9"/>
        <v>1.0053948013732221</v>
      </c>
      <c r="P56" s="9"/>
    </row>
    <row r="57" spans="1:119">
      <c r="A57" s="12"/>
      <c r="B57" s="25">
        <v>366</v>
      </c>
      <c r="C57" s="20" t="s">
        <v>62</v>
      </c>
      <c r="D57" s="46">
        <v>1396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1396</v>
      </c>
      <c r="O57" s="47">
        <f t="shared" si="9"/>
        <v>0.34232466895537028</v>
      </c>
      <c r="P57" s="9"/>
    </row>
    <row r="58" spans="1:119">
      <c r="A58" s="12"/>
      <c r="B58" s="25">
        <v>368</v>
      </c>
      <c r="C58" s="20" t="s">
        <v>63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51615</v>
      </c>
      <c r="L58" s="46">
        <v>0</v>
      </c>
      <c r="M58" s="46">
        <v>0</v>
      </c>
      <c r="N58" s="46">
        <f t="shared" si="13"/>
        <v>51615</v>
      </c>
      <c r="O58" s="47">
        <f t="shared" si="9"/>
        <v>12.656939676311918</v>
      </c>
      <c r="P58" s="9"/>
    </row>
    <row r="59" spans="1:119">
      <c r="A59" s="12"/>
      <c r="B59" s="25">
        <v>369.9</v>
      </c>
      <c r="C59" s="20" t="s">
        <v>64</v>
      </c>
      <c r="D59" s="46">
        <v>18764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18764</v>
      </c>
      <c r="O59" s="47">
        <f t="shared" si="9"/>
        <v>4.6012751348700345</v>
      </c>
      <c r="P59" s="9"/>
    </row>
    <row r="60" spans="1:119" ht="15.75">
      <c r="A60" s="29" t="s">
        <v>42</v>
      </c>
      <c r="B60" s="30"/>
      <c r="C60" s="31"/>
      <c r="D60" s="32">
        <f t="shared" ref="D60:M60" si="14">SUM(D61:D61)</f>
        <v>434607</v>
      </c>
      <c r="E60" s="32">
        <f t="shared" si="14"/>
        <v>0</v>
      </c>
      <c r="F60" s="32">
        <f t="shared" si="14"/>
        <v>0</v>
      </c>
      <c r="G60" s="32">
        <f t="shared" si="14"/>
        <v>0</v>
      </c>
      <c r="H60" s="32">
        <f t="shared" si="14"/>
        <v>0</v>
      </c>
      <c r="I60" s="32">
        <f t="shared" si="14"/>
        <v>269708</v>
      </c>
      <c r="J60" s="32">
        <f t="shared" si="14"/>
        <v>0</v>
      </c>
      <c r="K60" s="32">
        <f t="shared" si="14"/>
        <v>0</v>
      </c>
      <c r="L60" s="32">
        <f t="shared" si="14"/>
        <v>0</v>
      </c>
      <c r="M60" s="32">
        <f t="shared" si="14"/>
        <v>0</v>
      </c>
      <c r="N60" s="32">
        <f>SUM(D60:M60)</f>
        <v>704315</v>
      </c>
      <c r="O60" s="45">
        <f t="shared" si="9"/>
        <v>172.71088769004413</v>
      </c>
      <c r="P60" s="9"/>
    </row>
    <row r="61" spans="1:119" ht="15.75" thickBot="1">
      <c r="A61" s="12"/>
      <c r="B61" s="25">
        <v>381</v>
      </c>
      <c r="C61" s="20" t="s">
        <v>65</v>
      </c>
      <c r="D61" s="46">
        <v>434607</v>
      </c>
      <c r="E61" s="46">
        <v>0</v>
      </c>
      <c r="F61" s="46">
        <v>0</v>
      </c>
      <c r="G61" s="46">
        <v>0</v>
      </c>
      <c r="H61" s="46">
        <v>0</v>
      </c>
      <c r="I61" s="46">
        <v>269708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704315</v>
      </c>
      <c r="O61" s="47">
        <f t="shared" si="9"/>
        <v>172.71088769004413</v>
      </c>
      <c r="P61" s="9"/>
    </row>
    <row r="62" spans="1:119" ht="16.5" thickBot="1">
      <c r="A62" s="14" t="s">
        <v>52</v>
      </c>
      <c r="B62" s="23"/>
      <c r="C62" s="22"/>
      <c r="D62" s="15">
        <f t="shared" ref="D62:M62" si="15">SUM(D5,D16,D25,D35,D47,D52,D60)</f>
        <v>3767121</v>
      </c>
      <c r="E62" s="15">
        <f t="shared" si="15"/>
        <v>337931</v>
      </c>
      <c r="F62" s="15">
        <f t="shared" si="15"/>
        <v>0</v>
      </c>
      <c r="G62" s="15">
        <f t="shared" si="15"/>
        <v>299686</v>
      </c>
      <c r="H62" s="15">
        <f t="shared" si="15"/>
        <v>0</v>
      </c>
      <c r="I62" s="15">
        <f t="shared" si="15"/>
        <v>1024845</v>
      </c>
      <c r="J62" s="15">
        <f t="shared" si="15"/>
        <v>0</v>
      </c>
      <c r="K62" s="15">
        <f t="shared" si="15"/>
        <v>71676</v>
      </c>
      <c r="L62" s="15">
        <f t="shared" si="15"/>
        <v>0</v>
      </c>
      <c r="M62" s="15">
        <f t="shared" si="15"/>
        <v>0</v>
      </c>
      <c r="N62" s="15">
        <f>SUM(D62:M62)</f>
        <v>5501259</v>
      </c>
      <c r="O62" s="38">
        <f t="shared" si="9"/>
        <v>1349.0090730750369</v>
      </c>
      <c r="P62" s="6"/>
      <c r="Q62" s="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</row>
    <row r="63" spans="1:119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9"/>
    </row>
    <row r="64" spans="1:119">
      <c r="A64" s="40"/>
      <c r="B64" s="41"/>
      <c r="C64" s="41"/>
      <c r="D64" s="42"/>
      <c r="E64" s="42"/>
      <c r="F64" s="42"/>
      <c r="G64" s="42"/>
      <c r="H64" s="42"/>
      <c r="I64" s="42"/>
      <c r="J64" s="42"/>
      <c r="K64" s="42"/>
      <c r="L64" s="118" t="s">
        <v>81</v>
      </c>
      <c r="M64" s="118"/>
      <c r="N64" s="118"/>
      <c r="O64" s="43">
        <v>4078</v>
      </c>
    </row>
    <row r="65" spans="1:15">
      <c r="A65" s="119"/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7"/>
    </row>
    <row r="66" spans="1:15" ht="15.75" customHeight="1" thickBot="1">
      <c r="A66" s="120" t="s">
        <v>82</v>
      </c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100"/>
    </row>
  </sheetData>
  <mergeCells count="10">
    <mergeCell ref="A66:O66"/>
    <mergeCell ref="L64:N64"/>
    <mergeCell ref="A65:O6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65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53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66</v>
      </c>
      <c r="B3" s="108"/>
      <c r="C3" s="109"/>
      <c r="D3" s="128" t="s">
        <v>36</v>
      </c>
      <c r="E3" s="129"/>
      <c r="F3" s="129"/>
      <c r="G3" s="129"/>
      <c r="H3" s="130"/>
      <c r="I3" s="128" t="s">
        <v>37</v>
      </c>
      <c r="J3" s="130"/>
      <c r="K3" s="128" t="s">
        <v>39</v>
      </c>
      <c r="L3" s="130"/>
      <c r="M3" s="36"/>
      <c r="N3" s="37"/>
      <c r="O3" s="131" t="s">
        <v>71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67</v>
      </c>
      <c r="F4" s="34" t="s">
        <v>68</v>
      </c>
      <c r="G4" s="34" t="s">
        <v>69</v>
      </c>
      <c r="H4" s="34" t="s">
        <v>5</v>
      </c>
      <c r="I4" s="34" t="s">
        <v>6</v>
      </c>
      <c r="J4" s="35" t="s">
        <v>70</v>
      </c>
      <c r="K4" s="35" t="s">
        <v>7</v>
      </c>
      <c r="L4" s="35" t="s">
        <v>8</v>
      </c>
      <c r="M4" s="35" t="s">
        <v>9</v>
      </c>
      <c r="N4" s="35" t="s">
        <v>38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1500053</v>
      </c>
      <c r="E5" s="27">
        <f t="shared" si="0"/>
        <v>403204</v>
      </c>
      <c r="F5" s="27">
        <f t="shared" si="0"/>
        <v>0</v>
      </c>
      <c r="G5" s="27">
        <f t="shared" si="0"/>
        <v>301985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2205242</v>
      </c>
      <c r="O5" s="33">
        <f t="shared" ref="O5:O36" si="1">(N5/O$63)</f>
        <v>554.35947712418306</v>
      </c>
      <c r="P5" s="6"/>
    </row>
    <row r="6" spans="1:133">
      <c r="A6" s="12"/>
      <c r="B6" s="25">
        <v>311</v>
      </c>
      <c r="C6" s="20" t="s">
        <v>2</v>
      </c>
      <c r="D6" s="46">
        <v>867272</v>
      </c>
      <c r="E6" s="46">
        <v>403204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1270476</v>
      </c>
      <c r="O6" s="47">
        <f t="shared" si="1"/>
        <v>319.37556561085972</v>
      </c>
      <c r="P6" s="9"/>
    </row>
    <row r="7" spans="1:133">
      <c r="A7" s="12"/>
      <c r="B7" s="25">
        <v>312.10000000000002</v>
      </c>
      <c r="C7" s="20" t="s">
        <v>10</v>
      </c>
      <c r="D7" s="46">
        <v>78923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78923</v>
      </c>
      <c r="O7" s="47">
        <f t="shared" si="1"/>
        <v>19.83986928104575</v>
      </c>
      <c r="P7" s="9"/>
    </row>
    <row r="8" spans="1:133">
      <c r="A8" s="12"/>
      <c r="B8" s="25">
        <v>312.51</v>
      </c>
      <c r="C8" s="20" t="s">
        <v>73</v>
      </c>
      <c r="D8" s="46">
        <v>24178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24178</v>
      </c>
      <c r="O8" s="47">
        <f t="shared" si="1"/>
        <v>6.0779286073403718</v>
      </c>
      <c r="P8" s="9"/>
    </row>
    <row r="9" spans="1:133">
      <c r="A9" s="12"/>
      <c r="B9" s="25">
        <v>312.60000000000002</v>
      </c>
      <c r="C9" s="20" t="s">
        <v>11</v>
      </c>
      <c r="D9" s="46">
        <v>0</v>
      </c>
      <c r="E9" s="46">
        <v>0</v>
      </c>
      <c r="F9" s="46">
        <v>0</v>
      </c>
      <c r="G9" s="46">
        <v>301985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301985</v>
      </c>
      <c r="O9" s="47">
        <f t="shared" si="1"/>
        <v>75.913775766716938</v>
      </c>
      <c r="P9" s="9"/>
    </row>
    <row r="10" spans="1:133">
      <c r="A10" s="12"/>
      <c r="B10" s="25">
        <v>314.10000000000002</v>
      </c>
      <c r="C10" s="20" t="s">
        <v>12</v>
      </c>
      <c r="D10" s="46">
        <v>279826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279826</v>
      </c>
      <c r="O10" s="47">
        <f t="shared" si="1"/>
        <v>70.34338863750628</v>
      </c>
      <c r="P10" s="9"/>
    </row>
    <row r="11" spans="1:133">
      <c r="A11" s="12"/>
      <c r="B11" s="25">
        <v>314.3</v>
      </c>
      <c r="C11" s="20" t="s">
        <v>13</v>
      </c>
      <c r="D11" s="46">
        <v>43949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43949</v>
      </c>
      <c r="O11" s="47">
        <f t="shared" si="1"/>
        <v>11.048014077425842</v>
      </c>
      <c r="P11" s="9"/>
    </row>
    <row r="12" spans="1:133">
      <c r="A12" s="12"/>
      <c r="B12" s="25">
        <v>314.39999999999998</v>
      </c>
      <c r="C12" s="20" t="s">
        <v>14</v>
      </c>
      <c r="D12" s="46">
        <v>22915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22915</v>
      </c>
      <c r="O12" s="47">
        <f t="shared" si="1"/>
        <v>5.7604323780794369</v>
      </c>
      <c r="P12" s="9"/>
    </row>
    <row r="13" spans="1:133">
      <c r="A13" s="12"/>
      <c r="B13" s="25">
        <v>314.8</v>
      </c>
      <c r="C13" s="20" t="s">
        <v>15</v>
      </c>
      <c r="D13" s="46">
        <v>3850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3850</v>
      </c>
      <c r="O13" s="47">
        <f t="shared" si="1"/>
        <v>0.96782302664655606</v>
      </c>
      <c r="P13" s="9"/>
    </row>
    <row r="14" spans="1:133">
      <c r="A14" s="12"/>
      <c r="B14" s="25">
        <v>315</v>
      </c>
      <c r="C14" s="20" t="s">
        <v>16</v>
      </c>
      <c r="D14" s="46">
        <v>159940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159940</v>
      </c>
      <c r="O14" s="47">
        <f t="shared" si="1"/>
        <v>40.2061337355455</v>
      </c>
      <c r="P14" s="9"/>
    </row>
    <row r="15" spans="1:133">
      <c r="A15" s="12"/>
      <c r="B15" s="25">
        <v>316</v>
      </c>
      <c r="C15" s="20" t="s">
        <v>17</v>
      </c>
      <c r="D15" s="46">
        <v>19200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19200</v>
      </c>
      <c r="O15" s="47">
        <f t="shared" si="1"/>
        <v>4.826546003016591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SUM(D17:D23)</f>
        <v>464302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37254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501556</v>
      </c>
      <c r="O16" s="45">
        <f t="shared" si="1"/>
        <v>126.0824534942182</v>
      </c>
      <c r="P16" s="10"/>
    </row>
    <row r="17" spans="1:16">
      <c r="A17" s="12"/>
      <c r="B17" s="25">
        <v>322</v>
      </c>
      <c r="C17" s="20" t="s">
        <v>0</v>
      </c>
      <c r="D17" s="46">
        <v>34564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34564</v>
      </c>
      <c r="O17" s="47">
        <f t="shared" si="1"/>
        <v>8.6887883358471587</v>
      </c>
      <c r="P17" s="9"/>
    </row>
    <row r="18" spans="1:16">
      <c r="A18" s="12"/>
      <c r="B18" s="25">
        <v>323.10000000000002</v>
      </c>
      <c r="C18" s="20" t="s">
        <v>19</v>
      </c>
      <c r="D18" s="46">
        <v>348609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4">SUM(D18:M18)</f>
        <v>348609</v>
      </c>
      <c r="O18" s="47">
        <f t="shared" si="1"/>
        <v>87.634238310708895</v>
      </c>
      <c r="P18" s="9"/>
    </row>
    <row r="19" spans="1:16">
      <c r="A19" s="12"/>
      <c r="B19" s="25">
        <v>323.39999999999998</v>
      </c>
      <c r="C19" s="20" t="s">
        <v>20</v>
      </c>
      <c r="D19" s="46">
        <v>21193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21193</v>
      </c>
      <c r="O19" s="47">
        <f t="shared" si="1"/>
        <v>5.3275515334338861</v>
      </c>
      <c r="P19" s="9"/>
    </row>
    <row r="20" spans="1:16">
      <c r="A20" s="12"/>
      <c r="B20" s="25">
        <v>323.7</v>
      </c>
      <c r="C20" s="20" t="s">
        <v>21</v>
      </c>
      <c r="D20" s="46">
        <v>47337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47337</v>
      </c>
      <c r="O20" s="47">
        <f t="shared" si="1"/>
        <v>11.899698340874812</v>
      </c>
      <c r="P20" s="9"/>
    </row>
    <row r="21" spans="1:16">
      <c r="A21" s="12"/>
      <c r="B21" s="25">
        <v>324.02</v>
      </c>
      <c r="C21" s="20" t="s">
        <v>22</v>
      </c>
      <c r="D21" s="46">
        <v>11919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11919</v>
      </c>
      <c r="O21" s="47">
        <f t="shared" si="1"/>
        <v>2.9962292609351433</v>
      </c>
      <c r="P21" s="9"/>
    </row>
    <row r="22" spans="1:16">
      <c r="A22" s="12"/>
      <c r="B22" s="25">
        <v>324.02999999999997</v>
      </c>
      <c r="C22" s="20" t="s">
        <v>23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37254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37254</v>
      </c>
      <c r="O22" s="47">
        <f t="shared" si="1"/>
        <v>9.3650075414781302</v>
      </c>
      <c r="P22" s="9"/>
    </row>
    <row r="23" spans="1:16">
      <c r="A23" s="12"/>
      <c r="B23" s="25">
        <v>329</v>
      </c>
      <c r="C23" s="20" t="s">
        <v>24</v>
      </c>
      <c r="D23" s="46">
        <v>680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680</v>
      </c>
      <c r="O23" s="47">
        <f t="shared" si="1"/>
        <v>0.17094017094017094</v>
      </c>
      <c r="P23" s="9"/>
    </row>
    <row r="24" spans="1:16" ht="15.75">
      <c r="A24" s="29" t="s">
        <v>26</v>
      </c>
      <c r="B24" s="30"/>
      <c r="C24" s="31"/>
      <c r="D24" s="32">
        <f t="shared" ref="D24:M24" si="5">SUM(D25:D34)</f>
        <v>452722</v>
      </c>
      <c r="E24" s="32">
        <f t="shared" si="5"/>
        <v>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>SUM(D24:M24)</f>
        <v>452722</v>
      </c>
      <c r="O24" s="45">
        <f t="shared" si="1"/>
        <v>113.80643539467069</v>
      </c>
      <c r="P24" s="10"/>
    </row>
    <row r="25" spans="1:16">
      <c r="A25" s="12"/>
      <c r="B25" s="25">
        <v>331.2</v>
      </c>
      <c r="C25" s="20" t="s">
        <v>25</v>
      </c>
      <c r="D25" s="46">
        <v>1000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1" si="6">SUM(D25:M25)</f>
        <v>1000</v>
      </c>
      <c r="O25" s="47">
        <f t="shared" si="1"/>
        <v>0.25138260432378079</v>
      </c>
      <c r="P25" s="9"/>
    </row>
    <row r="26" spans="1:16">
      <c r="A26" s="12"/>
      <c r="B26" s="25">
        <v>331.49</v>
      </c>
      <c r="C26" s="20" t="s">
        <v>27</v>
      </c>
      <c r="D26" s="46">
        <v>34358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34358</v>
      </c>
      <c r="O26" s="47">
        <f t="shared" si="1"/>
        <v>8.63700351935646</v>
      </c>
      <c r="P26" s="9"/>
    </row>
    <row r="27" spans="1:16">
      <c r="A27" s="12"/>
      <c r="B27" s="25">
        <v>335.12</v>
      </c>
      <c r="C27" s="20" t="s">
        <v>28</v>
      </c>
      <c r="D27" s="46">
        <v>92856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92856</v>
      </c>
      <c r="O27" s="47">
        <f t="shared" si="1"/>
        <v>23.342383107088988</v>
      </c>
      <c r="P27" s="9"/>
    </row>
    <row r="28" spans="1:16">
      <c r="A28" s="12"/>
      <c r="B28" s="25">
        <v>335.14</v>
      </c>
      <c r="C28" s="20" t="s">
        <v>29</v>
      </c>
      <c r="D28" s="46">
        <v>10963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10963</v>
      </c>
      <c r="O28" s="47">
        <f t="shared" si="1"/>
        <v>2.7559074912016088</v>
      </c>
      <c r="P28" s="9"/>
    </row>
    <row r="29" spans="1:16">
      <c r="A29" s="12"/>
      <c r="B29" s="25">
        <v>335.15</v>
      </c>
      <c r="C29" s="20" t="s">
        <v>30</v>
      </c>
      <c r="D29" s="46">
        <v>1325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1325</v>
      </c>
      <c r="O29" s="47">
        <f t="shared" si="1"/>
        <v>0.33308195072900953</v>
      </c>
      <c r="P29" s="9"/>
    </row>
    <row r="30" spans="1:16">
      <c r="A30" s="12"/>
      <c r="B30" s="25">
        <v>335.18</v>
      </c>
      <c r="C30" s="20" t="s">
        <v>31</v>
      </c>
      <c r="D30" s="46">
        <v>172753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172753</v>
      </c>
      <c r="O30" s="47">
        <f t="shared" si="1"/>
        <v>43.4270990447461</v>
      </c>
      <c r="P30" s="9"/>
    </row>
    <row r="31" spans="1:16">
      <c r="A31" s="12"/>
      <c r="B31" s="25">
        <v>335.49</v>
      </c>
      <c r="C31" s="20" t="s">
        <v>32</v>
      </c>
      <c r="D31" s="46">
        <v>1236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1236</v>
      </c>
      <c r="O31" s="47">
        <f t="shared" si="1"/>
        <v>0.31070889894419307</v>
      </c>
      <c r="P31" s="9"/>
    </row>
    <row r="32" spans="1:16">
      <c r="A32" s="12"/>
      <c r="B32" s="25">
        <v>337.3</v>
      </c>
      <c r="C32" s="20" t="s">
        <v>33</v>
      </c>
      <c r="D32" s="46">
        <v>72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72</v>
      </c>
      <c r="O32" s="47">
        <f t="shared" si="1"/>
        <v>1.8099547511312219E-2</v>
      </c>
      <c r="P32" s="9"/>
    </row>
    <row r="33" spans="1:16">
      <c r="A33" s="12"/>
      <c r="B33" s="25">
        <v>337.7</v>
      </c>
      <c r="C33" s="20" t="s">
        <v>34</v>
      </c>
      <c r="D33" s="46">
        <v>100992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100992</v>
      </c>
      <c r="O33" s="47">
        <f t="shared" si="1"/>
        <v>25.387631975867269</v>
      </c>
      <c r="P33" s="9"/>
    </row>
    <row r="34" spans="1:16">
      <c r="A34" s="12"/>
      <c r="B34" s="25">
        <v>338</v>
      </c>
      <c r="C34" s="20" t="s">
        <v>35</v>
      </c>
      <c r="D34" s="46">
        <v>37167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37167</v>
      </c>
      <c r="O34" s="47">
        <f t="shared" si="1"/>
        <v>9.3431372549019613</v>
      </c>
      <c r="P34" s="9"/>
    </row>
    <row r="35" spans="1:16" ht="15.75">
      <c r="A35" s="29" t="s">
        <v>40</v>
      </c>
      <c r="B35" s="30"/>
      <c r="C35" s="31"/>
      <c r="D35" s="32">
        <f t="shared" ref="D35:M35" si="7">SUM(D36:D45)</f>
        <v>532335</v>
      </c>
      <c r="E35" s="32">
        <f t="shared" si="7"/>
        <v>0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667830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>SUM(D35:M35)</f>
        <v>1200165</v>
      </c>
      <c r="O35" s="45">
        <f t="shared" si="1"/>
        <v>301.70060331825039</v>
      </c>
      <c r="P35" s="10"/>
    </row>
    <row r="36" spans="1:16">
      <c r="A36" s="12"/>
      <c r="B36" s="25">
        <v>341.1</v>
      </c>
      <c r="C36" s="20" t="s">
        <v>74</v>
      </c>
      <c r="D36" s="46">
        <v>10559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10559</v>
      </c>
      <c r="O36" s="47">
        <f t="shared" si="1"/>
        <v>2.6543489190548013</v>
      </c>
      <c r="P36" s="9"/>
    </row>
    <row r="37" spans="1:16">
      <c r="A37" s="12"/>
      <c r="B37" s="25">
        <v>341.3</v>
      </c>
      <c r="C37" s="20" t="s">
        <v>43</v>
      </c>
      <c r="D37" s="46">
        <v>52880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5" si="8">SUM(D37:M37)</f>
        <v>52880</v>
      </c>
      <c r="O37" s="47">
        <f t="shared" ref="O37:O61" si="9">(N37/O$63)</f>
        <v>13.293112116641529</v>
      </c>
      <c r="P37" s="9"/>
    </row>
    <row r="38" spans="1:16">
      <c r="A38" s="12"/>
      <c r="B38" s="25">
        <v>342.5</v>
      </c>
      <c r="C38" s="20" t="s">
        <v>44</v>
      </c>
      <c r="D38" s="46">
        <v>2910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2910</v>
      </c>
      <c r="O38" s="47">
        <f t="shared" si="9"/>
        <v>0.73152337858220207</v>
      </c>
      <c r="P38" s="9"/>
    </row>
    <row r="39" spans="1:16">
      <c r="A39" s="12"/>
      <c r="B39" s="25">
        <v>343.3</v>
      </c>
      <c r="C39" s="20" t="s">
        <v>45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575922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575922</v>
      </c>
      <c r="O39" s="47">
        <f t="shared" si="9"/>
        <v>144.77677224736047</v>
      </c>
      <c r="P39" s="9"/>
    </row>
    <row r="40" spans="1:16">
      <c r="A40" s="12"/>
      <c r="B40" s="25">
        <v>343.4</v>
      </c>
      <c r="C40" s="20" t="s">
        <v>46</v>
      </c>
      <c r="D40" s="46">
        <v>421104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421104</v>
      </c>
      <c r="O40" s="47">
        <f t="shared" si="9"/>
        <v>105.85822021116138</v>
      </c>
      <c r="P40" s="9"/>
    </row>
    <row r="41" spans="1:16">
      <c r="A41" s="12"/>
      <c r="B41" s="25">
        <v>343.5</v>
      </c>
      <c r="C41" s="20" t="s">
        <v>47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69182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69182</v>
      </c>
      <c r="O41" s="47">
        <f t="shared" si="9"/>
        <v>17.391151332327802</v>
      </c>
      <c r="P41" s="9"/>
    </row>
    <row r="42" spans="1:16">
      <c r="A42" s="12"/>
      <c r="B42" s="25">
        <v>343.7</v>
      </c>
      <c r="C42" s="20" t="s">
        <v>48</v>
      </c>
      <c r="D42" s="46">
        <v>21447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21447</v>
      </c>
      <c r="O42" s="47">
        <f t="shared" si="9"/>
        <v>5.3914027149321271</v>
      </c>
      <c r="P42" s="9"/>
    </row>
    <row r="43" spans="1:16">
      <c r="A43" s="12"/>
      <c r="B43" s="25">
        <v>347.1</v>
      </c>
      <c r="C43" s="20" t="s">
        <v>49</v>
      </c>
      <c r="D43" s="46">
        <v>280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280</v>
      </c>
      <c r="O43" s="47">
        <f t="shared" si="9"/>
        <v>7.0387129210658622E-2</v>
      </c>
      <c r="P43" s="9"/>
    </row>
    <row r="44" spans="1:16">
      <c r="A44" s="12"/>
      <c r="B44" s="25">
        <v>347.2</v>
      </c>
      <c r="C44" s="20" t="s">
        <v>50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22726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22726</v>
      </c>
      <c r="O44" s="47">
        <f t="shared" si="9"/>
        <v>5.7129210658622425</v>
      </c>
      <c r="P44" s="9"/>
    </row>
    <row r="45" spans="1:16">
      <c r="A45" s="12"/>
      <c r="B45" s="25">
        <v>347.5</v>
      </c>
      <c r="C45" s="20" t="s">
        <v>51</v>
      </c>
      <c r="D45" s="46">
        <v>23155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23155</v>
      </c>
      <c r="O45" s="47">
        <f t="shared" si="9"/>
        <v>5.820764203117144</v>
      </c>
      <c r="P45" s="9"/>
    </row>
    <row r="46" spans="1:16" ht="15.75">
      <c r="A46" s="29" t="s">
        <v>41</v>
      </c>
      <c r="B46" s="30"/>
      <c r="C46" s="31"/>
      <c r="D46" s="32">
        <f t="shared" ref="D46:M46" si="10">SUM(D47:D50)</f>
        <v>203153</v>
      </c>
      <c r="E46" s="32">
        <f t="shared" si="10"/>
        <v>0</v>
      </c>
      <c r="F46" s="32">
        <f t="shared" si="10"/>
        <v>0</v>
      </c>
      <c r="G46" s="32">
        <f t="shared" si="10"/>
        <v>0</v>
      </c>
      <c r="H46" s="32">
        <f t="shared" si="10"/>
        <v>0</v>
      </c>
      <c r="I46" s="32">
        <f t="shared" si="10"/>
        <v>0</v>
      </c>
      <c r="J46" s="32">
        <f t="shared" si="10"/>
        <v>0</v>
      </c>
      <c r="K46" s="32">
        <f t="shared" si="10"/>
        <v>0</v>
      </c>
      <c r="L46" s="32">
        <f t="shared" si="10"/>
        <v>0</v>
      </c>
      <c r="M46" s="32">
        <f t="shared" si="10"/>
        <v>0</v>
      </c>
      <c r="N46" s="32">
        <f t="shared" ref="N46:N52" si="11">SUM(D46:M46)</f>
        <v>203153</v>
      </c>
      <c r="O46" s="45">
        <f t="shared" si="9"/>
        <v>51.069130216189038</v>
      </c>
      <c r="P46" s="10"/>
    </row>
    <row r="47" spans="1:16">
      <c r="A47" s="13"/>
      <c r="B47" s="39">
        <v>351.5</v>
      </c>
      <c r="C47" s="21" t="s">
        <v>54</v>
      </c>
      <c r="D47" s="46">
        <v>180234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180234</v>
      </c>
      <c r="O47" s="47">
        <f t="shared" si="9"/>
        <v>45.307692307692307</v>
      </c>
      <c r="P47" s="9"/>
    </row>
    <row r="48" spans="1:16">
      <c r="A48" s="13"/>
      <c r="B48" s="39">
        <v>352</v>
      </c>
      <c r="C48" s="21" t="s">
        <v>55</v>
      </c>
      <c r="D48" s="46">
        <v>4358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4358</v>
      </c>
      <c r="O48" s="47">
        <f t="shared" si="9"/>
        <v>1.0955253896430368</v>
      </c>
      <c r="P48" s="9"/>
    </row>
    <row r="49" spans="1:119">
      <c r="A49" s="13"/>
      <c r="B49" s="39">
        <v>354</v>
      </c>
      <c r="C49" s="21" t="s">
        <v>56</v>
      </c>
      <c r="D49" s="46">
        <v>2993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2993</v>
      </c>
      <c r="O49" s="47">
        <f t="shared" si="9"/>
        <v>0.75238813474107591</v>
      </c>
      <c r="P49" s="9"/>
    </row>
    <row r="50" spans="1:119">
      <c r="A50" s="13"/>
      <c r="B50" s="39">
        <v>359</v>
      </c>
      <c r="C50" s="21" t="s">
        <v>57</v>
      </c>
      <c r="D50" s="46">
        <v>15568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15568</v>
      </c>
      <c r="O50" s="47">
        <f t="shared" si="9"/>
        <v>3.9135243841126193</v>
      </c>
      <c r="P50" s="9"/>
    </row>
    <row r="51" spans="1:119" ht="15.75">
      <c r="A51" s="29" t="s">
        <v>3</v>
      </c>
      <c r="B51" s="30"/>
      <c r="C51" s="31"/>
      <c r="D51" s="32">
        <f t="shared" ref="D51:M51" si="12">SUM(D52:D58)</f>
        <v>55470</v>
      </c>
      <c r="E51" s="32">
        <f t="shared" si="12"/>
        <v>31587</v>
      </c>
      <c r="F51" s="32">
        <f t="shared" si="12"/>
        <v>0</v>
      </c>
      <c r="G51" s="32">
        <f t="shared" si="12"/>
        <v>8356</v>
      </c>
      <c r="H51" s="32">
        <f t="shared" si="12"/>
        <v>0</v>
      </c>
      <c r="I51" s="32">
        <f t="shared" si="12"/>
        <v>-11631</v>
      </c>
      <c r="J51" s="32">
        <f t="shared" si="12"/>
        <v>0</v>
      </c>
      <c r="K51" s="32">
        <f t="shared" si="12"/>
        <v>59038</v>
      </c>
      <c r="L51" s="32">
        <f t="shared" si="12"/>
        <v>0</v>
      </c>
      <c r="M51" s="32">
        <f t="shared" si="12"/>
        <v>0</v>
      </c>
      <c r="N51" s="32">
        <f t="shared" si="11"/>
        <v>142820</v>
      </c>
      <c r="O51" s="45">
        <f t="shared" si="9"/>
        <v>35.902463549522373</v>
      </c>
      <c r="P51" s="10"/>
    </row>
    <row r="52" spans="1:119">
      <c r="A52" s="12"/>
      <c r="B52" s="25">
        <v>361.1</v>
      </c>
      <c r="C52" s="20" t="s">
        <v>58</v>
      </c>
      <c r="D52" s="46">
        <v>20610</v>
      </c>
      <c r="E52" s="46">
        <v>22437</v>
      </c>
      <c r="F52" s="46">
        <v>0</v>
      </c>
      <c r="G52" s="46">
        <v>8356</v>
      </c>
      <c r="H52" s="46">
        <v>0</v>
      </c>
      <c r="I52" s="46">
        <v>20668</v>
      </c>
      <c r="J52" s="46">
        <v>0</v>
      </c>
      <c r="K52" s="46">
        <v>6232</v>
      </c>
      <c r="L52" s="46">
        <v>0</v>
      </c>
      <c r="M52" s="46">
        <v>0</v>
      </c>
      <c r="N52" s="46">
        <f t="shared" si="11"/>
        <v>78303</v>
      </c>
      <c r="O52" s="47">
        <f t="shared" si="9"/>
        <v>19.684012066365007</v>
      </c>
      <c r="P52" s="9"/>
    </row>
    <row r="53" spans="1:119">
      <c r="A53" s="12"/>
      <c r="B53" s="25">
        <v>361.3</v>
      </c>
      <c r="C53" s="20" t="s">
        <v>59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-32299</v>
      </c>
      <c r="J53" s="46">
        <v>0</v>
      </c>
      <c r="K53" s="46">
        <v>-5489</v>
      </c>
      <c r="L53" s="46">
        <v>0</v>
      </c>
      <c r="M53" s="46">
        <v>0</v>
      </c>
      <c r="N53" s="46">
        <f t="shared" ref="N53:N58" si="13">SUM(D53:M53)</f>
        <v>-37788</v>
      </c>
      <c r="O53" s="47">
        <f t="shared" si="9"/>
        <v>-9.4992458521870287</v>
      </c>
      <c r="P53" s="9"/>
    </row>
    <row r="54" spans="1:119">
      <c r="A54" s="12"/>
      <c r="B54" s="25">
        <v>362</v>
      </c>
      <c r="C54" s="20" t="s">
        <v>60</v>
      </c>
      <c r="D54" s="46">
        <v>0</v>
      </c>
      <c r="E54" s="46">
        <v>9150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9150</v>
      </c>
      <c r="O54" s="47">
        <f t="shared" si="9"/>
        <v>2.3001508295625941</v>
      </c>
      <c r="P54" s="9"/>
    </row>
    <row r="55" spans="1:119">
      <c r="A55" s="12"/>
      <c r="B55" s="25">
        <v>364</v>
      </c>
      <c r="C55" s="20" t="s">
        <v>61</v>
      </c>
      <c r="D55" s="46">
        <v>3510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3510</v>
      </c>
      <c r="O55" s="47">
        <f t="shared" si="9"/>
        <v>0.88235294117647056</v>
      </c>
      <c r="P55" s="9"/>
    </row>
    <row r="56" spans="1:119">
      <c r="A56" s="12"/>
      <c r="B56" s="25">
        <v>366</v>
      </c>
      <c r="C56" s="20" t="s">
        <v>62</v>
      </c>
      <c r="D56" s="46">
        <v>4720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4720</v>
      </c>
      <c r="O56" s="47">
        <f t="shared" si="9"/>
        <v>1.1865258924082454</v>
      </c>
      <c r="P56" s="9"/>
    </row>
    <row r="57" spans="1:119">
      <c r="A57" s="12"/>
      <c r="B57" s="25">
        <v>368</v>
      </c>
      <c r="C57" s="20" t="s">
        <v>63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58295</v>
      </c>
      <c r="L57" s="46">
        <v>0</v>
      </c>
      <c r="M57" s="46">
        <v>0</v>
      </c>
      <c r="N57" s="46">
        <f t="shared" si="13"/>
        <v>58295</v>
      </c>
      <c r="O57" s="47">
        <f t="shared" si="9"/>
        <v>14.654348919054801</v>
      </c>
      <c r="P57" s="9"/>
    </row>
    <row r="58" spans="1:119">
      <c r="A58" s="12"/>
      <c r="B58" s="25">
        <v>369.9</v>
      </c>
      <c r="C58" s="20" t="s">
        <v>64</v>
      </c>
      <c r="D58" s="46">
        <v>26630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26630</v>
      </c>
      <c r="O58" s="47">
        <f t="shared" si="9"/>
        <v>6.6943187531422828</v>
      </c>
      <c r="P58" s="9"/>
    </row>
    <row r="59" spans="1:119" ht="15.75">
      <c r="A59" s="29" t="s">
        <v>42</v>
      </c>
      <c r="B59" s="30"/>
      <c r="C59" s="31"/>
      <c r="D59" s="32">
        <f t="shared" ref="D59:M59" si="14">SUM(D60:D60)</f>
        <v>701875</v>
      </c>
      <c r="E59" s="32">
        <f t="shared" si="14"/>
        <v>0</v>
      </c>
      <c r="F59" s="32">
        <f t="shared" si="14"/>
        <v>0</v>
      </c>
      <c r="G59" s="32">
        <f t="shared" si="14"/>
        <v>0</v>
      </c>
      <c r="H59" s="32">
        <f t="shared" si="14"/>
        <v>0</v>
      </c>
      <c r="I59" s="32">
        <f t="shared" si="14"/>
        <v>0</v>
      </c>
      <c r="J59" s="32">
        <f t="shared" si="14"/>
        <v>0</v>
      </c>
      <c r="K59" s="32">
        <f t="shared" si="14"/>
        <v>0</v>
      </c>
      <c r="L59" s="32">
        <f t="shared" si="14"/>
        <v>0</v>
      </c>
      <c r="M59" s="32">
        <f t="shared" si="14"/>
        <v>0</v>
      </c>
      <c r="N59" s="32">
        <f>SUM(D59:M59)</f>
        <v>701875</v>
      </c>
      <c r="O59" s="45">
        <f t="shared" si="9"/>
        <v>176.43916540975366</v>
      </c>
      <c r="P59" s="9"/>
    </row>
    <row r="60" spans="1:119" ht="15.75" thickBot="1">
      <c r="A60" s="12"/>
      <c r="B60" s="25">
        <v>381</v>
      </c>
      <c r="C60" s="20" t="s">
        <v>65</v>
      </c>
      <c r="D60" s="46">
        <v>701875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701875</v>
      </c>
      <c r="O60" s="47">
        <f t="shared" si="9"/>
        <v>176.43916540975366</v>
      </c>
      <c r="P60" s="9"/>
    </row>
    <row r="61" spans="1:119" ht="16.5" thickBot="1">
      <c r="A61" s="14" t="s">
        <v>52</v>
      </c>
      <c r="B61" s="23"/>
      <c r="C61" s="22"/>
      <c r="D61" s="15">
        <f t="shared" ref="D61:M61" si="15">SUM(D5,D16,D24,D35,D46,D51,D59)</f>
        <v>3909910</v>
      </c>
      <c r="E61" s="15">
        <f t="shared" si="15"/>
        <v>434791</v>
      </c>
      <c r="F61" s="15">
        <f t="shared" si="15"/>
        <v>0</v>
      </c>
      <c r="G61" s="15">
        <f t="shared" si="15"/>
        <v>310341</v>
      </c>
      <c r="H61" s="15">
        <f t="shared" si="15"/>
        <v>0</v>
      </c>
      <c r="I61" s="15">
        <f t="shared" si="15"/>
        <v>693453</v>
      </c>
      <c r="J61" s="15">
        <f t="shared" si="15"/>
        <v>0</v>
      </c>
      <c r="K61" s="15">
        <f t="shared" si="15"/>
        <v>59038</v>
      </c>
      <c r="L61" s="15">
        <f t="shared" si="15"/>
        <v>0</v>
      </c>
      <c r="M61" s="15">
        <f t="shared" si="15"/>
        <v>0</v>
      </c>
      <c r="N61" s="15">
        <f>SUM(D61:M61)</f>
        <v>5407533</v>
      </c>
      <c r="O61" s="38">
        <f t="shared" si="9"/>
        <v>1359.3597285067874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40"/>
      <c r="B63" s="41"/>
      <c r="C63" s="41"/>
      <c r="D63" s="42"/>
      <c r="E63" s="42"/>
      <c r="F63" s="42"/>
      <c r="G63" s="42"/>
      <c r="H63" s="42"/>
      <c r="I63" s="42"/>
      <c r="J63" s="42"/>
      <c r="K63" s="42"/>
      <c r="L63" s="118" t="s">
        <v>72</v>
      </c>
      <c r="M63" s="118"/>
      <c r="N63" s="118"/>
      <c r="O63" s="43">
        <v>3978</v>
      </c>
    </row>
    <row r="64" spans="1:119">
      <c r="A64" s="119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7"/>
    </row>
    <row r="65" spans="1:15" ht="15.75" thickBot="1">
      <c r="A65" s="120" t="s">
        <v>82</v>
      </c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100"/>
    </row>
  </sheetData>
  <mergeCells count="10">
    <mergeCell ref="A65:O65"/>
    <mergeCell ref="A64:O64"/>
    <mergeCell ref="L63:N63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6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66</v>
      </c>
      <c r="B3" s="108"/>
      <c r="C3" s="109"/>
      <c r="D3" s="128" t="s">
        <v>36</v>
      </c>
      <c r="E3" s="129"/>
      <c r="F3" s="129"/>
      <c r="G3" s="129"/>
      <c r="H3" s="130"/>
      <c r="I3" s="128" t="s">
        <v>37</v>
      </c>
      <c r="J3" s="130"/>
      <c r="K3" s="128" t="s">
        <v>39</v>
      </c>
      <c r="L3" s="130"/>
      <c r="M3" s="36"/>
      <c r="N3" s="37"/>
      <c r="O3" s="131" t="s">
        <v>71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67</v>
      </c>
      <c r="F4" s="34" t="s">
        <v>68</v>
      </c>
      <c r="G4" s="34" t="s">
        <v>69</v>
      </c>
      <c r="H4" s="34" t="s">
        <v>5</v>
      </c>
      <c r="I4" s="34" t="s">
        <v>6</v>
      </c>
      <c r="J4" s="35" t="s">
        <v>70</v>
      </c>
      <c r="K4" s="35" t="s">
        <v>7</v>
      </c>
      <c r="L4" s="35" t="s">
        <v>8</v>
      </c>
      <c r="M4" s="35" t="s">
        <v>9</v>
      </c>
      <c r="N4" s="35" t="s">
        <v>38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1478635</v>
      </c>
      <c r="E5" s="27">
        <f t="shared" si="0"/>
        <v>457373</v>
      </c>
      <c r="F5" s="27">
        <f t="shared" si="0"/>
        <v>0</v>
      </c>
      <c r="G5" s="27">
        <f t="shared" si="0"/>
        <v>313664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2249672</v>
      </c>
      <c r="O5" s="33">
        <f t="shared" ref="O5:O36" si="1">(N5/O$63)</f>
        <v>576.69110484491159</v>
      </c>
      <c r="P5" s="6"/>
    </row>
    <row r="6" spans="1:133">
      <c r="A6" s="12"/>
      <c r="B6" s="25">
        <v>311</v>
      </c>
      <c r="C6" s="20" t="s">
        <v>2</v>
      </c>
      <c r="D6" s="46">
        <v>876669</v>
      </c>
      <c r="E6" s="46">
        <v>457373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1334042</v>
      </c>
      <c r="O6" s="47">
        <f t="shared" si="1"/>
        <v>341.97436554729558</v>
      </c>
      <c r="P6" s="9"/>
    </row>
    <row r="7" spans="1:133">
      <c r="A7" s="12"/>
      <c r="B7" s="25">
        <v>312.10000000000002</v>
      </c>
      <c r="C7" s="20" t="s">
        <v>10</v>
      </c>
      <c r="D7" s="46">
        <v>81410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81410</v>
      </c>
      <c r="O7" s="47">
        <f t="shared" si="1"/>
        <v>20.869007946680338</v>
      </c>
      <c r="P7" s="9"/>
    </row>
    <row r="8" spans="1:133">
      <c r="A8" s="12"/>
      <c r="B8" s="25">
        <v>312.51</v>
      </c>
      <c r="C8" s="20" t="s">
        <v>73</v>
      </c>
      <c r="D8" s="46">
        <v>22651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22651</v>
      </c>
      <c r="O8" s="47">
        <f t="shared" si="1"/>
        <v>5.8064598820815174</v>
      </c>
      <c r="P8" s="9"/>
    </row>
    <row r="9" spans="1:133">
      <c r="A9" s="12"/>
      <c r="B9" s="25">
        <v>312.60000000000002</v>
      </c>
      <c r="C9" s="20" t="s">
        <v>11</v>
      </c>
      <c r="D9" s="46">
        <v>0</v>
      </c>
      <c r="E9" s="46">
        <v>0</v>
      </c>
      <c r="F9" s="46">
        <v>0</v>
      </c>
      <c r="G9" s="46">
        <v>313664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313664</v>
      </c>
      <c r="O9" s="47">
        <f t="shared" si="1"/>
        <v>80.406049730838248</v>
      </c>
      <c r="P9" s="9"/>
    </row>
    <row r="10" spans="1:133">
      <c r="A10" s="12"/>
      <c r="B10" s="25">
        <v>314.10000000000002</v>
      </c>
      <c r="C10" s="20" t="s">
        <v>12</v>
      </c>
      <c r="D10" s="46">
        <v>254687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254687</v>
      </c>
      <c r="O10" s="47">
        <f t="shared" si="1"/>
        <v>65.287618559343755</v>
      </c>
      <c r="P10" s="9"/>
    </row>
    <row r="11" spans="1:133">
      <c r="A11" s="12"/>
      <c r="B11" s="25">
        <v>314.3</v>
      </c>
      <c r="C11" s="20" t="s">
        <v>13</v>
      </c>
      <c r="D11" s="46">
        <v>44305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44305</v>
      </c>
      <c r="O11" s="47">
        <f t="shared" si="1"/>
        <v>11.357344270699821</v>
      </c>
      <c r="P11" s="9"/>
    </row>
    <row r="12" spans="1:133">
      <c r="A12" s="12"/>
      <c r="B12" s="25">
        <v>314.39999999999998</v>
      </c>
      <c r="C12" s="20" t="s">
        <v>14</v>
      </c>
      <c r="D12" s="46">
        <v>26860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26860</v>
      </c>
      <c r="O12" s="47">
        <f t="shared" si="1"/>
        <v>6.8854139964111765</v>
      </c>
      <c r="P12" s="9"/>
    </row>
    <row r="13" spans="1:133">
      <c r="A13" s="12"/>
      <c r="B13" s="25">
        <v>314.8</v>
      </c>
      <c r="C13" s="20" t="s">
        <v>15</v>
      </c>
      <c r="D13" s="46">
        <v>3038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3038</v>
      </c>
      <c r="O13" s="47">
        <f t="shared" si="1"/>
        <v>0.77877467316072801</v>
      </c>
      <c r="P13" s="9"/>
    </row>
    <row r="14" spans="1:133">
      <c r="A14" s="12"/>
      <c r="B14" s="25">
        <v>315</v>
      </c>
      <c r="C14" s="20" t="s">
        <v>16</v>
      </c>
      <c r="D14" s="46">
        <v>152612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152612</v>
      </c>
      <c r="O14" s="47">
        <f t="shared" si="1"/>
        <v>39.121250961291977</v>
      </c>
      <c r="P14" s="9"/>
    </row>
    <row r="15" spans="1:133">
      <c r="A15" s="12"/>
      <c r="B15" s="25">
        <v>316</v>
      </c>
      <c r="C15" s="20" t="s">
        <v>17</v>
      </c>
      <c r="D15" s="46">
        <v>16403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16403</v>
      </c>
      <c r="O15" s="47">
        <f t="shared" si="1"/>
        <v>4.2048192771084336</v>
      </c>
      <c r="P15" s="9"/>
    </row>
    <row r="16" spans="1:133" ht="15.75">
      <c r="A16" s="29" t="s">
        <v>92</v>
      </c>
      <c r="B16" s="30"/>
      <c r="C16" s="31"/>
      <c r="D16" s="32">
        <f t="shared" ref="D16:M16" si="3">SUM(D17:D21)</f>
        <v>619638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2" si="4">SUM(D16:M16)</f>
        <v>619638</v>
      </c>
      <c r="O16" s="45">
        <f t="shared" si="1"/>
        <v>158.84081004870546</v>
      </c>
      <c r="P16" s="10"/>
    </row>
    <row r="17" spans="1:16">
      <c r="A17" s="12"/>
      <c r="B17" s="25">
        <v>322</v>
      </c>
      <c r="C17" s="20" t="s">
        <v>0</v>
      </c>
      <c r="D17" s="46">
        <v>230541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230541</v>
      </c>
      <c r="O17" s="47">
        <f t="shared" si="1"/>
        <v>59.097923609330941</v>
      </c>
      <c r="P17" s="9"/>
    </row>
    <row r="18" spans="1:16">
      <c r="A18" s="12"/>
      <c r="B18" s="25">
        <v>323.10000000000002</v>
      </c>
      <c r="C18" s="20" t="s">
        <v>19</v>
      </c>
      <c r="D18" s="46">
        <v>318612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318612</v>
      </c>
      <c r="O18" s="47">
        <f t="shared" si="1"/>
        <v>81.674442450653672</v>
      </c>
      <c r="P18" s="9"/>
    </row>
    <row r="19" spans="1:16">
      <c r="A19" s="12"/>
      <c r="B19" s="25">
        <v>323.39999999999998</v>
      </c>
      <c r="C19" s="20" t="s">
        <v>20</v>
      </c>
      <c r="D19" s="46">
        <v>23279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23279</v>
      </c>
      <c r="O19" s="47">
        <f t="shared" si="1"/>
        <v>5.9674442450653675</v>
      </c>
      <c r="P19" s="9"/>
    </row>
    <row r="20" spans="1:16">
      <c r="A20" s="12"/>
      <c r="B20" s="25">
        <v>323.7</v>
      </c>
      <c r="C20" s="20" t="s">
        <v>21</v>
      </c>
      <c r="D20" s="46">
        <v>46381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46381</v>
      </c>
      <c r="O20" s="47">
        <f t="shared" si="1"/>
        <v>11.889515508843886</v>
      </c>
      <c r="P20" s="9"/>
    </row>
    <row r="21" spans="1:16">
      <c r="A21" s="12"/>
      <c r="B21" s="25">
        <v>329</v>
      </c>
      <c r="C21" s="20" t="s">
        <v>93</v>
      </c>
      <c r="D21" s="46">
        <v>825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825</v>
      </c>
      <c r="O21" s="47">
        <f t="shared" si="1"/>
        <v>0.21148423481158676</v>
      </c>
      <c r="P21" s="9"/>
    </row>
    <row r="22" spans="1:16" ht="15.75">
      <c r="A22" s="29" t="s">
        <v>26</v>
      </c>
      <c r="B22" s="30"/>
      <c r="C22" s="31"/>
      <c r="D22" s="32">
        <f t="shared" ref="D22:M22" si="5">SUM(D23:D31)</f>
        <v>458602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458602</v>
      </c>
      <c r="O22" s="45">
        <f t="shared" si="1"/>
        <v>117.56011279159191</v>
      </c>
      <c r="P22" s="10"/>
    </row>
    <row r="23" spans="1:16">
      <c r="A23" s="12"/>
      <c r="B23" s="25">
        <v>331.2</v>
      </c>
      <c r="C23" s="20" t="s">
        <v>25</v>
      </c>
      <c r="D23" s="46">
        <v>1275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6">SUM(D23:M23)</f>
        <v>1275</v>
      </c>
      <c r="O23" s="47">
        <f t="shared" si="1"/>
        <v>0.32683927198154317</v>
      </c>
      <c r="P23" s="9"/>
    </row>
    <row r="24" spans="1:16">
      <c r="A24" s="12"/>
      <c r="B24" s="25">
        <v>335.12</v>
      </c>
      <c r="C24" s="20" t="s">
        <v>28</v>
      </c>
      <c r="D24" s="46">
        <v>106866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106866</v>
      </c>
      <c r="O24" s="47">
        <f t="shared" si="1"/>
        <v>27.394514227121253</v>
      </c>
      <c r="P24" s="9"/>
    </row>
    <row r="25" spans="1:16">
      <c r="A25" s="12"/>
      <c r="B25" s="25">
        <v>335.14</v>
      </c>
      <c r="C25" s="20" t="s">
        <v>29</v>
      </c>
      <c r="D25" s="46">
        <v>9404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9404</v>
      </c>
      <c r="O25" s="47">
        <f t="shared" si="1"/>
        <v>2.4106639323250447</v>
      </c>
      <c r="P25" s="9"/>
    </row>
    <row r="26" spans="1:16">
      <c r="A26" s="12"/>
      <c r="B26" s="25">
        <v>335.15</v>
      </c>
      <c r="C26" s="20" t="s">
        <v>30</v>
      </c>
      <c r="D26" s="46">
        <v>1226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1226</v>
      </c>
      <c r="O26" s="47">
        <f t="shared" si="1"/>
        <v>0.31427839015637016</v>
      </c>
      <c r="P26" s="9"/>
    </row>
    <row r="27" spans="1:16">
      <c r="A27" s="12"/>
      <c r="B27" s="25">
        <v>335.18</v>
      </c>
      <c r="C27" s="20" t="s">
        <v>31</v>
      </c>
      <c r="D27" s="46">
        <v>186271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186271</v>
      </c>
      <c r="O27" s="47">
        <f t="shared" si="1"/>
        <v>47.749551397077674</v>
      </c>
      <c r="P27" s="9"/>
    </row>
    <row r="28" spans="1:16">
      <c r="A28" s="12"/>
      <c r="B28" s="25">
        <v>335.49</v>
      </c>
      <c r="C28" s="20" t="s">
        <v>32</v>
      </c>
      <c r="D28" s="46">
        <v>1200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1200</v>
      </c>
      <c r="O28" s="47">
        <f t="shared" si="1"/>
        <v>0.30761343245321715</v>
      </c>
      <c r="P28" s="9"/>
    </row>
    <row r="29" spans="1:16">
      <c r="A29" s="12"/>
      <c r="B29" s="25">
        <v>337.3</v>
      </c>
      <c r="C29" s="20" t="s">
        <v>33</v>
      </c>
      <c r="D29" s="46">
        <v>303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303</v>
      </c>
      <c r="O29" s="47">
        <f t="shared" si="1"/>
        <v>7.767239169443732E-2</v>
      </c>
      <c r="P29" s="9"/>
    </row>
    <row r="30" spans="1:16">
      <c r="A30" s="12"/>
      <c r="B30" s="25">
        <v>337.7</v>
      </c>
      <c r="C30" s="20" t="s">
        <v>34</v>
      </c>
      <c r="D30" s="46">
        <v>113219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113219</v>
      </c>
      <c r="O30" s="47">
        <f t="shared" si="1"/>
        <v>29.023071007433991</v>
      </c>
      <c r="P30" s="9"/>
    </row>
    <row r="31" spans="1:16">
      <c r="A31" s="12"/>
      <c r="B31" s="25">
        <v>338</v>
      </c>
      <c r="C31" s="20" t="s">
        <v>35</v>
      </c>
      <c r="D31" s="46">
        <v>38838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38838</v>
      </c>
      <c r="O31" s="47">
        <f t="shared" si="1"/>
        <v>9.955908741348372</v>
      </c>
      <c r="P31" s="9"/>
    </row>
    <row r="32" spans="1:16" ht="15.75">
      <c r="A32" s="29" t="s">
        <v>40</v>
      </c>
      <c r="B32" s="30"/>
      <c r="C32" s="31"/>
      <c r="D32" s="32">
        <f t="shared" ref="D32:M32" si="7">SUM(D33:D42)</f>
        <v>540892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731690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>SUM(D32:M32)</f>
        <v>1272582</v>
      </c>
      <c r="O32" s="45">
        <f t="shared" si="1"/>
        <v>326.21943091514999</v>
      </c>
      <c r="P32" s="10"/>
    </row>
    <row r="33" spans="1:16">
      <c r="A33" s="12"/>
      <c r="B33" s="25">
        <v>341.1</v>
      </c>
      <c r="C33" s="20" t="s">
        <v>74</v>
      </c>
      <c r="D33" s="46">
        <v>11658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11658</v>
      </c>
      <c r="O33" s="47">
        <f t="shared" si="1"/>
        <v>2.9884644962830045</v>
      </c>
      <c r="P33" s="9"/>
    </row>
    <row r="34" spans="1:16">
      <c r="A34" s="12"/>
      <c r="B34" s="25">
        <v>341.3</v>
      </c>
      <c r="C34" s="20" t="s">
        <v>43</v>
      </c>
      <c r="D34" s="46">
        <v>71101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5" si="8">SUM(D34:M34)</f>
        <v>71101</v>
      </c>
      <c r="O34" s="47">
        <f t="shared" si="1"/>
        <v>18.22635221738016</v>
      </c>
      <c r="P34" s="9"/>
    </row>
    <row r="35" spans="1:16">
      <c r="A35" s="12"/>
      <c r="B35" s="25">
        <v>342.5</v>
      </c>
      <c r="C35" s="20" t="s">
        <v>44</v>
      </c>
      <c r="D35" s="46">
        <v>3440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3440</v>
      </c>
      <c r="O35" s="47">
        <f t="shared" si="1"/>
        <v>0.88182517303255581</v>
      </c>
      <c r="P35" s="9"/>
    </row>
    <row r="36" spans="1:16">
      <c r="A36" s="12"/>
      <c r="B36" s="25">
        <v>343.3</v>
      </c>
      <c r="C36" s="20" t="s">
        <v>45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647273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647273</v>
      </c>
      <c r="O36" s="47">
        <f t="shared" si="1"/>
        <v>165.924891053576</v>
      </c>
      <c r="P36" s="9"/>
    </row>
    <row r="37" spans="1:16">
      <c r="A37" s="12"/>
      <c r="B37" s="25">
        <v>343.4</v>
      </c>
      <c r="C37" s="20" t="s">
        <v>46</v>
      </c>
      <c r="D37" s="46">
        <v>411200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411200</v>
      </c>
      <c r="O37" s="47">
        <f t="shared" ref="O37:O61" si="9">(N37/O$63)</f>
        <v>105.40886952063573</v>
      </c>
      <c r="P37" s="9"/>
    </row>
    <row r="38" spans="1:16">
      <c r="A38" s="12"/>
      <c r="B38" s="25">
        <v>343.5</v>
      </c>
      <c r="C38" s="20" t="s">
        <v>47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63937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63937</v>
      </c>
      <c r="O38" s="47">
        <f t="shared" si="9"/>
        <v>16.389900025634454</v>
      </c>
      <c r="P38" s="9"/>
    </row>
    <row r="39" spans="1:16">
      <c r="A39" s="12"/>
      <c r="B39" s="25">
        <v>343.7</v>
      </c>
      <c r="C39" s="20" t="s">
        <v>48</v>
      </c>
      <c r="D39" s="46">
        <v>20073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20073</v>
      </c>
      <c r="O39" s="47">
        <f t="shared" si="9"/>
        <v>5.1456036913611891</v>
      </c>
      <c r="P39" s="9"/>
    </row>
    <row r="40" spans="1:16">
      <c r="A40" s="12"/>
      <c r="B40" s="25">
        <v>347.1</v>
      </c>
      <c r="C40" s="20" t="s">
        <v>49</v>
      </c>
      <c r="D40" s="46">
        <v>110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110</v>
      </c>
      <c r="O40" s="47">
        <f t="shared" si="9"/>
        <v>2.8197897974878237E-2</v>
      </c>
      <c r="P40" s="9"/>
    </row>
    <row r="41" spans="1:16">
      <c r="A41" s="12"/>
      <c r="B41" s="25">
        <v>347.2</v>
      </c>
      <c r="C41" s="20" t="s">
        <v>50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20480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20480</v>
      </c>
      <c r="O41" s="47">
        <f t="shared" si="9"/>
        <v>5.2499359138682387</v>
      </c>
      <c r="P41" s="9"/>
    </row>
    <row r="42" spans="1:16">
      <c r="A42" s="12"/>
      <c r="B42" s="25">
        <v>347.5</v>
      </c>
      <c r="C42" s="20" t="s">
        <v>51</v>
      </c>
      <c r="D42" s="46">
        <v>23310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23310</v>
      </c>
      <c r="O42" s="47">
        <f t="shared" si="9"/>
        <v>5.9753909254037429</v>
      </c>
      <c r="P42" s="9"/>
    </row>
    <row r="43" spans="1:16" ht="15.75">
      <c r="A43" s="29" t="s">
        <v>41</v>
      </c>
      <c r="B43" s="30"/>
      <c r="C43" s="31"/>
      <c r="D43" s="32">
        <f t="shared" ref="D43:M43" si="10">SUM(D44:D47)</f>
        <v>265358</v>
      </c>
      <c r="E43" s="32">
        <f t="shared" si="10"/>
        <v>0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si="8"/>
        <v>265358</v>
      </c>
      <c r="O43" s="45">
        <f t="shared" si="9"/>
        <v>68.023071007433998</v>
      </c>
      <c r="P43" s="10"/>
    </row>
    <row r="44" spans="1:16">
      <c r="A44" s="13"/>
      <c r="B44" s="39">
        <v>351.5</v>
      </c>
      <c r="C44" s="21" t="s">
        <v>54</v>
      </c>
      <c r="D44" s="46">
        <v>171323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171323</v>
      </c>
      <c r="O44" s="47">
        <f t="shared" si="9"/>
        <v>43.917713406818763</v>
      </c>
      <c r="P44" s="9"/>
    </row>
    <row r="45" spans="1:16">
      <c r="A45" s="13"/>
      <c r="B45" s="39">
        <v>352</v>
      </c>
      <c r="C45" s="21" t="s">
        <v>55</v>
      </c>
      <c r="D45" s="46">
        <v>4642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4642</v>
      </c>
      <c r="O45" s="47">
        <f t="shared" si="9"/>
        <v>1.1899512945398616</v>
      </c>
      <c r="P45" s="9"/>
    </row>
    <row r="46" spans="1:16">
      <c r="A46" s="13"/>
      <c r="B46" s="39">
        <v>354</v>
      </c>
      <c r="C46" s="21" t="s">
        <v>56</v>
      </c>
      <c r="D46" s="46">
        <v>1630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1630</v>
      </c>
      <c r="O46" s="47">
        <f t="shared" si="9"/>
        <v>0.41784157908228658</v>
      </c>
      <c r="P46" s="9"/>
    </row>
    <row r="47" spans="1:16">
      <c r="A47" s="13"/>
      <c r="B47" s="39">
        <v>359</v>
      </c>
      <c r="C47" s="21" t="s">
        <v>57</v>
      </c>
      <c r="D47" s="46">
        <v>87763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87763</v>
      </c>
      <c r="O47" s="47">
        <f t="shared" si="9"/>
        <v>22.49756472699308</v>
      </c>
      <c r="P47" s="9"/>
    </row>
    <row r="48" spans="1:16" ht="15.75">
      <c r="A48" s="29" t="s">
        <v>3</v>
      </c>
      <c r="B48" s="30"/>
      <c r="C48" s="31"/>
      <c r="D48" s="32">
        <f t="shared" ref="D48:M48" si="11">SUM(D49:D57)</f>
        <v>209007</v>
      </c>
      <c r="E48" s="32">
        <f t="shared" si="11"/>
        <v>38860</v>
      </c>
      <c r="F48" s="32">
        <f t="shared" si="11"/>
        <v>0</v>
      </c>
      <c r="G48" s="32">
        <f t="shared" si="11"/>
        <v>16550</v>
      </c>
      <c r="H48" s="32">
        <f t="shared" si="11"/>
        <v>0</v>
      </c>
      <c r="I48" s="32">
        <f t="shared" si="11"/>
        <v>138369</v>
      </c>
      <c r="J48" s="32">
        <f t="shared" si="11"/>
        <v>0</v>
      </c>
      <c r="K48" s="32">
        <f t="shared" si="11"/>
        <v>31265</v>
      </c>
      <c r="L48" s="32">
        <f t="shared" si="11"/>
        <v>0</v>
      </c>
      <c r="M48" s="32">
        <f t="shared" si="11"/>
        <v>0</v>
      </c>
      <c r="N48" s="32">
        <f>SUM(D48:M48)</f>
        <v>434051</v>
      </c>
      <c r="O48" s="45">
        <f t="shared" si="9"/>
        <v>111.26659830812612</v>
      </c>
      <c r="P48" s="10"/>
    </row>
    <row r="49" spans="1:119">
      <c r="A49" s="12"/>
      <c r="B49" s="25">
        <v>361.1</v>
      </c>
      <c r="C49" s="20" t="s">
        <v>58</v>
      </c>
      <c r="D49" s="46">
        <v>40257</v>
      </c>
      <c r="E49" s="46">
        <v>29748</v>
      </c>
      <c r="F49" s="46">
        <v>0</v>
      </c>
      <c r="G49" s="46">
        <v>16550</v>
      </c>
      <c r="H49" s="46">
        <v>0</v>
      </c>
      <c r="I49" s="46">
        <v>43200</v>
      </c>
      <c r="J49" s="46">
        <v>0</v>
      </c>
      <c r="K49" s="46">
        <v>7981</v>
      </c>
      <c r="L49" s="46">
        <v>0</v>
      </c>
      <c r="M49" s="46">
        <v>0</v>
      </c>
      <c r="N49" s="46">
        <f>SUM(D49:M49)</f>
        <v>137736</v>
      </c>
      <c r="O49" s="47">
        <f t="shared" si="9"/>
        <v>35.307869776980262</v>
      </c>
      <c r="P49" s="9"/>
    </row>
    <row r="50" spans="1:119">
      <c r="A50" s="12"/>
      <c r="B50" s="25">
        <v>361.3</v>
      </c>
      <c r="C50" s="20" t="s">
        <v>59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-26718</v>
      </c>
      <c r="J50" s="46">
        <v>0</v>
      </c>
      <c r="K50" s="46">
        <v>-29978</v>
      </c>
      <c r="L50" s="46">
        <v>0</v>
      </c>
      <c r="M50" s="46">
        <v>0</v>
      </c>
      <c r="N50" s="46">
        <f t="shared" ref="N50:N57" si="12">SUM(D50:M50)</f>
        <v>-56696</v>
      </c>
      <c r="O50" s="47">
        <f t="shared" si="9"/>
        <v>-14.533709305306331</v>
      </c>
      <c r="P50" s="9"/>
    </row>
    <row r="51" spans="1:119">
      <c r="A51" s="12"/>
      <c r="B51" s="25">
        <v>362</v>
      </c>
      <c r="C51" s="20" t="s">
        <v>60</v>
      </c>
      <c r="D51" s="46">
        <v>270</v>
      </c>
      <c r="E51" s="46">
        <v>9112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9382</v>
      </c>
      <c r="O51" s="47">
        <f t="shared" si="9"/>
        <v>2.4050243527300692</v>
      </c>
      <c r="P51" s="9"/>
    </row>
    <row r="52" spans="1:119">
      <c r="A52" s="12"/>
      <c r="B52" s="25">
        <v>363.22</v>
      </c>
      <c r="C52" s="20" t="s">
        <v>94</v>
      </c>
      <c r="D52" s="46">
        <v>103175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103175</v>
      </c>
      <c r="O52" s="47">
        <f t="shared" si="9"/>
        <v>26.448346577800564</v>
      </c>
      <c r="P52" s="9"/>
    </row>
    <row r="53" spans="1:119">
      <c r="A53" s="12"/>
      <c r="B53" s="25">
        <v>363.23</v>
      </c>
      <c r="C53" s="20" t="s">
        <v>95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121887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121887</v>
      </c>
      <c r="O53" s="47">
        <f t="shared" si="9"/>
        <v>31.245065367854398</v>
      </c>
      <c r="P53" s="9"/>
    </row>
    <row r="54" spans="1:119">
      <c r="A54" s="12"/>
      <c r="B54" s="25">
        <v>364</v>
      </c>
      <c r="C54" s="20" t="s">
        <v>61</v>
      </c>
      <c r="D54" s="46">
        <v>5796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5796</v>
      </c>
      <c r="O54" s="47">
        <f t="shared" si="9"/>
        <v>1.4857728787490387</v>
      </c>
      <c r="P54" s="9"/>
    </row>
    <row r="55" spans="1:119">
      <c r="A55" s="12"/>
      <c r="B55" s="25">
        <v>366</v>
      </c>
      <c r="C55" s="20" t="s">
        <v>62</v>
      </c>
      <c r="D55" s="46">
        <v>15454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15454</v>
      </c>
      <c r="O55" s="47">
        <f t="shared" si="9"/>
        <v>3.961548320943348</v>
      </c>
      <c r="P55" s="9"/>
    </row>
    <row r="56" spans="1:119">
      <c r="A56" s="12"/>
      <c r="B56" s="25">
        <v>368</v>
      </c>
      <c r="C56" s="20" t="s">
        <v>63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53262</v>
      </c>
      <c r="L56" s="46">
        <v>0</v>
      </c>
      <c r="M56" s="46">
        <v>0</v>
      </c>
      <c r="N56" s="46">
        <f t="shared" si="12"/>
        <v>53262</v>
      </c>
      <c r="O56" s="47">
        <f t="shared" si="9"/>
        <v>13.653422199436042</v>
      </c>
      <c r="P56" s="9"/>
    </row>
    <row r="57" spans="1:119">
      <c r="A57" s="12"/>
      <c r="B57" s="25">
        <v>369.9</v>
      </c>
      <c r="C57" s="20" t="s">
        <v>64</v>
      </c>
      <c r="D57" s="46">
        <v>44055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44055</v>
      </c>
      <c r="O57" s="47">
        <f t="shared" si="9"/>
        <v>11.293258138938734</v>
      </c>
      <c r="P57" s="9"/>
    </row>
    <row r="58" spans="1:119" ht="15.75">
      <c r="A58" s="29" t="s">
        <v>42</v>
      </c>
      <c r="B58" s="30"/>
      <c r="C58" s="31"/>
      <c r="D58" s="32">
        <f t="shared" ref="D58:M58" si="13">SUM(D59:D60)</f>
        <v>312476</v>
      </c>
      <c r="E58" s="32">
        <f t="shared" si="13"/>
        <v>0</v>
      </c>
      <c r="F58" s="32">
        <f t="shared" si="13"/>
        <v>0</v>
      </c>
      <c r="G58" s="32">
        <f t="shared" si="13"/>
        <v>0</v>
      </c>
      <c r="H58" s="32">
        <f t="shared" si="13"/>
        <v>0</v>
      </c>
      <c r="I58" s="32">
        <f t="shared" si="13"/>
        <v>42267</v>
      </c>
      <c r="J58" s="32">
        <f t="shared" si="13"/>
        <v>0</v>
      </c>
      <c r="K58" s="32">
        <f t="shared" si="13"/>
        <v>0</v>
      </c>
      <c r="L58" s="32">
        <f t="shared" si="13"/>
        <v>0</v>
      </c>
      <c r="M58" s="32">
        <f t="shared" si="13"/>
        <v>0</v>
      </c>
      <c r="N58" s="32">
        <f>SUM(D58:M58)</f>
        <v>354743</v>
      </c>
      <c r="O58" s="45">
        <f t="shared" si="9"/>
        <v>90.936426557293004</v>
      </c>
      <c r="P58" s="9"/>
    </row>
    <row r="59" spans="1:119">
      <c r="A59" s="12"/>
      <c r="B59" s="25">
        <v>381</v>
      </c>
      <c r="C59" s="20" t="s">
        <v>65</v>
      </c>
      <c r="D59" s="46">
        <v>291306</v>
      </c>
      <c r="E59" s="46">
        <v>0</v>
      </c>
      <c r="F59" s="46">
        <v>0</v>
      </c>
      <c r="G59" s="46">
        <v>0</v>
      </c>
      <c r="H59" s="46">
        <v>0</v>
      </c>
      <c r="I59" s="46">
        <v>42267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333573</v>
      </c>
      <c r="O59" s="47">
        <f t="shared" si="9"/>
        <v>85.509612919764166</v>
      </c>
      <c r="P59" s="9"/>
    </row>
    <row r="60" spans="1:119" ht="15.75" thickBot="1">
      <c r="A60" s="12"/>
      <c r="B60" s="25">
        <v>383</v>
      </c>
      <c r="C60" s="20" t="s">
        <v>96</v>
      </c>
      <c r="D60" s="46">
        <v>21170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21170</v>
      </c>
      <c r="O60" s="47">
        <f t="shared" si="9"/>
        <v>5.4268136375288387</v>
      </c>
      <c r="P60" s="9"/>
    </row>
    <row r="61" spans="1:119" ht="16.5" thickBot="1">
      <c r="A61" s="14" t="s">
        <v>52</v>
      </c>
      <c r="B61" s="23"/>
      <c r="C61" s="22"/>
      <c r="D61" s="15">
        <f t="shared" ref="D61:M61" si="14">SUM(D5,D16,D22,D32,D43,D48,D58)</f>
        <v>3884608</v>
      </c>
      <c r="E61" s="15">
        <f t="shared" si="14"/>
        <v>496233</v>
      </c>
      <c r="F61" s="15">
        <f t="shared" si="14"/>
        <v>0</v>
      </c>
      <c r="G61" s="15">
        <f t="shared" si="14"/>
        <v>330214</v>
      </c>
      <c r="H61" s="15">
        <f t="shared" si="14"/>
        <v>0</v>
      </c>
      <c r="I61" s="15">
        <f t="shared" si="14"/>
        <v>912326</v>
      </c>
      <c r="J61" s="15">
        <f t="shared" si="14"/>
        <v>0</v>
      </c>
      <c r="K61" s="15">
        <f t="shared" si="14"/>
        <v>31265</v>
      </c>
      <c r="L61" s="15">
        <f t="shared" si="14"/>
        <v>0</v>
      </c>
      <c r="M61" s="15">
        <f t="shared" si="14"/>
        <v>0</v>
      </c>
      <c r="N61" s="15">
        <f>SUM(D61:M61)</f>
        <v>5654646</v>
      </c>
      <c r="O61" s="38">
        <f t="shared" si="9"/>
        <v>1449.5375544732119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40"/>
      <c r="B63" s="41"/>
      <c r="C63" s="41"/>
      <c r="D63" s="42"/>
      <c r="E63" s="42"/>
      <c r="F63" s="42"/>
      <c r="G63" s="42"/>
      <c r="H63" s="42"/>
      <c r="I63" s="42"/>
      <c r="J63" s="42"/>
      <c r="K63" s="42"/>
      <c r="L63" s="118" t="s">
        <v>97</v>
      </c>
      <c r="M63" s="118"/>
      <c r="N63" s="118"/>
      <c r="O63" s="43">
        <v>3901</v>
      </c>
    </row>
    <row r="64" spans="1:119">
      <c r="A64" s="119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7"/>
    </row>
    <row r="65" spans="1:15" ht="15.75" customHeight="1" thickBot="1">
      <c r="A65" s="120" t="s">
        <v>82</v>
      </c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100"/>
    </row>
  </sheetData>
  <mergeCells count="10">
    <mergeCell ref="L63:N63"/>
    <mergeCell ref="A64:O64"/>
    <mergeCell ref="A65:O6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5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75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157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66</v>
      </c>
      <c r="B3" s="108"/>
      <c r="C3" s="109"/>
      <c r="D3" s="128" t="s">
        <v>36</v>
      </c>
      <c r="E3" s="129"/>
      <c r="F3" s="129"/>
      <c r="G3" s="129"/>
      <c r="H3" s="130"/>
      <c r="I3" s="128" t="s">
        <v>37</v>
      </c>
      <c r="J3" s="130"/>
      <c r="K3" s="128" t="s">
        <v>39</v>
      </c>
      <c r="L3" s="129"/>
      <c r="M3" s="130"/>
      <c r="N3" s="36"/>
      <c r="O3" s="37"/>
      <c r="P3" s="131" t="s">
        <v>142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67</v>
      </c>
      <c r="F4" s="34" t="s">
        <v>68</v>
      </c>
      <c r="G4" s="34" t="s">
        <v>69</v>
      </c>
      <c r="H4" s="34" t="s">
        <v>5</v>
      </c>
      <c r="I4" s="34" t="s">
        <v>6</v>
      </c>
      <c r="J4" s="35" t="s">
        <v>70</v>
      </c>
      <c r="K4" s="35" t="s">
        <v>7</v>
      </c>
      <c r="L4" s="35" t="s">
        <v>8</v>
      </c>
      <c r="M4" s="35" t="s">
        <v>143</v>
      </c>
      <c r="N4" s="35" t="s">
        <v>9</v>
      </c>
      <c r="O4" s="35" t="s">
        <v>144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145</v>
      </c>
      <c r="B5" s="26"/>
      <c r="C5" s="26"/>
      <c r="D5" s="27">
        <f t="shared" ref="D5:N5" si="0">SUM(D6:D12)</f>
        <v>4826916</v>
      </c>
      <c r="E5" s="27">
        <f t="shared" si="0"/>
        <v>716677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5543593</v>
      </c>
      <c r="P5" s="33">
        <f t="shared" ref="P5:P52" si="1">(O5/P$54)</f>
        <v>643.48148578061523</v>
      </c>
      <c r="Q5" s="6"/>
    </row>
    <row r="6" spans="1:134">
      <c r="A6" s="12"/>
      <c r="B6" s="25">
        <v>311</v>
      </c>
      <c r="C6" s="20" t="s">
        <v>2</v>
      </c>
      <c r="D6" s="46">
        <v>3234462</v>
      </c>
      <c r="E6" s="46">
        <v>716677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3951139</v>
      </c>
      <c r="P6" s="47">
        <f t="shared" si="1"/>
        <v>458.63482298316887</v>
      </c>
      <c r="Q6" s="9"/>
    </row>
    <row r="7" spans="1:134">
      <c r="A7" s="12"/>
      <c r="B7" s="25">
        <v>312.3</v>
      </c>
      <c r="C7" s="20" t="s">
        <v>146</v>
      </c>
      <c r="D7" s="46">
        <v>170685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170685</v>
      </c>
      <c r="P7" s="47">
        <f t="shared" si="1"/>
        <v>19.8125362739408</v>
      </c>
      <c r="Q7" s="9"/>
    </row>
    <row r="8" spans="1:134">
      <c r="A8" s="12"/>
      <c r="B8" s="25">
        <v>314.10000000000002</v>
      </c>
      <c r="C8" s="20" t="s">
        <v>12</v>
      </c>
      <c r="D8" s="46">
        <v>787914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787914</v>
      </c>
      <c r="P8" s="47">
        <f t="shared" si="1"/>
        <v>91.458386535113178</v>
      </c>
      <c r="Q8" s="9"/>
    </row>
    <row r="9" spans="1:134">
      <c r="A9" s="12"/>
      <c r="B9" s="25">
        <v>314.3</v>
      </c>
      <c r="C9" s="20" t="s">
        <v>13</v>
      </c>
      <c r="D9" s="46">
        <v>278698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278698</v>
      </c>
      <c r="P9" s="47">
        <f t="shared" si="1"/>
        <v>32.350319210679046</v>
      </c>
      <c r="Q9" s="9"/>
    </row>
    <row r="10" spans="1:134">
      <c r="A10" s="12"/>
      <c r="B10" s="25">
        <v>314.39999999999998</v>
      </c>
      <c r="C10" s="20" t="s">
        <v>14</v>
      </c>
      <c r="D10" s="46">
        <v>18146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18146</v>
      </c>
      <c r="P10" s="47">
        <f t="shared" si="1"/>
        <v>2.1063261752756821</v>
      </c>
      <c r="Q10" s="9"/>
    </row>
    <row r="11" spans="1:134">
      <c r="A11" s="12"/>
      <c r="B11" s="25">
        <v>315.10000000000002</v>
      </c>
      <c r="C11" s="20" t="s">
        <v>148</v>
      </c>
      <c r="D11" s="46">
        <v>313693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313693</v>
      </c>
      <c r="P11" s="47">
        <f t="shared" si="1"/>
        <v>36.412420197330235</v>
      </c>
      <c r="Q11" s="9"/>
    </row>
    <row r="12" spans="1:134">
      <c r="A12" s="12"/>
      <c r="B12" s="25">
        <v>316</v>
      </c>
      <c r="C12" s="20" t="s">
        <v>100</v>
      </c>
      <c r="D12" s="46">
        <v>23318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23318</v>
      </c>
      <c r="P12" s="47">
        <f t="shared" si="1"/>
        <v>2.7066744051073708</v>
      </c>
      <c r="Q12" s="9"/>
    </row>
    <row r="13" spans="1:134" ht="15.75">
      <c r="A13" s="29" t="s">
        <v>18</v>
      </c>
      <c r="B13" s="30"/>
      <c r="C13" s="31"/>
      <c r="D13" s="32">
        <f t="shared" ref="D13:N13" si="3">SUM(D14:D19)</f>
        <v>1196062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23652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>SUM(D13:N13)</f>
        <v>1219714</v>
      </c>
      <c r="P13" s="45">
        <f t="shared" si="1"/>
        <v>141.58026697620429</v>
      </c>
      <c r="Q13" s="10"/>
    </row>
    <row r="14" spans="1:134">
      <c r="A14" s="12"/>
      <c r="B14" s="25">
        <v>322</v>
      </c>
      <c r="C14" s="20" t="s">
        <v>149</v>
      </c>
      <c r="D14" s="46">
        <v>286404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286404</v>
      </c>
      <c r="P14" s="47">
        <f t="shared" si="1"/>
        <v>33.244805571677304</v>
      </c>
      <c r="Q14" s="9"/>
    </row>
    <row r="15" spans="1:134">
      <c r="A15" s="12"/>
      <c r="B15" s="25">
        <v>323.10000000000002</v>
      </c>
      <c r="C15" s="20" t="s">
        <v>19</v>
      </c>
      <c r="D15" s="46">
        <v>733763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19" si="4">SUM(D15:N15)</f>
        <v>733763</v>
      </c>
      <c r="P15" s="47">
        <f t="shared" si="1"/>
        <v>85.172721996517708</v>
      </c>
      <c r="Q15" s="9"/>
    </row>
    <row r="16" spans="1:134">
      <c r="A16" s="12"/>
      <c r="B16" s="25">
        <v>323.39999999999998</v>
      </c>
      <c r="C16" s="20" t="s">
        <v>20</v>
      </c>
      <c r="D16" s="46">
        <v>25837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25837</v>
      </c>
      <c r="P16" s="47">
        <f t="shared" si="1"/>
        <v>2.9990713871154964</v>
      </c>
      <c r="Q16" s="9"/>
    </row>
    <row r="17" spans="1:17">
      <c r="A17" s="12"/>
      <c r="B17" s="25">
        <v>323.7</v>
      </c>
      <c r="C17" s="20" t="s">
        <v>21</v>
      </c>
      <c r="D17" s="46">
        <v>127628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127628</v>
      </c>
      <c r="P17" s="47">
        <f t="shared" si="1"/>
        <v>14.814625652930934</v>
      </c>
      <c r="Q17" s="9"/>
    </row>
    <row r="18" spans="1:17">
      <c r="A18" s="12"/>
      <c r="B18" s="25">
        <v>324.11</v>
      </c>
      <c r="C18" s="20" t="s">
        <v>22</v>
      </c>
      <c r="D18" s="46">
        <v>22430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22430</v>
      </c>
      <c r="P18" s="47">
        <f t="shared" si="1"/>
        <v>2.6035983749274521</v>
      </c>
      <c r="Q18" s="9"/>
    </row>
    <row r="19" spans="1:17">
      <c r="A19" s="12"/>
      <c r="B19" s="25">
        <v>324.20999999999998</v>
      </c>
      <c r="C19" s="20" t="s">
        <v>23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23652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23652</v>
      </c>
      <c r="P19" s="47">
        <f t="shared" si="1"/>
        <v>2.7454439930354035</v>
      </c>
      <c r="Q19" s="9"/>
    </row>
    <row r="20" spans="1:17" ht="15.75">
      <c r="A20" s="29" t="s">
        <v>151</v>
      </c>
      <c r="B20" s="30"/>
      <c r="C20" s="31"/>
      <c r="D20" s="32">
        <f t="shared" ref="D20:N20" si="5">SUM(D21:D27)</f>
        <v>1404149</v>
      </c>
      <c r="E20" s="32">
        <f t="shared" si="5"/>
        <v>0</v>
      </c>
      <c r="F20" s="32">
        <f t="shared" si="5"/>
        <v>0</v>
      </c>
      <c r="G20" s="32">
        <f t="shared" si="5"/>
        <v>1223336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5"/>
        <v>0</v>
      </c>
      <c r="O20" s="44">
        <f>SUM(D20:N20)</f>
        <v>2627485</v>
      </c>
      <c r="P20" s="45">
        <f t="shared" si="1"/>
        <v>304.98955310504931</v>
      </c>
      <c r="Q20" s="10"/>
    </row>
    <row r="21" spans="1:17">
      <c r="A21" s="12"/>
      <c r="B21" s="25">
        <v>335.125</v>
      </c>
      <c r="C21" s="20" t="s">
        <v>152</v>
      </c>
      <c r="D21" s="46">
        <v>412394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ref="O21:O24" si="6">SUM(D21:N21)</f>
        <v>412394</v>
      </c>
      <c r="P21" s="47">
        <f t="shared" si="1"/>
        <v>47.869297736506091</v>
      </c>
      <c r="Q21" s="9"/>
    </row>
    <row r="22" spans="1:17">
      <c r="A22" s="12"/>
      <c r="B22" s="25">
        <v>335.14</v>
      </c>
      <c r="C22" s="20" t="s">
        <v>102</v>
      </c>
      <c r="D22" s="46">
        <v>10284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10284</v>
      </c>
      <c r="P22" s="47">
        <f t="shared" si="1"/>
        <v>1.1937318630295994</v>
      </c>
      <c r="Q22" s="9"/>
    </row>
    <row r="23" spans="1:17">
      <c r="A23" s="12"/>
      <c r="B23" s="25">
        <v>335.15</v>
      </c>
      <c r="C23" s="20" t="s">
        <v>103</v>
      </c>
      <c r="D23" s="46">
        <v>2342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2342</v>
      </c>
      <c r="P23" s="47">
        <f t="shared" si="1"/>
        <v>0.27185142193847939</v>
      </c>
      <c r="Q23" s="9"/>
    </row>
    <row r="24" spans="1:17">
      <c r="A24" s="12"/>
      <c r="B24" s="25">
        <v>335.18</v>
      </c>
      <c r="C24" s="20" t="s">
        <v>153</v>
      </c>
      <c r="D24" s="46">
        <v>758508</v>
      </c>
      <c r="E24" s="46">
        <v>0</v>
      </c>
      <c r="F24" s="46">
        <v>0</v>
      </c>
      <c r="G24" s="46">
        <v>1223336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1981844</v>
      </c>
      <c r="P24" s="47">
        <f t="shared" si="1"/>
        <v>230.04573418456181</v>
      </c>
      <c r="Q24" s="9"/>
    </row>
    <row r="25" spans="1:17">
      <c r="A25" s="12"/>
      <c r="B25" s="25">
        <v>335.48</v>
      </c>
      <c r="C25" s="20" t="s">
        <v>32</v>
      </c>
      <c r="D25" s="46">
        <v>47657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ref="O25:O26" si="7">SUM(D25:N25)</f>
        <v>47657</v>
      </c>
      <c r="P25" s="47">
        <f t="shared" si="1"/>
        <v>5.5318630295995357</v>
      </c>
      <c r="Q25" s="9"/>
    </row>
    <row r="26" spans="1:17">
      <c r="A26" s="12"/>
      <c r="B26" s="25">
        <v>337.7</v>
      </c>
      <c r="C26" s="20" t="s">
        <v>34</v>
      </c>
      <c r="D26" s="46">
        <v>81657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7"/>
        <v>81657</v>
      </c>
      <c r="P26" s="47">
        <f t="shared" si="1"/>
        <v>9.4784677887405682</v>
      </c>
      <c r="Q26" s="9"/>
    </row>
    <row r="27" spans="1:17">
      <c r="A27" s="12"/>
      <c r="B27" s="25">
        <v>338</v>
      </c>
      <c r="C27" s="20" t="s">
        <v>35</v>
      </c>
      <c r="D27" s="46">
        <v>91307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>SUM(D27:N27)</f>
        <v>91307</v>
      </c>
      <c r="P27" s="47">
        <f t="shared" si="1"/>
        <v>10.598607080673244</v>
      </c>
      <c r="Q27" s="9"/>
    </row>
    <row r="28" spans="1:17" ht="15.75">
      <c r="A28" s="29" t="s">
        <v>40</v>
      </c>
      <c r="B28" s="30"/>
      <c r="C28" s="31"/>
      <c r="D28" s="32">
        <f t="shared" ref="D28:N28" si="8">SUM(D29:D41)</f>
        <v>1451261</v>
      </c>
      <c r="E28" s="32">
        <f t="shared" si="8"/>
        <v>0</v>
      </c>
      <c r="F28" s="32">
        <f t="shared" si="8"/>
        <v>0</v>
      </c>
      <c r="G28" s="32">
        <f t="shared" si="8"/>
        <v>0</v>
      </c>
      <c r="H28" s="32">
        <f t="shared" si="8"/>
        <v>0</v>
      </c>
      <c r="I28" s="32">
        <f t="shared" si="8"/>
        <v>2043038</v>
      </c>
      <c r="J28" s="32">
        <f t="shared" si="8"/>
        <v>0</v>
      </c>
      <c r="K28" s="32">
        <f t="shared" si="8"/>
        <v>0</v>
      </c>
      <c r="L28" s="32">
        <f t="shared" si="8"/>
        <v>0</v>
      </c>
      <c r="M28" s="32">
        <f t="shared" si="8"/>
        <v>0</v>
      </c>
      <c r="N28" s="32">
        <f t="shared" si="8"/>
        <v>0</v>
      </c>
      <c r="O28" s="32">
        <f>SUM(D28:N28)</f>
        <v>3494299</v>
      </c>
      <c r="P28" s="45">
        <f t="shared" si="1"/>
        <v>405.60638421358095</v>
      </c>
      <c r="Q28" s="10"/>
    </row>
    <row r="29" spans="1:17">
      <c r="A29" s="12"/>
      <c r="B29" s="25">
        <v>341.1</v>
      </c>
      <c r="C29" s="20" t="s">
        <v>105</v>
      </c>
      <c r="D29" s="46">
        <v>12287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>SUM(D29:N29)</f>
        <v>12287</v>
      </c>
      <c r="P29" s="47">
        <f t="shared" si="1"/>
        <v>1.4262333139872316</v>
      </c>
      <c r="Q29" s="9"/>
    </row>
    <row r="30" spans="1:17">
      <c r="A30" s="12"/>
      <c r="B30" s="25">
        <v>341.3</v>
      </c>
      <c r="C30" s="20" t="s">
        <v>106</v>
      </c>
      <c r="D30" s="46">
        <v>95803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ref="O30:O40" si="9">SUM(D30:N30)</f>
        <v>95803</v>
      </c>
      <c r="P30" s="47">
        <f t="shared" si="1"/>
        <v>11.120487521764364</v>
      </c>
      <c r="Q30" s="9"/>
    </row>
    <row r="31" spans="1:17">
      <c r="A31" s="12"/>
      <c r="B31" s="25">
        <v>342.1</v>
      </c>
      <c r="C31" s="20" t="s">
        <v>79</v>
      </c>
      <c r="D31" s="46">
        <v>61086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9"/>
        <v>61086</v>
      </c>
      <c r="P31" s="47">
        <f t="shared" si="1"/>
        <v>7.0906558328496807</v>
      </c>
      <c r="Q31" s="9"/>
    </row>
    <row r="32" spans="1:17">
      <c r="A32" s="12"/>
      <c r="B32" s="25">
        <v>342.2</v>
      </c>
      <c r="C32" s="20" t="s">
        <v>80</v>
      </c>
      <c r="D32" s="46">
        <v>371951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9"/>
        <v>371951</v>
      </c>
      <c r="P32" s="47">
        <f t="shared" si="1"/>
        <v>43.174811375507836</v>
      </c>
      <c r="Q32" s="9"/>
    </row>
    <row r="33" spans="1:17">
      <c r="A33" s="12"/>
      <c r="B33" s="25">
        <v>343.3</v>
      </c>
      <c r="C33" s="20" t="s">
        <v>45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1564841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9"/>
        <v>1564841</v>
      </c>
      <c r="P33" s="47">
        <f t="shared" si="1"/>
        <v>181.64143934997099</v>
      </c>
      <c r="Q33" s="9"/>
    </row>
    <row r="34" spans="1:17">
      <c r="A34" s="12"/>
      <c r="B34" s="25">
        <v>343.4</v>
      </c>
      <c r="C34" s="20" t="s">
        <v>46</v>
      </c>
      <c r="D34" s="46">
        <v>728371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9"/>
        <v>728371</v>
      </c>
      <c r="P34" s="47">
        <f t="shared" si="1"/>
        <v>84.546836912362153</v>
      </c>
      <c r="Q34" s="9"/>
    </row>
    <row r="35" spans="1:17">
      <c r="A35" s="12"/>
      <c r="B35" s="25">
        <v>343.5</v>
      </c>
      <c r="C35" s="20" t="s">
        <v>47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406210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9"/>
        <v>406210</v>
      </c>
      <c r="P35" s="47">
        <f t="shared" si="1"/>
        <v>47.151479976784678</v>
      </c>
      <c r="Q35" s="9"/>
    </row>
    <row r="36" spans="1:17">
      <c r="A36" s="12"/>
      <c r="B36" s="25">
        <v>343.7</v>
      </c>
      <c r="C36" s="20" t="s">
        <v>48</v>
      </c>
      <c r="D36" s="46">
        <v>55076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9"/>
        <v>55076</v>
      </c>
      <c r="P36" s="47">
        <f t="shared" si="1"/>
        <v>6.3930354033662216</v>
      </c>
      <c r="Q36" s="9"/>
    </row>
    <row r="37" spans="1:17">
      <c r="A37" s="12"/>
      <c r="B37" s="25">
        <v>347.1</v>
      </c>
      <c r="C37" s="20" t="s">
        <v>49</v>
      </c>
      <c r="D37" s="46">
        <v>14984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9"/>
        <v>14984</v>
      </c>
      <c r="P37" s="47">
        <f t="shared" si="1"/>
        <v>1.7392919326755658</v>
      </c>
      <c r="Q37" s="9"/>
    </row>
    <row r="38" spans="1:17">
      <c r="A38" s="12"/>
      <c r="B38" s="25">
        <v>347.2</v>
      </c>
      <c r="C38" s="20" t="s">
        <v>50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71987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9"/>
        <v>71987</v>
      </c>
      <c r="P38" s="47">
        <f t="shared" si="1"/>
        <v>8.3560069645966344</v>
      </c>
      <c r="Q38" s="9"/>
    </row>
    <row r="39" spans="1:17">
      <c r="A39" s="12"/>
      <c r="B39" s="25">
        <v>347.4</v>
      </c>
      <c r="C39" s="20" t="s">
        <v>113</v>
      </c>
      <c r="D39" s="46">
        <v>7775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9"/>
        <v>7775</v>
      </c>
      <c r="P39" s="47">
        <f t="shared" si="1"/>
        <v>0.90249564712710384</v>
      </c>
      <c r="Q39" s="9"/>
    </row>
    <row r="40" spans="1:17">
      <c r="A40" s="12"/>
      <c r="B40" s="25">
        <v>347.5</v>
      </c>
      <c r="C40" s="20" t="s">
        <v>51</v>
      </c>
      <c r="D40" s="46">
        <v>26335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9"/>
        <v>26335</v>
      </c>
      <c r="P40" s="47">
        <f t="shared" si="1"/>
        <v>3.056877539175856</v>
      </c>
      <c r="Q40" s="9"/>
    </row>
    <row r="41" spans="1:17">
      <c r="A41" s="12"/>
      <c r="B41" s="25">
        <v>349</v>
      </c>
      <c r="C41" s="20" t="s">
        <v>154</v>
      </c>
      <c r="D41" s="46">
        <v>77593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>SUM(D41:N41)</f>
        <v>77593</v>
      </c>
      <c r="P41" s="47">
        <f t="shared" si="1"/>
        <v>9.0067324434126519</v>
      </c>
      <c r="Q41" s="9"/>
    </row>
    <row r="42" spans="1:17" ht="15.75">
      <c r="A42" s="29" t="s">
        <v>41</v>
      </c>
      <c r="B42" s="30"/>
      <c r="C42" s="31"/>
      <c r="D42" s="32">
        <f t="shared" ref="D42:N42" si="10">SUM(D43:D44)</f>
        <v>23543</v>
      </c>
      <c r="E42" s="32">
        <f t="shared" si="10"/>
        <v>0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0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 t="shared" si="10"/>
        <v>0</v>
      </c>
      <c r="O42" s="32">
        <f>SUM(D42:N42)</f>
        <v>23543</v>
      </c>
      <c r="P42" s="45">
        <f t="shared" si="1"/>
        <v>2.7327916424840395</v>
      </c>
      <c r="Q42" s="10"/>
    </row>
    <row r="43" spans="1:17">
      <c r="A43" s="13"/>
      <c r="B43" s="39">
        <v>351.5</v>
      </c>
      <c r="C43" s="21" t="s">
        <v>54</v>
      </c>
      <c r="D43" s="46">
        <v>21478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ref="O43:O44" si="11">SUM(D43:N43)</f>
        <v>21478</v>
      </c>
      <c r="P43" s="47">
        <f t="shared" si="1"/>
        <v>2.4930934416715034</v>
      </c>
      <c r="Q43" s="9"/>
    </row>
    <row r="44" spans="1:17">
      <c r="A44" s="13"/>
      <c r="B44" s="39">
        <v>352</v>
      </c>
      <c r="C44" s="21" t="s">
        <v>55</v>
      </c>
      <c r="D44" s="46">
        <v>2065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1"/>
        <v>2065</v>
      </c>
      <c r="P44" s="47">
        <f t="shared" si="1"/>
        <v>0.23969820081253626</v>
      </c>
      <c r="Q44" s="9"/>
    </row>
    <row r="45" spans="1:17" ht="15.75">
      <c r="A45" s="29" t="s">
        <v>3</v>
      </c>
      <c r="B45" s="30"/>
      <c r="C45" s="31"/>
      <c r="D45" s="32">
        <f t="shared" ref="D45:N45" si="12">SUM(D46:D49)</f>
        <v>158384</v>
      </c>
      <c r="E45" s="32">
        <f t="shared" si="12"/>
        <v>9810</v>
      </c>
      <c r="F45" s="32">
        <f t="shared" si="12"/>
        <v>0</v>
      </c>
      <c r="G45" s="32">
        <f t="shared" si="12"/>
        <v>12156</v>
      </c>
      <c r="H45" s="32">
        <f t="shared" si="12"/>
        <v>0</v>
      </c>
      <c r="I45" s="32">
        <f t="shared" si="12"/>
        <v>14969</v>
      </c>
      <c r="J45" s="32">
        <f t="shared" si="12"/>
        <v>0</v>
      </c>
      <c r="K45" s="32">
        <f t="shared" si="12"/>
        <v>-69789</v>
      </c>
      <c r="L45" s="32">
        <f t="shared" si="12"/>
        <v>0</v>
      </c>
      <c r="M45" s="32">
        <f t="shared" si="12"/>
        <v>0</v>
      </c>
      <c r="N45" s="32">
        <f t="shared" si="12"/>
        <v>0</v>
      </c>
      <c r="O45" s="32">
        <f>SUM(D45:N45)</f>
        <v>125530</v>
      </c>
      <c r="P45" s="45">
        <f t="shared" si="1"/>
        <v>14.57109692396982</v>
      </c>
      <c r="Q45" s="10"/>
    </row>
    <row r="46" spans="1:17">
      <c r="A46" s="12"/>
      <c r="B46" s="25">
        <v>361.1</v>
      </c>
      <c r="C46" s="20" t="s">
        <v>58</v>
      </c>
      <c r="D46" s="46">
        <v>83377</v>
      </c>
      <c r="E46" s="46">
        <v>9810</v>
      </c>
      <c r="F46" s="46">
        <v>0</v>
      </c>
      <c r="G46" s="46">
        <v>12156</v>
      </c>
      <c r="H46" s="46">
        <v>0</v>
      </c>
      <c r="I46" s="46">
        <v>9446</v>
      </c>
      <c r="J46" s="46">
        <v>0</v>
      </c>
      <c r="K46" s="46">
        <v>853</v>
      </c>
      <c r="L46" s="46">
        <v>0</v>
      </c>
      <c r="M46" s="46">
        <v>0</v>
      </c>
      <c r="N46" s="46">
        <v>0</v>
      </c>
      <c r="O46" s="46">
        <f>SUM(D46:N46)</f>
        <v>115642</v>
      </c>
      <c r="P46" s="47">
        <f t="shared" si="1"/>
        <v>13.423331398723157</v>
      </c>
      <c r="Q46" s="9"/>
    </row>
    <row r="47" spans="1:17">
      <c r="A47" s="12"/>
      <c r="B47" s="25">
        <v>361.2</v>
      </c>
      <c r="C47" s="20" t="s">
        <v>158</v>
      </c>
      <c r="D47" s="46">
        <v>3990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15647</v>
      </c>
      <c r="L47" s="46">
        <v>0</v>
      </c>
      <c r="M47" s="46">
        <v>0</v>
      </c>
      <c r="N47" s="46">
        <v>0</v>
      </c>
      <c r="O47" s="46">
        <f t="shared" ref="O47:O51" si="13">SUM(D47:N47)</f>
        <v>19637</v>
      </c>
      <c r="P47" s="47">
        <f t="shared" si="1"/>
        <v>2.2793964016250725</v>
      </c>
      <c r="Q47" s="9"/>
    </row>
    <row r="48" spans="1:17">
      <c r="A48" s="12"/>
      <c r="B48" s="25">
        <v>361.3</v>
      </c>
      <c r="C48" s="20" t="s">
        <v>59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-86289</v>
      </c>
      <c r="L48" s="46">
        <v>0</v>
      </c>
      <c r="M48" s="46">
        <v>0</v>
      </c>
      <c r="N48" s="46">
        <v>0</v>
      </c>
      <c r="O48" s="46">
        <f t="shared" si="13"/>
        <v>-86289</v>
      </c>
      <c r="P48" s="47">
        <f t="shared" si="1"/>
        <v>-10.016134648868253</v>
      </c>
      <c r="Q48" s="9"/>
    </row>
    <row r="49" spans="1:120">
      <c r="A49" s="12"/>
      <c r="B49" s="25">
        <v>369.9</v>
      </c>
      <c r="C49" s="20" t="s">
        <v>64</v>
      </c>
      <c r="D49" s="46">
        <v>71017</v>
      </c>
      <c r="E49" s="46">
        <v>0</v>
      </c>
      <c r="F49" s="46">
        <v>0</v>
      </c>
      <c r="G49" s="46">
        <v>0</v>
      </c>
      <c r="H49" s="46">
        <v>0</v>
      </c>
      <c r="I49" s="46">
        <v>5523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3"/>
        <v>76540</v>
      </c>
      <c r="P49" s="47">
        <f t="shared" si="1"/>
        <v>8.8845037724898432</v>
      </c>
      <c r="Q49" s="9"/>
    </row>
    <row r="50" spans="1:120" ht="15.75">
      <c r="A50" s="29" t="s">
        <v>42</v>
      </c>
      <c r="B50" s="30"/>
      <c r="C50" s="31"/>
      <c r="D50" s="32">
        <f t="shared" ref="D50:N50" si="14">SUM(D51:D51)</f>
        <v>329895</v>
      </c>
      <c r="E50" s="32">
        <f t="shared" si="14"/>
        <v>0</v>
      </c>
      <c r="F50" s="32">
        <f t="shared" si="14"/>
        <v>0</v>
      </c>
      <c r="G50" s="32">
        <f t="shared" si="14"/>
        <v>0</v>
      </c>
      <c r="H50" s="32">
        <f t="shared" si="14"/>
        <v>0</v>
      </c>
      <c r="I50" s="32">
        <f t="shared" si="14"/>
        <v>358527</v>
      </c>
      <c r="J50" s="32">
        <f t="shared" si="14"/>
        <v>0</v>
      </c>
      <c r="K50" s="32">
        <f t="shared" si="14"/>
        <v>0</v>
      </c>
      <c r="L50" s="32">
        <f t="shared" si="14"/>
        <v>0</v>
      </c>
      <c r="M50" s="32">
        <f t="shared" si="14"/>
        <v>0</v>
      </c>
      <c r="N50" s="32">
        <f t="shared" si="14"/>
        <v>0</v>
      </c>
      <c r="O50" s="32">
        <f t="shared" si="13"/>
        <v>688422</v>
      </c>
      <c r="P50" s="45">
        <f t="shared" si="1"/>
        <v>79.90969239698201</v>
      </c>
      <c r="Q50" s="9"/>
    </row>
    <row r="51" spans="1:120" ht="15.75" thickBot="1">
      <c r="A51" s="12"/>
      <c r="B51" s="25">
        <v>381</v>
      </c>
      <c r="C51" s="20" t="s">
        <v>65</v>
      </c>
      <c r="D51" s="46">
        <v>329895</v>
      </c>
      <c r="E51" s="46">
        <v>0</v>
      </c>
      <c r="F51" s="46">
        <v>0</v>
      </c>
      <c r="G51" s="46">
        <v>0</v>
      </c>
      <c r="H51" s="46">
        <v>0</v>
      </c>
      <c r="I51" s="46">
        <v>358527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3"/>
        <v>688422</v>
      </c>
      <c r="P51" s="47">
        <f t="shared" si="1"/>
        <v>79.90969239698201</v>
      </c>
      <c r="Q51" s="9"/>
    </row>
    <row r="52" spans="1:120" ht="16.5" thickBot="1">
      <c r="A52" s="14" t="s">
        <v>52</v>
      </c>
      <c r="B52" s="23"/>
      <c r="C52" s="22"/>
      <c r="D52" s="15">
        <f t="shared" ref="D52:N52" si="15">SUM(D5,D13,D20,D28,D42,D45,D50)</f>
        <v>9390210</v>
      </c>
      <c r="E52" s="15">
        <f t="shared" si="15"/>
        <v>726487</v>
      </c>
      <c r="F52" s="15">
        <f t="shared" si="15"/>
        <v>0</v>
      </c>
      <c r="G52" s="15">
        <f t="shared" si="15"/>
        <v>1235492</v>
      </c>
      <c r="H52" s="15">
        <f t="shared" si="15"/>
        <v>0</v>
      </c>
      <c r="I52" s="15">
        <f t="shared" si="15"/>
        <v>2440186</v>
      </c>
      <c r="J52" s="15">
        <f t="shared" si="15"/>
        <v>0</v>
      </c>
      <c r="K52" s="15">
        <f t="shared" si="15"/>
        <v>-69789</v>
      </c>
      <c r="L52" s="15">
        <f t="shared" si="15"/>
        <v>0</v>
      </c>
      <c r="M52" s="15">
        <f t="shared" si="15"/>
        <v>0</v>
      </c>
      <c r="N52" s="15">
        <f t="shared" si="15"/>
        <v>0</v>
      </c>
      <c r="O52" s="15">
        <f>SUM(D52:N52)</f>
        <v>13722586</v>
      </c>
      <c r="P52" s="38">
        <f t="shared" si="1"/>
        <v>1592.8712710388857</v>
      </c>
      <c r="Q52" s="6"/>
      <c r="R52" s="2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</row>
    <row r="53" spans="1:120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9"/>
    </row>
    <row r="54" spans="1:120">
      <c r="A54" s="40"/>
      <c r="B54" s="41"/>
      <c r="C54" s="41"/>
      <c r="D54" s="42"/>
      <c r="E54" s="42"/>
      <c r="F54" s="42"/>
      <c r="G54" s="42"/>
      <c r="H54" s="42"/>
      <c r="I54" s="42"/>
      <c r="J54" s="42"/>
      <c r="K54" s="42"/>
      <c r="L54" s="42"/>
      <c r="M54" s="118" t="s">
        <v>159</v>
      </c>
      <c r="N54" s="118"/>
      <c r="O54" s="118"/>
      <c r="P54" s="43">
        <v>8615</v>
      </c>
    </row>
    <row r="55" spans="1:120">
      <c r="A55" s="119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7"/>
    </row>
    <row r="56" spans="1:120" ht="15.75" customHeight="1" thickBot="1">
      <c r="A56" s="120" t="s">
        <v>82</v>
      </c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100"/>
    </row>
  </sheetData>
  <mergeCells count="10">
    <mergeCell ref="M54:O54"/>
    <mergeCell ref="A55:P55"/>
    <mergeCell ref="A56:P5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6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75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141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66</v>
      </c>
      <c r="B3" s="108"/>
      <c r="C3" s="109"/>
      <c r="D3" s="128" t="s">
        <v>36</v>
      </c>
      <c r="E3" s="129"/>
      <c r="F3" s="129"/>
      <c r="G3" s="129"/>
      <c r="H3" s="130"/>
      <c r="I3" s="128" t="s">
        <v>37</v>
      </c>
      <c r="J3" s="130"/>
      <c r="K3" s="128" t="s">
        <v>39</v>
      </c>
      <c r="L3" s="129"/>
      <c r="M3" s="130"/>
      <c r="N3" s="36"/>
      <c r="O3" s="37"/>
      <c r="P3" s="131" t="s">
        <v>142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67</v>
      </c>
      <c r="F4" s="34" t="s">
        <v>68</v>
      </c>
      <c r="G4" s="34" t="s">
        <v>69</v>
      </c>
      <c r="H4" s="34" t="s">
        <v>5</v>
      </c>
      <c r="I4" s="34" t="s">
        <v>6</v>
      </c>
      <c r="J4" s="35" t="s">
        <v>70</v>
      </c>
      <c r="K4" s="35" t="s">
        <v>7</v>
      </c>
      <c r="L4" s="35" t="s">
        <v>8</v>
      </c>
      <c r="M4" s="35" t="s">
        <v>143</v>
      </c>
      <c r="N4" s="35" t="s">
        <v>9</v>
      </c>
      <c r="O4" s="35" t="s">
        <v>144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145</v>
      </c>
      <c r="B5" s="26"/>
      <c r="C5" s="26"/>
      <c r="D5" s="27">
        <f t="shared" ref="D5:N5" si="0">SUM(D6:D14)</f>
        <v>4498950</v>
      </c>
      <c r="E5" s="27">
        <f t="shared" si="0"/>
        <v>592546</v>
      </c>
      <c r="F5" s="27">
        <f t="shared" si="0"/>
        <v>0</v>
      </c>
      <c r="G5" s="27">
        <f t="shared" si="0"/>
        <v>1063169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6154665</v>
      </c>
      <c r="P5" s="33">
        <f t="shared" ref="P5:P36" si="1">(O5/P$63)</f>
        <v>709.47146974063401</v>
      </c>
      <c r="Q5" s="6"/>
    </row>
    <row r="6" spans="1:134">
      <c r="A6" s="12"/>
      <c r="B6" s="25">
        <v>311</v>
      </c>
      <c r="C6" s="20" t="s">
        <v>2</v>
      </c>
      <c r="D6" s="46">
        <v>3042982</v>
      </c>
      <c r="E6" s="46">
        <v>592546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3635528</v>
      </c>
      <c r="P6" s="47">
        <f t="shared" si="1"/>
        <v>419.08103746397694</v>
      </c>
      <c r="Q6" s="9"/>
    </row>
    <row r="7" spans="1:134">
      <c r="A7" s="12"/>
      <c r="B7" s="25">
        <v>312.3</v>
      </c>
      <c r="C7" s="20" t="s">
        <v>146</v>
      </c>
      <c r="D7" s="46">
        <v>157344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157344</v>
      </c>
      <c r="P7" s="47">
        <f t="shared" si="1"/>
        <v>18.137636887608068</v>
      </c>
      <c r="Q7" s="9"/>
    </row>
    <row r="8" spans="1:134">
      <c r="A8" s="12"/>
      <c r="B8" s="25">
        <v>312.51</v>
      </c>
      <c r="C8" s="20" t="s">
        <v>73</v>
      </c>
      <c r="D8" s="46">
        <v>28265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28265</v>
      </c>
      <c r="P8" s="47">
        <f t="shared" si="1"/>
        <v>3.2582132564841499</v>
      </c>
      <c r="Q8" s="9"/>
    </row>
    <row r="9" spans="1:134">
      <c r="A9" s="12"/>
      <c r="B9" s="25">
        <v>312.63</v>
      </c>
      <c r="C9" s="20" t="s">
        <v>147</v>
      </c>
      <c r="D9" s="46">
        <v>0</v>
      </c>
      <c r="E9" s="46">
        <v>0</v>
      </c>
      <c r="F9" s="46">
        <v>0</v>
      </c>
      <c r="G9" s="46">
        <v>1063169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1063169</v>
      </c>
      <c r="P9" s="47">
        <f t="shared" si="1"/>
        <v>122.55550432276657</v>
      </c>
      <c r="Q9" s="9"/>
    </row>
    <row r="10" spans="1:134">
      <c r="A10" s="12"/>
      <c r="B10" s="25">
        <v>314.10000000000002</v>
      </c>
      <c r="C10" s="20" t="s">
        <v>12</v>
      </c>
      <c r="D10" s="46">
        <v>696652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696652</v>
      </c>
      <c r="P10" s="47">
        <f t="shared" si="1"/>
        <v>80.305706051873202</v>
      </c>
      <c r="Q10" s="9"/>
    </row>
    <row r="11" spans="1:134">
      <c r="A11" s="12"/>
      <c r="B11" s="25">
        <v>314.3</v>
      </c>
      <c r="C11" s="20" t="s">
        <v>13</v>
      </c>
      <c r="D11" s="46">
        <v>257485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257485</v>
      </c>
      <c r="P11" s="47">
        <f t="shared" si="1"/>
        <v>29.681268011527379</v>
      </c>
      <c r="Q11" s="9"/>
    </row>
    <row r="12" spans="1:134">
      <c r="A12" s="12"/>
      <c r="B12" s="25">
        <v>314.39999999999998</v>
      </c>
      <c r="C12" s="20" t="s">
        <v>14</v>
      </c>
      <c r="D12" s="46">
        <v>17495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17495</v>
      </c>
      <c r="P12" s="47">
        <f t="shared" si="1"/>
        <v>2.0167146974063401</v>
      </c>
      <c r="Q12" s="9"/>
    </row>
    <row r="13" spans="1:134">
      <c r="A13" s="12"/>
      <c r="B13" s="25">
        <v>315.10000000000002</v>
      </c>
      <c r="C13" s="20" t="s">
        <v>148</v>
      </c>
      <c r="D13" s="46">
        <v>276586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276586</v>
      </c>
      <c r="P13" s="47">
        <f t="shared" si="1"/>
        <v>31.883112391930837</v>
      </c>
      <c r="Q13" s="9"/>
    </row>
    <row r="14" spans="1:134">
      <c r="A14" s="12"/>
      <c r="B14" s="25">
        <v>316</v>
      </c>
      <c r="C14" s="20" t="s">
        <v>100</v>
      </c>
      <c r="D14" s="46">
        <v>22141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22141</v>
      </c>
      <c r="P14" s="47">
        <f t="shared" si="1"/>
        <v>2.5522766570605189</v>
      </c>
      <c r="Q14" s="9"/>
    </row>
    <row r="15" spans="1:134" ht="15.75">
      <c r="A15" s="29" t="s">
        <v>18</v>
      </c>
      <c r="B15" s="30"/>
      <c r="C15" s="31"/>
      <c r="D15" s="32">
        <f t="shared" ref="D15:N15" si="3">SUM(D16:D22)</f>
        <v>1111417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90336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32">
        <f t="shared" si="3"/>
        <v>0</v>
      </c>
      <c r="O15" s="44">
        <f>SUM(D15:N15)</f>
        <v>1201753</v>
      </c>
      <c r="P15" s="45">
        <f t="shared" si="1"/>
        <v>138.53060518731988</v>
      </c>
      <c r="Q15" s="10"/>
    </row>
    <row r="16" spans="1:134">
      <c r="A16" s="12"/>
      <c r="B16" s="25">
        <v>322</v>
      </c>
      <c r="C16" s="20" t="s">
        <v>149</v>
      </c>
      <c r="D16" s="46">
        <v>384767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384767</v>
      </c>
      <c r="P16" s="47">
        <f t="shared" si="1"/>
        <v>44.353544668587894</v>
      </c>
      <c r="Q16" s="9"/>
    </row>
    <row r="17" spans="1:17">
      <c r="A17" s="12"/>
      <c r="B17" s="25">
        <v>323.10000000000002</v>
      </c>
      <c r="C17" s="20" t="s">
        <v>19</v>
      </c>
      <c r="D17" s="46">
        <v>540123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2" si="4">SUM(D17:N17)</f>
        <v>540123</v>
      </c>
      <c r="P17" s="47">
        <f t="shared" si="1"/>
        <v>62.262017291066286</v>
      </c>
      <c r="Q17" s="9"/>
    </row>
    <row r="18" spans="1:17">
      <c r="A18" s="12"/>
      <c r="B18" s="25">
        <v>323.39999999999998</v>
      </c>
      <c r="C18" s="20" t="s">
        <v>20</v>
      </c>
      <c r="D18" s="46">
        <v>15966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15966</v>
      </c>
      <c r="P18" s="47">
        <f t="shared" si="1"/>
        <v>1.8404610951008646</v>
      </c>
      <c r="Q18" s="9"/>
    </row>
    <row r="19" spans="1:17">
      <c r="A19" s="12"/>
      <c r="B19" s="25">
        <v>323.7</v>
      </c>
      <c r="C19" s="20" t="s">
        <v>21</v>
      </c>
      <c r="D19" s="46">
        <v>122410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122410</v>
      </c>
      <c r="P19" s="47">
        <f t="shared" si="1"/>
        <v>14.110662824207493</v>
      </c>
      <c r="Q19" s="9"/>
    </row>
    <row r="20" spans="1:17">
      <c r="A20" s="12"/>
      <c r="B20" s="25">
        <v>324.11</v>
      </c>
      <c r="C20" s="20" t="s">
        <v>22</v>
      </c>
      <c r="D20" s="46">
        <v>48001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48001</v>
      </c>
      <c r="P20" s="47">
        <f t="shared" si="1"/>
        <v>5.5332564841498559</v>
      </c>
      <c r="Q20" s="9"/>
    </row>
    <row r="21" spans="1:17">
      <c r="A21" s="12"/>
      <c r="B21" s="25">
        <v>324.20999999999998</v>
      </c>
      <c r="C21" s="20" t="s">
        <v>23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90336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90336</v>
      </c>
      <c r="P21" s="47">
        <f t="shared" si="1"/>
        <v>10.413371757925072</v>
      </c>
      <c r="Q21" s="9"/>
    </row>
    <row r="22" spans="1:17">
      <c r="A22" s="12"/>
      <c r="B22" s="25">
        <v>325.2</v>
      </c>
      <c r="C22" s="20" t="s">
        <v>150</v>
      </c>
      <c r="D22" s="46">
        <v>150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150</v>
      </c>
      <c r="P22" s="47">
        <f t="shared" si="1"/>
        <v>1.7291066282420751E-2</v>
      </c>
      <c r="Q22" s="9"/>
    </row>
    <row r="23" spans="1:17" ht="15.75">
      <c r="A23" s="29" t="s">
        <v>151</v>
      </c>
      <c r="B23" s="30"/>
      <c r="C23" s="31"/>
      <c r="D23" s="32">
        <f t="shared" ref="D23:N23" si="5">SUM(D24:D33)</f>
        <v>4165895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59500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5"/>
        <v>0</v>
      </c>
      <c r="O23" s="44">
        <f>SUM(D23:N23)</f>
        <v>4225395</v>
      </c>
      <c r="P23" s="45">
        <f t="shared" si="1"/>
        <v>487.07723342939482</v>
      </c>
      <c r="Q23" s="10"/>
    </row>
    <row r="24" spans="1:17">
      <c r="A24" s="12"/>
      <c r="B24" s="25">
        <v>331.2</v>
      </c>
      <c r="C24" s="20" t="s">
        <v>25</v>
      </c>
      <c r="D24" s="46">
        <v>2730562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>SUM(D24:N24)</f>
        <v>2730562</v>
      </c>
      <c r="P24" s="47">
        <f t="shared" si="1"/>
        <v>314.76219020172908</v>
      </c>
      <c r="Q24" s="9"/>
    </row>
    <row r="25" spans="1:17">
      <c r="A25" s="12"/>
      <c r="B25" s="25">
        <v>334.2</v>
      </c>
      <c r="C25" s="20" t="s">
        <v>128</v>
      </c>
      <c r="D25" s="46">
        <v>50000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ref="O25:O30" si="6">SUM(D25:N25)</f>
        <v>50000</v>
      </c>
      <c r="P25" s="47">
        <f t="shared" si="1"/>
        <v>5.7636887608069163</v>
      </c>
      <c r="Q25" s="9"/>
    </row>
    <row r="26" spans="1:17">
      <c r="A26" s="12"/>
      <c r="B26" s="25">
        <v>334.35</v>
      </c>
      <c r="C26" s="20" t="s">
        <v>123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59500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59500</v>
      </c>
      <c r="P26" s="47">
        <f t="shared" si="1"/>
        <v>6.858789625360231</v>
      </c>
      <c r="Q26" s="9"/>
    </row>
    <row r="27" spans="1:17">
      <c r="A27" s="12"/>
      <c r="B27" s="25">
        <v>335.125</v>
      </c>
      <c r="C27" s="20" t="s">
        <v>152</v>
      </c>
      <c r="D27" s="46">
        <v>324957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324957</v>
      </c>
      <c r="P27" s="47">
        <f t="shared" si="1"/>
        <v>37.459020172910662</v>
      </c>
      <c r="Q27" s="9"/>
    </row>
    <row r="28" spans="1:17">
      <c r="A28" s="12"/>
      <c r="B28" s="25">
        <v>335.14</v>
      </c>
      <c r="C28" s="20" t="s">
        <v>102</v>
      </c>
      <c r="D28" s="46">
        <v>9371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9371</v>
      </c>
      <c r="P28" s="47">
        <f t="shared" si="1"/>
        <v>1.0802305475504324</v>
      </c>
      <c r="Q28" s="9"/>
    </row>
    <row r="29" spans="1:17">
      <c r="A29" s="12"/>
      <c r="B29" s="25">
        <v>335.15</v>
      </c>
      <c r="C29" s="20" t="s">
        <v>103</v>
      </c>
      <c r="D29" s="46">
        <v>2269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2269</v>
      </c>
      <c r="P29" s="47">
        <f t="shared" si="1"/>
        <v>0.26155619596541785</v>
      </c>
      <c r="Q29" s="9"/>
    </row>
    <row r="30" spans="1:17">
      <c r="A30" s="12"/>
      <c r="B30" s="25">
        <v>335.18</v>
      </c>
      <c r="C30" s="20" t="s">
        <v>153</v>
      </c>
      <c r="D30" s="46">
        <v>690955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690955</v>
      </c>
      <c r="P30" s="47">
        <f t="shared" si="1"/>
        <v>79.648991354466858</v>
      </c>
      <c r="Q30" s="9"/>
    </row>
    <row r="31" spans="1:17">
      <c r="A31" s="12"/>
      <c r="B31" s="25">
        <v>335.48</v>
      </c>
      <c r="C31" s="20" t="s">
        <v>32</v>
      </c>
      <c r="D31" s="46">
        <v>76110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>SUM(D31:N31)</f>
        <v>76110</v>
      </c>
      <c r="P31" s="47">
        <f t="shared" si="1"/>
        <v>8.773487031700288</v>
      </c>
      <c r="Q31" s="9"/>
    </row>
    <row r="32" spans="1:17">
      <c r="A32" s="12"/>
      <c r="B32" s="25">
        <v>337.7</v>
      </c>
      <c r="C32" s="20" t="s">
        <v>34</v>
      </c>
      <c r="D32" s="46">
        <v>189785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>SUM(D32:N32)</f>
        <v>189785</v>
      </c>
      <c r="P32" s="47">
        <f t="shared" si="1"/>
        <v>21.877233429394813</v>
      </c>
      <c r="Q32" s="9"/>
    </row>
    <row r="33" spans="1:17">
      <c r="A33" s="12"/>
      <c r="B33" s="25">
        <v>338</v>
      </c>
      <c r="C33" s="20" t="s">
        <v>35</v>
      </c>
      <c r="D33" s="46">
        <v>91886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>SUM(D33:N33)</f>
        <v>91886</v>
      </c>
      <c r="P33" s="47">
        <f t="shared" si="1"/>
        <v>10.592046109510086</v>
      </c>
      <c r="Q33" s="9"/>
    </row>
    <row r="34" spans="1:17" ht="15.75">
      <c r="A34" s="29" t="s">
        <v>40</v>
      </c>
      <c r="B34" s="30"/>
      <c r="C34" s="31"/>
      <c r="D34" s="32">
        <f t="shared" ref="D34:N34" si="7">SUM(D35:D47)</f>
        <v>1801097</v>
      </c>
      <c r="E34" s="32">
        <f t="shared" si="7"/>
        <v>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1784879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 t="shared" si="7"/>
        <v>0</v>
      </c>
      <c r="O34" s="32">
        <f>SUM(D34:N34)</f>
        <v>3585976</v>
      </c>
      <c r="P34" s="45">
        <f t="shared" si="1"/>
        <v>413.36899135446686</v>
      </c>
      <c r="Q34" s="10"/>
    </row>
    <row r="35" spans="1:17">
      <c r="A35" s="12"/>
      <c r="B35" s="25">
        <v>341.1</v>
      </c>
      <c r="C35" s="20" t="s">
        <v>105</v>
      </c>
      <c r="D35" s="46">
        <v>12223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>SUM(D35:N35)</f>
        <v>12223</v>
      </c>
      <c r="P35" s="47">
        <f t="shared" si="1"/>
        <v>1.4089913544668589</v>
      </c>
      <c r="Q35" s="9"/>
    </row>
    <row r="36" spans="1:17">
      <c r="A36" s="12"/>
      <c r="B36" s="25">
        <v>341.3</v>
      </c>
      <c r="C36" s="20" t="s">
        <v>106</v>
      </c>
      <c r="D36" s="46">
        <v>101153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ref="O36:O47" si="8">SUM(D36:N36)</f>
        <v>101153</v>
      </c>
      <c r="P36" s="47">
        <f t="shared" si="1"/>
        <v>11.660288184438039</v>
      </c>
      <c r="Q36" s="9"/>
    </row>
    <row r="37" spans="1:17">
      <c r="A37" s="12"/>
      <c r="B37" s="25">
        <v>342.1</v>
      </c>
      <c r="C37" s="20" t="s">
        <v>79</v>
      </c>
      <c r="D37" s="46">
        <v>74307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8"/>
        <v>74307</v>
      </c>
      <c r="P37" s="47">
        <f t="shared" ref="P37:P61" si="9">(O37/P$63)</f>
        <v>8.5656484149855903</v>
      </c>
      <c r="Q37" s="9"/>
    </row>
    <row r="38" spans="1:17">
      <c r="A38" s="12"/>
      <c r="B38" s="25">
        <v>342.2</v>
      </c>
      <c r="C38" s="20" t="s">
        <v>80</v>
      </c>
      <c r="D38" s="46">
        <v>930156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8"/>
        <v>930156</v>
      </c>
      <c r="P38" s="47">
        <f t="shared" si="9"/>
        <v>107.22259365994236</v>
      </c>
      <c r="Q38" s="9"/>
    </row>
    <row r="39" spans="1:17">
      <c r="A39" s="12"/>
      <c r="B39" s="25">
        <v>343.3</v>
      </c>
      <c r="C39" s="20" t="s">
        <v>45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1370701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8"/>
        <v>1370701</v>
      </c>
      <c r="P39" s="47">
        <f t="shared" si="9"/>
        <v>158.00587896253603</v>
      </c>
      <c r="Q39" s="9"/>
    </row>
    <row r="40" spans="1:17">
      <c r="A40" s="12"/>
      <c r="B40" s="25">
        <v>343.4</v>
      </c>
      <c r="C40" s="20" t="s">
        <v>46</v>
      </c>
      <c r="D40" s="46">
        <v>557046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8"/>
        <v>557046</v>
      </c>
      <c r="P40" s="47">
        <f t="shared" si="9"/>
        <v>64.212795389048992</v>
      </c>
      <c r="Q40" s="9"/>
    </row>
    <row r="41" spans="1:17">
      <c r="A41" s="12"/>
      <c r="B41" s="25">
        <v>343.5</v>
      </c>
      <c r="C41" s="20" t="s">
        <v>47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353002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8"/>
        <v>353002</v>
      </c>
      <c r="P41" s="47">
        <f t="shared" si="9"/>
        <v>40.691873198847262</v>
      </c>
      <c r="Q41" s="9"/>
    </row>
    <row r="42" spans="1:17">
      <c r="A42" s="12"/>
      <c r="B42" s="25">
        <v>343.7</v>
      </c>
      <c r="C42" s="20" t="s">
        <v>48</v>
      </c>
      <c r="D42" s="46">
        <v>54130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8"/>
        <v>54130</v>
      </c>
      <c r="P42" s="47">
        <f t="shared" si="9"/>
        <v>6.2397694524495675</v>
      </c>
      <c r="Q42" s="9"/>
    </row>
    <row r="43" spans="1:17">
      <c r="A43" s="12"/>
      <c r="B43" s="25">
        <v>347.1</v>
      </c>
      <c r="C43" s="20" t="s">
        <v>49</v>
      </c>
      <c r="D43" s="46">
        <v>1577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8"/>
        <v>1577</v>
      </c>
      <c r="P43" s="47">
        <f t="shared" si="9"/>
        <v>0.18178674351585014</v>
      </c>
      <c r="Q43" s="9"/>
    </row>
    <row r="44" spans="1:17">
      <c r="A44" s="12"/>
      <c r="B44" s="25">
        <v>347.2</v>
      </c>
      <c r="C44" s="20" t="s">
        <v>50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61176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8"/>
        <v>61176</v>
      </c>
      <c r="P44" s="47">
        <f t="shared" si="9"/>
        <v>7.0519884726224786</v>
      </c>
      <c r="Q44" s="9"/>
    </row>
    <row r="45" spans="1:17">
      <c r="A45" s="12"/>
      <c r="B45" s="25">
        <v>347.4</v>
      </c>
      <c r="C45" s="20" t="s">
        <v>113</v>
      </c>
      <c r="D45" s="46">
        <v>-280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8"/>
        <v>-280</v>
      </c>
      <c r="P45" s="47">
        <f t="shared" si="9"/>
        <v>-3.2276657060518729E-2</v>
      </c>
      <c r="Q45" s="9"/>
    </row>
    <row r="46" spans="1:17">
      <c r="A46" s="12"/>
      <c r="B46" s="25">
        <v>347.5</v>
      </c>
      <c r="C46" s="20" t="s">
        <v>51</v>
      </c>
      <c r="D46" s="46">
        <v>23868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8"/>
        <v>23868</v>
      </c>
      <c r="P46" s="47">
        <f t="shared" si="9"/>
        <v>2.7513544668587895</v>
      </c>
      <c r="Q46" s="9"/>
    </row>
    <row r="47" spans="1:17">
      <c r="A47" s="12"/>
      <c r="B47" s="25">
        <v>349</v>
      </c>
      <c r="C47" s="20" t="s">
        <v>154</v>
      </c>
      <c r="D47" s="46">
        <v>46917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8"/>
        <v>46917</v>
      </c>
      <c r="P47" s="47">
        <f t="shared" si="9"/>
        <v>5.4082997118155616</v>
      </c>
      <c r="Q47" s="9"/>
    </row>
    <row r="48" spans="1:17" ht="15.75">
      <c r="A48" s="29" t="s">
        <v>41</v>
      </c>
      <c r="B48" s="30"/>
      <c r="C48" s="31"/>
      <c r="D48" s="32">
        <f t="shared" ref="D48:N48" si="10">SUM(D49:D52)</f>
        <v>34311</v>
      </c>
      <c r="E48" s="32">
        <f t="shared" si="10"/>
        <v>0</v>
      </c>
      <c r="F48" s="32">
        <f t="shared" si="10"/>
        <v>0</v>
      </c>
      <c r="G48" s="32">
        <f t="shared" si="10"/>
        <v>0</v>
      </c>
      <c r="H48" s="32">
        <f t="shared" si="10"/>
        <v>0</v>
      </c>
      <c r="I48" s="32">
        <f t="shared" si="10"/>
        <v>0</v>
      </c>
      <c r="J48" s="32">
        <f t="shared" si="10"/>
        <v>0</v>
      </c>
      <c r="K48" s="32">
        <f t="shared" si="10"/>
        <v>0</v>
      </c>
      <c r="L48" s="32">
        <f t="shared" si="10"/>
        <v>0</v>
      </c>
      <c r="M48" s="32">
        <f t="shared" si="10"/>
        <v>0</v>
      </c>
      <c r="N48" s="32">
        <f t="shared" si="10"/>
        <v>0</v>
      </c>
      <c r="O48" s="32">
        <f t="shared" ref="O48:O61" si="11">SUM(D48:N48)</f>
        <v>34311</v>
      </c>
      <c r="P48" s="45">
        <f t="shared" si="9"/>
        <v>3.9551585014409221</v>
      </c>
      <c r="Q48" s="10"/>
    </row>
    <row r="49" spans="1:120">
      <c r="A49" s="13"/>
      <c r="B49" s="39">
        <v>351.5</v>
      </c>
      <c r="C49" s="21" t="s">
        <v>54</v>
      </c>
      <c r="D49" s="46">
        <v>27531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1"/>
        <v>27531</v>
      </c>
      <c r="P49" s="47">
        <f t="shared" si="9"/>
        <v>3.1736023054755043</v>
      </c>
      <c r="Q49" s="9"/>
    </row>
    <row r="50" spans="1:120">
      <c r="A50" s="13"/>
      <c r="B50" s="39">
        <v>352</v>
      </c>
      <c r="C50" s="21" t="s">
        <v>55</v>
      </c>
      <c r="D50" s="46">
        <v>5222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1"/>
        <v>5222</v>
      </c>
      <c r="P50" s="47">
        <f t="shared" si="9"/>
        <v>0.60195965417867436</v>
      </c>
      <c r="Q50" s="9"/>
    </row>
    <row r="51" spans="1:120">
      <c r="A51" s="13"/>
      <c r="B51" s="39">
        <v>354</v>
      </c>
      <c r="C51" s="21" t="s">
        <v>56</v>
      </c>
      <c r="D51" s="46">
        <v>1524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1"/>
        <v>1524</v>
      </c>
      <c r="P51" s="47">
        <f t="shared" si="9"/>
        <v>0.17567723342939481</v>
      </c>
      <c r="Q51" s="9"/>
    </row>
    <row r="52" spans="1:120">
      <c r="A52" s="13"/>
      <c r="B52" s="39">
        <v>359</v>
      </c>
      <c r="C52" s="21" t="s">
        <v>57</v>
      </c>
      <c r="D52" s="46">
        <v>34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1"/>
        <v>34</v>
      </c>
      <c r="P52" s="47">
        <f t="shared" si="9"/>
        <v>3.9193083573487034E-3</v>
      </c>
      <c r="Q52" s="9"/>
    </row>
    <row r="53" spans="1:120" ht="15.75">
      <c r="A53" s="29" t="s">
        <v>3</v>
      </c>
      <c r="B53" s="30"/>
      <c r="C53" s="31"/>
      <c r="D53" s="32">
        <f t="shared" ref="D53:N53" si="12">SUM(D54:D57)</f>
        <v>110689</v>
      </c>
      <c r="E53" s="32">
        <f t="shared" si="12"/>
        <v>1801</v>
      </c>
      <c r="F53" s="32">
        <f t="shared" si="12"/>
        <v>0</v>
      </c>
      <c r="G53" s="32">
        <f t="shared" si="12"/>
        <v>2496</v>
      </c>
      <c r="H53" s="32">
        <f t="shared" si="12"/>
        <v>0</v>
      </c>
      <c r="I53" s="32">
        <f t="shared" si="12"/>
        <v>2327</v>
      </c>
      <c r="J53" s="32">
        <f t="shared" si="12"/>
        <v>0</v>
      </c>
      <c r="K53" s="32">
        <f t="shared" si="12"/>
        <v>153409</v>
      </c>
      <c r="L53" s="32">
        <f t="shared" si="12"/>
        <v>0</v>
      </c>
      <c r="M53" s="32">
        <f t="shared" si="12"/>
        <v>0</v>
      </c>
      <c r="N53" s="32">
        <f t="shared" si="12"/>
        <v>0</v>
      </c>
      <c r="O53" s="32">
        <f t="shared" si="11"/>
        <v>270722</v>
      </c>
      <c r="P53" s="45">
        <f t="shared" si="9"/>
        <v>31.207146974063402</v>
      </c>
      <c r="Q53" s="10"/>
    </row>
    <row r="54" spans="1:120">
      <c r="A54" s="12"/>
      <c r="B54" s="25">
        <v>361.1</v>
      </c>
      <c r="C54" s="20" t="s">
        <v>58</v>
      </c>
      <c r="D54" s="46">
        <v>10258</v>
      </c>
      <c r="E54" s="46">
        <v>1801</v>
      </c>
      <c r="F54" s="46">
        <v>0</v>
      </c>
      <c r="G54" s="46">
        <v>2496</v>
      </c>
      <c r="H54" s="46">
        <v>0</v>
      </c>
      <c r="I54" s="46">
        <v>1570</v>
      </c>
      <c r="J54" s="46">
        <v>0</v>
      </c>
      <c r="K54" s="46">
        <v>15186</v>
      </c>
      <c r="L54" s="46">
        <v>0</v>
      </c>
      <c r="M54" s="46">
        <v>0</v>
      </c>
      <c r="N54" s="46">
        <v>0</v>
      </c>
      <c r="O54" s="46">
        <f t="shared" si="11"/>
        <v>31311</v>
      </c>
      <c r="P54" s="47">
        <f t="shared" si="9"/>
        <v>3.6093371757925072</v>
      </c>
      <c r="Q54" s="9"/>
    </row>
    <row r="55" spans="1:120">
      <c r="A55" s="12"/>
      <c r="B55" s="25">
        <v>361.3</v>
      </c>
      <c r="C55" s="20" t="s">
        <v>59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101208</v>
      </c>
      <c r="L55" s="46">
        <v>0</v>
      </c>
      <c r="M55" s="46">
        <v>0</v>
      </c>
      <c r="N55" s="46">
        <v>0</v>
      </c>
      <c r="O55" s="46">
        <f t="shared" si="11"/>
        <v>101208</v>
      </c>
      <c r="P55" s="47">
        <f t="shared" si="9"/>
        <v>11.666628242074928</v>
      </c>
      <c r="Q55" s="9"/>
    </row>
    <row r="56" spans="1:120">
      <c r="A56" s="12"/>
      <c r="B56" s="25">
        <v>368</v>
      </c>
      <c r="C56" s="20" t="s">
        <v>63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37015</v>
      </c>
      <c r="L56" s="46">
        <v>0</v>
      </c>
      <c r="M56" s="46">
        <v>0</v>
      </c>
      <c r="N56" s="46">
        <v>0</v>
      </c>
      <c r="O56" s="46">
        <f t="shared" si="11"/>
        <v>37015</v>
      </c>
      <c r="P56" s="47">
        <f t="shared" si="9"/>
        <v>4.2668587896253598</v>
      </c>
      <c r="Q56" s="9"/>
    </row>
    <row r="57" spans="1:120">
      <c r="A57" s="12"/>
      <c r="B57" s="25">
        <v>369.9</v>
      </c>
      <c r="C57" s="20" t="s">
        <v>64</v>
      </c>
      <c r="D57" s="46">
        <v>100431</v>
      </c>
      <c r="E57" s="46">
        <v>0</v>
      </c>
      <c r="F57" s="46">
        <v>0</v>
      </c>
      <c r="G57" s="46">
        <v>0</v>
      </c>
      <c r="H57" s="46">
        <v>0</v>
      </c>
      <c r="I57" s="46">
        <v>757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1"/>
        <v>101188</v>
      </c>
      <c r="P57" s="47">
        <f t="shared" si="9"/>
        <v>11.664322766570605</v>
      </c>
      <c r="Q57" s="9"/>
    </row>
    <row r="58" spans="1:120" ht="15.75">
      <c r="A58" s="29" t="s">
        <v>42</v>
      </c>
      <c r="B58" s="30"/>
      <c r="C58" s="31"/>
      <c r="D58" s="32">
        <f t="shared" ref="D58:N58" si="13">SUM(D59:D60)</f>
        <v>41670</v>
      </c>
      <c r="E58" s="32">
        <f t="shared" si="13"/>
        <v>0</v>
      </c>
      <c r="F58" s="32">
        <f t="shared" si="13"/>
        <v>0</v>
      </c>
      <c r="G58" s="32">
        <f t="shared" si="13"/>
        <v>0</v>
      </c>
      <c r="H58" s="32">
        <f t="shared" si="13"/>
        <v>0</v>
      </c>
      <c r="I58" s="32">
        <f t="shared" si="13"/>
        <v>604202</v>
      </c>
      <c r="J58" s="32">
        <f t="shared" si="13"/>
        <v>0</v>
      </c>
      <c r="K58" s="32">
        <f t="shared" si="13"/>
        <v>0</v>
      </c>
      <c r="L58" s="32">
        <f t="shared" si="13"/>
        <v>0</v>
      </c>
      <c r="M58" s="32">
        <f t="shared" si="13"/>
        <v>0</v>
      </c>
      <c r="N58" s="32">
        <f t="shared" si="13"/>
        <v>0</v>
      </c>
      <c r="O58" s="32">
        <f t="shared" si="11"/>
        <v>645872</v>
      </c>
      <c r="P58" s="45">
        <f t="shared" si="9"/>
        <v>74.452103746397697</v>
      </c>
      <c r="Q58" s="9"/>
    </row>
    <row r="59" spans="1:120">
      <c r="A59" s="12"/>
      <c r="B59" s="25">
        <v>381</v>
      </c>
      <c r="C59" s="20" t="s">
        <v>65</v>
      </c>
      <c r="D59" s="46">
        <v>41670</v>
      </c>
      <c r="E59" s="46">
        <v>0</v>
      </c>
      <c r="F59" s="46">
        <v>0</v>
      </c>
      <c r="G59" s="46">
        <v>0</v>
      </c>
      <c r="H59" s="46">
        <v>0</v>
      </c>
      <c r="I59" s="46">
        <v>598527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1"/>
        <v>640197</v>
      </c>
      <c r="P59" s="47">
        <f t="shared" si="9"/>
        <v>73.797925072046112</v>
      </c>
      <c r="Q59" s="9"/>
    </row>
    <row r="60" spans="1:120" ht="15.75" thickBot="1">
      <c r="A60" s="12"/>
      <c r="B60" s="25">
        <v>389.8</v>
      </c>
      <c r="C60" s="20" t="s">
        <v>155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5675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1"/>
        <v>5675</v>
      </c>
      <c r="P60" s="47">
        <f t="shared" si="9"/>
        <v>0.65417867435158505</v>
      </c>
      <c r="Q60" s="9"/>
    </row>
    <row r="61" spans="1:120" ht="16.5" thickBot="1">
      <c r="A61" s="14" t="s">
        <v>52</v>
      </c>
      <c r="B61" s="23"/>
      <c r="C61" s="22"/>
      <c r="D61" s="15">
        <f t="shared" ref="D61:N61" si="14">SUM(D5,D15,D23,D34,D48,D53,D58)</f>
        <v>11764029</v>
      </c>
      <c r="E61" s="15">
        <f t="shared" si="14"/>
        <v>594347</v>
      </c>
      <c r="F61" s="15">
        <f t="shared" si="14"/>
        <v>0</v>
      </c>
      <c r="G61" s="15">
        <f t="shared" si="14"/>
        <v>1065665</v>
      </c>
      <c r="H61" s="15">
        <f t="shared" si="14"/>
        <v>0</v>
      </c>
      <c r="I61" s="15">
        <f t="shared" si="14"/>
        <v>2541244</v>
      </c>
      <c r="J61" s="15">
        <f t="shared" si="14"/>
        <v>0</v>
      </c>
      <c r="K61" s="15">
        <f t="shared" si="14"/>
        <v>153409</v>
      </c>
      <c r="L61" s="15">
        <f t="shared" si="14"/>
        <v>0</v>
      </c>
      <c r="M61" s="15">
        <f t="shared" si="14"/>
        <v>0</v>
      </c>
      <c r="N61" s="15">
        <f t="shared" si="14"/>
        <v>0</v>
      </c>
      <c r="O61" s="15">
        <f t="shared" si="11"/>
        <v>16118694</v>
      </c>
      <c r="P61" s="38">
        <f t="shared" si="9"/>
        <v>1858.0627089337177</v>
      </c>
      <c r="Q61" s="6"/>
      <c r="R61" s="2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</row>
    <row r="62" spans="1:120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9"/>
    </row>
    <row r="63" spans="1:120">
      <c r="A63" s="40"/>
      <c r="B63" s="41"/>
      <c r="C63" s="41"/>
      <c r="D63" s="42"/>
      <c r="E63" s="42"/>
      <c r="F63" s="42"/>
      <c r="G63" s="42"/>
      <c r="H63" s="42"/>
      <c r="I63" s="42"/>
      <c r="J63" s="42"/>
      <c r="K63" s="42"/>
      <c r="L63" s="42"/>
      <c r="M63" s="118" t="s">
        <v>156</v>
      </c>
      <c r="N63" s="118"/>
      <c r="O63" s="118"/>
      <c r="P63" s="43">
        <v>8675</v>
      </c>
    </row>
    <row r="64" spans="1:120">
      <c r="A64" s="119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7"/>
    </row>
    <row r="65" spans="1:16" ht="15.75" customHeight="1" thickBot="1">
      <c r="A65" s="120" t="s">
        <v>82</v>
      </c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100"/>
    </row>
  </sheetData>
  <mergeCells count="10">
    <mergeCell ref="M63:O63"/>
    <mergeCell ref="A64:P64"/>
    <mergeCell ref="A65:P6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6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66</v>
      </c>
      <c r="B3" s="108"/>
      <c r="C3" s="109"/>
      <c r="D3" s="128" t="s">
        <v>36</v>
      </c>
      <c r="E3" s="129"/>
      <c r="F3" s="129"/>
      <c r="G3" s="129"/>
      <c r="H3" s="130"/>
      <c r="I3" s="128" t="s">
        <v>37</v>
      </c>
      <c r="J3" s="130"/>
      <c r="K3" s="128" t="s">
        <v>39</v>
      </c>
      <c r="L3" s="130"/>
      <c r="M3" s="36"/>
      <c r="N3" s="37"/>
      <c r="O3" s="131" t="s">
        <v>71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67</v>
      </c>
      <c r="F4" s="34" t="s">
        <v>68</v>
      </c>
      <c r="G4" s="34" t="s">
        <v>69</v>
      </c>
      <c r="H4" s="34" t="s">
        <v>5</v>
      </c>
      <c r="I4" s="34" t="s">
        <v>6</v>
      </c>
      <c r="J4" s="35" t="s">
        <v>70</v>
      </c>
      <c r="K4" s="35" t="s">
        <v>7</v>
      </c>
      <c r="L4" s="35" t="s">
        <v>8</v>
      </c>
      <c r="M4" s="35" t="s">
        <v>9</v>
      </c>
      <c r="N4" s="35" t="s">
        <v>38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4041577</v>
      </c>
      <c r="E5" s="27">
        <f t="shared" si="0"/>
        <v>451535</v>
      </c>
      <c r="F5" s="27">
        <f t="shared" si="0"/>
        <v>0</v>
      </c>
      <c r="G5" s="27">
        <f t="shared" si="0"/>
        <v>870612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5363724</v>
      </c>
      <c r="O5" s="33">
        <f t="shared" ref="O5:O36" si="1">(N5/O$63)</f>
        <v>525.54614932392712</v>
      </c>
      <c r="P5" s="6"/>
    </row>
    <row r="6" spans="1:133">
      <c r="A6" s="12"/>
      <c r="B6" s="25">
        <v>311</v>
      </c>
      <c r="C6" s="20" t="s">
        <v>2</v>
      </c>
      <c r="D6" s="46">
        <v>2820708</v>
      </c>
      <c r="E6" s="46">
        <v>451535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3272243</v>
      </c>
      <c r="O6" s="47">
        <f t="shared" si="1"/>
        <v>320.61953752694495</v>
      </c>
      <c r="P6" s="9"/>
    </row>
    <row r="7" spans="1:133">
      <c r="A7" s="12"/>
      <c r="B7" s="25">
        <v>312.41000000000003</v>
      </c>
      <c r="C7" s="20" t="s">
        <v>137</v>
      </c>
      <c r="D7" s="46">
        <v>135664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135664</v>
      </c>
      <c r="O7" s="47">
        <f t="shared" si="1"/>
        <v>13.2925729962767</v>
      </c>
      <c r="P7" s="9"/>
    </row>
    <row r="8" spans="1:133">
      <c r="A8" s="12"/>
      <c r="B8" s="25">
        <v>312.51</v>
      </c>
      <c r="C8" s="20" t="s">
        <v>73</v>
      </c>
      <c r="D8" s="46">
        <v>28743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28743</v>
      </c>
      <c r="O8" s="47">
        <f t="shared" si="1"/>
        <v>2.8162845385067605</v>
      </c>
      <c r="P8" s="9"/>
    </row>
    <row r="9" spans="1:133">
      <c r="A9" s="12"/>
      <c r="B9" s="25">
        <v>312.60000000000002</v>
      </c>
      <c r="C9" s="20" t="s">
        <v>11</v>
      </c>
      <c r="D9" s="46">
        <v>0</v>
      </c>
      <c r="E9" s="46">
        <v>0</v>
      </c>
      <c r="F9" s="46">
        <v>0</v>
      </c>
      <c r="G9" s="46">
        <v>870612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870612</v>
      </c>
      <c r="O9" s="47">
        <f t="shared" si="1"/>
        <v>85.303938859494409</v>
      </c>
      <c r="P9" s="9"/>
    </row>
    <row r="10" spans="1:133">
      <c r="A10" s="12"/>
      <c r="B10" s="25">
        <v>314.10000000000002</v>
      </c>
      <c r="C10" s="20" t="s">
        <v>12</v>
      </c>
      <c r="D10" s="46">
        <v>573920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573920</v>
      </c>
      <c r="O10" s="47">
        <f t="shared" si="1"/>
        <v>56.233588085439941</v>
      </c>
      <c r="P10" s="9"/>
    </row>
    <row r="11" spans="1:133">
      <c r="A11" s="12"/>
      <c r="B11" s="25">
        <v>314.3</v>
      </c>
      <c r="C11" s="20" t="s">
        <v>13</v>
      </c>
      <c r="D11" s="46">
        <v>223229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223229</v>
      </c>
      <c r="O11" s="47">
        <f t="shared" si="1"/>
        <v>21.872330001959632</v>
      </c>
      <c r="P11" s="9"/>
    </row>
    <row r="12" spans="1:133">
      <c r="A12" s="12"/>
      <c r="B12" s="25">
        <v>314.39999999999998</v>
      </c>
      <c r="C12" s="20" t="s">
        <v>14</v>
      </c>
      <c r="D12" s="46">
        <v>10409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10409</v>
      </c>
      <c r="O12" s="47">
        <f t="shared" si="1"/>
        <v>1.0198902606310014</v>
      </c>
      <c r="P12" s="9"/>
    </row>
    <row r="13" spans="1:133">
      <c r="A13" s="12"/>
      <c r="B13" s="25">
        <v>314.8</v>
      </c>
      <c r="C13" s="20" t="s">
        <v>15</v>
      </c>
      <c r="D13" s="46">
        <v>57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57</v>
      </c>
      <c r="O13" s="47">
        <f t="shared" si="1"/>
        <v>5.5849500293944738E-3</v>
      </c>
      <c r="P13" s="9"/>
    </row>
    <row r="14" spans="1:133">
      <c r="A14" s="12"/>
      <c r="B14" s="25">
        <v>315</v>
      </c>
      <c r="C14" s="20" t="s">
        <v>99</v>
      </c>
      <c r="D14" s="46">
        <v>230530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230530</v>
      </c>
      <c r="O14" s="47">
        <f t="shared" si="1"/>
        <v>22.587693513619438</v>
      </c>
      <c r="P14" s="9"/>
    </row>
    <row r="15" spans="1:133">
      <c r="A15" s="12"/>
      <c r="B15" s="25">
        <v>316</v>
      </c>
      <c r="C15" s="20" t="s">
        <v>100</v>
      </c>
      <c r="D15" s="46">
        <v>18317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18317</v>
      </c>
      <c r="O15" s="47">
        <f t="shared" si="1"/>
        <v>1.7947285910248874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SUM(D17:D23)</f>
        <v>1310727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265310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35" si="4">SUM(D16:M16)</f>
        <v>1576037</v>
      </c>
      <c r="O16" s="45">
        <f t="shared" si="1"/>
        <v>154.42259455222418</v>
      </c>
      <c r="P16" s="10"/>
    </row>
    <row r="17" spans="1:16">
      <c r="A17" s="12"/>
      <c r="B17" s="25">
        <v>322</v>
      </c>
      <c r="C17" s="20" t="s">
        <v>0</v>
      </c>
      <c r="D17" s="46">
        <v>557564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557564</v>
      </c>
      <c r="O17" s="47">
        <f t="shared" si="1"/>
        <v>54.631001371742116</v>
      </c>
      <c r="P17" s="9"/>
    </row>
    <row r="18" spans="1:16">
      <c r="A18" s="12"/>
      <c r="B18" s="25">
        <v>323.10000000000002</v>
      </c>
      <c r="C18" s="20" t="s">
        <v>19</v>
      </c>
      <c r="D18" s="46">
        <v>503652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503652</v>
      </c>
      <c r="O18" s="47">
        <f t="shared" si="1"/>
        <v>49.348618459729572</v>
      </c>
      <c r="P18" s="9"/>
    </row>
    <row r="19" spans="1:16">
      <c r="A19" s="12"/>
      <c r="B19" s="25">
        <v>323.39999999999998</v>
      </c>
      <c r="C19" s="20" t="s">
        <v>20</v>
      </c>
      <c r="D19" s="46">
        <v>22211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22211</v>
      </c>
      <c r="O19" s="47">
        <f t="shared" si="1"/>
        <v>2.1762688614540466</v>
      </c>
      <c r="P19" s="9"/>
    </row>
    <row r="20" spans="1:16">
      <c r="A20" s="12"/>
      <c r="B20" s="25">
        <v>323.7</v>
      </c>
      <c r="C20" s="20" t="s">
        <v>21</v>
      </c>
      <c r="D20" s="46">
        <v>106459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106459</v>
      </c>
      <c r="O20" s="47">
        <f t="shared" si="1"/>
        <v>10.431020968058005</v>
      </c>
      <c r="P20" s="9"/>
    </row>
    <row r="21" spans="1:16">
      <c r="A21" s="12"/>
      <c r="B21" s="25">
        <v>324.11</v>
      </c>
      <c r="C21" s="20" t="s">
        <v>22</v>
      </c>
      <c r="D21" s="46">
        <v>119941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119941</v>
      </c>
      <c r="O21" s="47">
        <f t="shared" si="1"/>
        <v>11.752008622378993</v>
      </c>
      <c r="P21" s="9"/>
    </row>
    <row r="22" spans="1:16">
      <c r="A22" s="12"/>
      <c r="B22" s="25">
        <v>324.20999999999998</v>
      </c>
      <c r="C22" s="20" t="s">
        <v>23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265310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265310</v>
      </c>
      <c r="O22" s="47">
        <f t="shared" si="1"/>
        <v>25.9954928473447</v>
      </c>
      <c r="P22" s="9"/>
    </row>
    <row r="23" spans="1:16">
      <c r="A23" s="12"/>
      <c r="B23" s="25">
        <v>329</v>
      </c>
      <c r="C23" s="20" t="s">
        <v>24</v>
      </c>
      <c r="D23" s="46">
        <v>900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900</v>
      </c>
      <c r="O23" s="47">
        <f t="shared" si="1"/>
        <v>8.8183421516754845E-2</v>
      </c>
      <c r="P23" s="9"/>
    </row>
    <row r="24" spans="1:16" ht="15.75">
      <c r="A24" s="29" t="s">
        <v>26</v>
      </c>
      <c r="B24" s="30"/>
      <c r="C24" s="31"/>
      <c r="D24" s="32">
        <f t="shared" ref="D24:M24" si="5">SUM(D25:D33)</f>
        <v>1573222</v>
      </c>
      <c r="E24" s="32">
        <f t="shared" si="5"/>
        <v>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 t="shared" si="4"/>
        <v>1573222</v>
      </c>
      <c r="O24" s="45">
        <f t="shared" si="1"/>
        <v>154.14677640603566</v>
      </c>
      <c r="P24" s="10"/>
    </row>
    <row r="25" spans="1:16">
      <c r="A25" s="12"/>
      <c r="B25" s="25">
        <v>331.2</v>
      </c>
      <c r="C25" s="20" t="s">
        <v>25</v>
      </c>
      <c r="D25" s="46">
        <v>18328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18328</v>
      </c>
      <c r="O25" s="47">
        <f t="shared" si="1"/>
        <v>1.795806388398981</v>
      </c>
      <c r="P25" s="9"/>
    </row>
    <row r="26" spans="1:16">
      <c r="A26" s="12"/>
      <c r="B26" s="25">
        <v>335.12</v>
      </c>
      <c r="C26" s="20" t="s">
        <v>101</v>
      </c>
      <c r="D26" s="46">
        <v>235874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235874</v>
      </c>
      <c r="O26" s="47">
        <f t="shared" si="1"/>
        <v>23.111307074270037</v>
      </c>
      <c r="P26" s="9"/>
    </row>
    <row r="27" spans="1:16">
      <c r="A27" s="12"/>
      <c r="B27" s="25">
        <v>335.14</v>
      </c>
      <c r="C27" s="20" t="s">
        <v>102</v>
      </c>
      <c r="D27" s="46">
        <v>10477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10477</v>
      </c>
      <c r="O27" s="47">
        <f t="shared" si="1"/>
        <v>1.0265530080344896</v>
      </c>
      <c r="P27" s="9"/>
    </row>
    <row r="28" spans="1:16">
      <c r="A28" s="12"/>
      <c r="B28" s="25">
        <v>335.15</v>
      </c>
      <c r="C28" s="20" t="s">
        <v>103</v>
      </c>
      <c r="D28" s="46">
        <v>734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734</v>
      </c>
      <c r="O28" s="47">
        <f t="shared" si="1"/>
        <v>7.1918479325886728E-2</v>
      </c>
      <c r="P28" s="9"/>
    </row>
    <row r="29" spans="1:16">
      <c r="A29" s="12"/>
      <c r="B29" s="25">
        <v>335.18</v>
      </c>
      <c r="C29" s="20" t="s">
        <v>104</v>
      </c>
      <c r="D29" s="46">
        <v>543478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543478</v>
      </c>
      <c r="O29" s="47">
        <f t="shared" si="1"/>
        <v>53.250832843425435</v>
      </c>
      <c r="P29" s="9"/>
    </row>
    <row r="30" spans="1:16">
      <c r="A30" s="12"/>
      <c r="B30" s="25">
        <v>335.49</v>
      </c>
      <c r="C30" s="20" t="s">
        <v>32</v>
      </c>
      <c r="D30" s="46">
        <v>9752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9752</v>
      </c>
      <c r="O30" s="47">
        <f t="shared" si="1"/>
        <v>0.95551636292377029</v>
      </c>
      <c r="P30" s="9"/>
    </row>
    <row r="31" spans="1:16">
      <c r="A31" s="12"/>
      <c r="B31" s="25">
        <v>337.2</v>
      </c>
      <c r="C31" s="20" t="s">
        <v>138</v>
      </c>
      <c r="D31" s="46">
        <v>596723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596723</v>
      </c>
      <c r="O31" s="47">
        <f t="shared" si="1"/>
        <v>58.467862041936115</v>
      </c>
      <c r="P31" s="9"/>
    </row>
    <row r="32" spans="1:16">
      <c r="A32" s="12"/>
      <c r="B32" s="25">
        <v>337.7</v>
      </c>
      <c r="C32" s="20" t="s">
        <v>34</v>
      </c>
      <c r="D32" s="46">
        <v>119879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119879</v>
      </c>
      <c r="O32" s="47">
        <f t="shared" si="1"/>
        <v>11.745933764452284</v>
      </c>
      <c r="P32" s="9"/>
    </row>
    <row r="33" spans="1:16">
      <c r="A33" s="12"/>
      <c r="B33" s="25">
        <v>338</v>
      </c>
      <c r="C33" s="20" t="s">
        <v>35</v>
      </c>
      <c r="D33" s="46">
        <v>37977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37977</v>
      </c>
      <c r="O33" s="47">
        <f t="shared" si="1"/>
        <v>3.7210464432686656</v>
      </c>
      <c r="P33" s="9"/>
    </row>
    <row r="34" spans="1:16" ht="15.75">
      <c r="A34" s="29" t="s">
        <v>40</v>
      </c>
      <c r="B34" s="30"/>
      <c r="C34" s="31"/>
      <c r="D34" s="32">
        <f t="shared" ref="D34:M34" si="6">SUM(D35:D46)</f>
        <v>1654708</v>
      </c>
      <c r="E34" s="32">
        <f t="shared" si="6"/>
        <v>0</v>
      </c>
      <c r="F34" s="32">
        <f t="shared" si="6"/>
        <v>0</v>
      </c>
      <c r="G34" s="32">
        <f t="shared" si="6"/>
        <v>0</v>
      </c>
      <c r="H34" s="32">
        <f t="shared" si="6"/>
        <v>0</v>
      </c>
      <c r="I34" s="32">
        <f t="shared" si="6"/>
        <v>1403619</v>
      </c>
      <c r="J34" s="32">
        <f t="shared" si="6"/>
        <v>0</v>
      </c>
      <c r="K34" s="32">
        <f t="shared" si="6"/>
        <v>0</v>
      </c>
      <c r="L34" s="32">
        <f t="shared" si="6"/>
        <v>0</v>
      </c>
      <c r="M34" s="32">
        <f t="shared" si="6"/>
        <v>0</v>
      </c>
      <c r="N34" s="32">
        <f t="shared" si="4"/>
        <v>3058327</v>
      </c>
      <c r="O34" s="45">
        <f t="shared" si="1"/>
        <v>299.65970997452479</v>
      </c>
      <c r="P34" s="10"/>
    </row>
    <row r="35" spans="1:16">
      <c r="A35" s="12"/>
      <c r="B35" s="25">
        <v>341.1</v>
      </c>
      <c r="C35" s="20" t="s">
        <v>105</v>
      </c>
      <c r="D35" s="46">
        <v>19116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19116</v>
      </c>
      <c r="O35" s="47">
        <f t="shared" si="1"/>
        <v>1.873015873015873</v>
      </c>
      <c r="P35" s="9"/>
    </row>
    <row r="36" spans="1:16">
      <c r="A36" s="12"/>
      <c r="B36" s="25">
        <v>341.3</v>
      </c>
      <c r="C36" s="20" t="s">
        <v>106</v>
      </c>
      <c r="D36" s="46">
        <v>75824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6" si="7">SUM(D36:M36)</f>
        <v>75824</v>
      </c>
      <c r="O36" s="47">
        <f t="shared" si="1"/>
        <v>7.4293552812071333</v>
      </c>
      <c r="P36" s="9"/>
    </row>
    <row r="37" spans="1:16">
      <c r="A37" s="12"/>
      <c r="B37" s="25">
        <v>342.2</v>
      </c>
      <c r="C37" s="20" t="s">
        <v>80</v>
      </c>
      <c r="D37" s="46">
        <v>942491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942491</v>
      </c>
      <c r="O37" s="47">
        <f t="shared" ref="O37:O61" si="8">(N37/O$63)</f>
        <v>92.346756809719778</v>
      </c>
      <c r="P37" s="9"/>
    </row>
    <row r="38" spans="1:16">
      <c r="A38" s="12"/>
      <c r="B38" s="25">
        <v>343.3</v>
      </c>
      <c r="C38" s="20" t="s">
        <v>45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1119668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1119668</v>
      </c>
      <c r="O38" s="47">
        <f t="shared" si="8"/>
        <v>109.70683911424652</v>
      </c>
      <c r="P38" s="9"/>
    </row>
    <row r="39" spans="1:16">
      <c r="A39" s="12"/>
      <c r="B39" s="25">
        <v>343.4</v>
      </c>
      <c r="C39" s="20" t="s">
        <v>46</v>
      </c>
      <c r="D39" s="46">
        <v>516738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516738</v>
      </c>
      <c r="O39" s="47">
        <f t="shared" si="8"/>
        <v>50.630805408583186</v>
      </c>
      <c r="P39" s="9"/>
    </row>
    <row r="40" spans="1:16">
      <c r="A40" s="12"/>
      <c r="B40" s="25">
        <v>343.5</v>
      </c>
      <c r="C40" s="20" t="s">
        <v>47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251805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251805</v>
      </c>
      <c r="O40" s="47">
        <f t="shared" si="8"/>
        <v>24.672251616696062</v>
      </c>
      <c r="P40" s="9"/>
    </row>
    <row r="41" spans="1:16">
      <c r="A41" s="12"/>
      <c r="B41" s="25">
        <v>343.7</v>
      </c>
      <c r="C41" s="20" t="s">
        <v>48</v>
      </c>
      <c r="D41" s="46">
        <v>51820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51820</v>
      </c>
      <c r="O41" s="47">
        <f t="shared" si="8"/>
        <v>5.0774054477758179</v>
      </c>
      <c r="P41" s="9"/>
    </row>
    <row r="42" spans="1:16">
      <c r="A42" s="12"/>
      <c r="B42" s="25">
        <v>347.1</v>
      </c>
      <c r="C42" s="20" t="s">
        <v>49</v>
      </c>
      <c r="D42" s="46">
        <v>1700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1700</v>
      </c>
      <c r="O42" s="47">
        <f t="shared" si="8"/>
        <v>0.1665686850872036</v>
      </c>
      <c r="P42" s="9"/>
    </row>
    <row r="43" spans="1:16">
      <c r="A43" s="12"/>
      <c r="B43" s="25">
        <v>347.2</v>
      </c>
      <c r="C43" s="20" t="s">
        <v>50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32146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32146</v>
      </c>
      <c r="O43" s="47">
        <f t="shared" si="8"/>
        <v>3.1497158534195573</v>
      </c>
      <c r="P43" s="9"/>
    </row>
    <row r="44" spans="1:16">
      <c r="A44" s="12"/>
      <c r="B44" s="25">
        <v>347.4</v>
      </c>
      <c r="C44" s="20" t="s">
        <v>113</v>
      </c>
      <c r="D44" s="46">
        <v>1360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1360</v>
      </c>
      <c r="O44" s="47">
        <f t="shared" si="8"/>
        <v>0.13325494806976287</v>
      </c>
      <c r="P44" s="9"/>
    </row>
    <row r="45" spans="1:16">
      <c r="A45" s="12"/>
      <c r="B45" s="25">
        <v>347.5</v>
      </c>
      <c r="C45" s="20" t="s">
        <v>51</v>
      </c>
      <c r="D45" s="46">
        <v>7872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7"/>
        <v>7872</v>
      </c>
      <c r="O45" s="47">
        <f t="shared" si="8"/>
        <v>0.77131099353321575</v>
      </c>
      <c r="P45" s="9"/>
    </row>
    <row r="46" spans="1:16">
      <c r="A46" s="12"/>
      <c r="B46" s="25">
        <v>349</v>
      </c>
      <c r="C46" s="20" t="s">
        <v>89</v>
      </c>
      <c r="D46" s="46">
        <v>37787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7"/>
        <v>37787</v>
      </c>
      <c r="O46" s="47">
        <f t="shared" si="8"/>
        <v>3.7024299431706837</v>
      </c>
      <c r="P46" s="9"/>
    </row>
    <row r="47" spans="1:16" ht="15.75">
      <c r="A47" s="29" t="s">
        <v>41</v>
      </c>
      <c r="B47" s="30"/>
      <c r="C47" s="31"/>
      <c r="D47" s="32">
        <f t="shared" ref="D47:M47" si="9">SUM(D48:D50)</f>
        <v>25464</v>
      </c>
      <c r="E47" s="32">
        <f t="shared" si="9"/>
        <v>0</v>
      </c>
      <c r="F47" s="32">
        <f t="shared" si="9"/>
        <v>0</v>
      </c>
      <c r="G47" s="32">
        <f t="shared" si="9"/>
        <v>0</v>
      </c>
      <c r="H47" s="32">
        <f t="shared" si="9"/>
        <v>0</v>
      </c>
      <c r="I47" s="32">
        <f t="shared" si="9"/>
        <v>0</v>
      </c>
      <c r="J47" s="32">
        <f t="shared" si="9"/>
        <v>0</v>
      </c>
      <c r="K47" s="32">
        <f t="shared" si="9"/>
        <v>0</v>
      </c>
      <c r="L47" s="32">
        <f t="shared" si="9"/>
        <v>0</v>
      </c>
      <c r="M47" s="32">
        <f t="shared" si="9"/>
        <v>0</v>
      </c>
      <c r="N47" s="32">
        <f t="shared" ref="N47:N61" si="10">SUM(D47:M47)</f>
        <v>25464</v>
      </c>
      <c r="O47" s="45">
        <f t="shared" si="8"/>
        <v>2.4950029394473838</v>
      </c>
      <c r="P47" s="10"/>
    </row>
    <row r="48" spans="1:16">
      <c r="A48" s="13"/>
      <c r="B48" s="39">
        <v>351.5</v>
      </c>
      <c r="C48" s="21" t="s">
        <v>54</v>
      </c>
      <c r="D48" s="46">
        <v>23607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23607</v>
      </c>
      <c r="O48" s="47">
        <f t="shared" si="8"/>
        <v>2.3130511463844798</v>
      </c>
      <c r="P48" s="9"/>
    </row>
    <row r="49" spans="1:119">
      <c r="A49" s="13"/>
      <c r="B49" s="39">
        <v>352</v>
      </c>
      <c r="C49" s="21" t="s">
        <v>55</v>
      </c>
      <c r="D49" s="46">
        <v>1776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1776</v>
      </c>
      <c r="O49" s="47">
        <f t="shared" si="8"/>
        <v>0.17401528512639625</v>
      </c>
      <c r="P49" s="9"/>
    </row>
    <row r="50" spans="1:119">
      <c r="A50" s="13"/>
      <c r="B50" s="39">
        <v>359</v>
      </c>
      <c r="C50" s="21" t="s">
        <v>57</v>
      </c>
      <c r="D50" s="46">
        <v>81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81</v>
      </c>
      <c r="O50" s="47">
        <f t="shared" si="8"/>
        <v>7.9365079365079361E-3</v>
      </c>
      <c r="P50" s="9"/>
    </row>
    <row r="51" spans="1:119" ht="15.75">
      <c r="A51" s="29" t="s">
        <v>3</v>
      </c>
      <c r="B51" s="30"/>
      <c r="C51" s="31"/>
      <c r="D51" s="32">
        <f t="shared" ref="D51:M51" si="11">SUM(D52:D57)</f>
        <v>185138</v>
      </c>
      <c r="E51" s="32">
        <f t="shared" si="11"/>
        <v>4299</v>
      </c>
      <c r="F51" s="32">
        <f t="shared" si="11"/>
        <v>0</v>
      </c>
      <c r="G51" s="32">
        <f t="shared" si="11"/>
        <v>1072</v>
      </c>
      <c r="H51" s="32">
        <f t="shared" si="11"/>
        <v>0</v>
      </c>
      <c r="I51" s="32">
        <f t="shared" si="11"/>
        <v>7328</v>
      </c>
      <c r="J51" s="32">
        <f t="shared" si="11"/>
        <v>0</v>
      </c>
      <c r="K51" s="32">
        <f t="shared" si="11"/>
        <v>108987</v>
      </c>
      <c r="L51" s="32">
        <f t="shared" si="11"/>
        <v>0</v>
      </c>
      <c r="M51" s="32">
        <f t="shared" si="11"/>
        <v>0</v>
      </c>
      <c r="N51" s="32">
        <f t="shared" si="10"/>
        <v>306824</v>
      </c>
      <c r="O51" s="45">
        <f t="shared" si="8"/>
        <v>30.06310013717421</v>
      </c>
      <c r="P51" s="10"/>
    </row>
    <row r="52" spans="1:119">
      <c r="A52" s="12"/>
      <c r="B52" s="25">
        <v>361.1</v>
      </c>
      <c r="C52" s="20" t="s">
        <v>58</v>
      </c>
      <c r="D52" s="46">
        <v>69087</v>
      </c>
      <c r="E52" s="46">
        <v>4299</v>
      </c>
      <c r="F52" s="46">
        <v>0</v>
      </c>
      <c r="G52" s="46">
        <v>1072</v>
      </c>
      <c r="H52" s="46">
        <v>0</v>
      </c>
      <c r="I52" s="46">
        <v>5783</v>
      </c>
      <c r="J52" s="46">
        <v>0</v>
      </c>
      <c r="K52" s="46">
        <v>15629</v>
      </c>
      <c r="L52" s="46">
        <v>0</v>
      </c>
      <c r="M52" s="46">
        <v>0</v>
      </c>
      <c r="N52" s="46">
        <f t="shared" si="10"/>
        <v>95870</v>
      </c>
      <c r="O52" s="47">
        <f t="shared" si="8"/>
        <v>9.3934940231236528</v>
      </c>
      <c r="P52" s="9"/>
    </row>
    <row r="53" spans="1:119">
      <c r="A53" s="12"/>
      <c r="B53" s="25">
        <v>361.3</v>
      </c>
      <c r="C53" s="20" t="s">
        <v>59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1497</v>
      </c>
      <c r="L53" s="46">
        <v>0</v>
      </c>
      <c r="M53" s="46">
        <v>0</v>
      </c>
      <c r="N53" s="46">
        <f t="shared" si="10"/>
        <v>1497</v>
      </c>
      <c r="O53" s="47">
        <f t="shared" si="8"/>
        <v>0.14667842445620224</v>
      </c>
      <c r="P53" s="9"/>
    </row>
    <row r="54" spans="1:119">
      <c r="A54" s="12"/>
      <c r="B54" s="25">
        <v>361.4</v>
      </c>
      <c r="C54" s="20" t="s">
        <v>131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9583</v>
      </c>
      <c r="L54" s="46">
        <v>0</v>
      </c>
      <c r="M54" s="46">
        <v>0</v>
      </c>
      <c r="N54" s="46">
        <f t="shared" si="10"/>
        <v>9583</v>
      </c>
      <c r="O54" s="47">
        <f t="shared" si="8"/>
        <v>0.93895747599451307</v>
      </c>
      <c r="P54" s="9"/>
    </row>
    <row r="55" spans="1:119">
      <c r="A55" s="12"/>
      <c r="B55" s="25">
        <v>364</v>
      </c>
      <c r="C55" s="20" t="s">
        <v>108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1545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1545</v>
      </c>
      <c r="O55" s="47">
        <f t="shared" si="8"/>
        <v>0.15138154027042916</v>
      </c>
      <c r="P55" s="9"/>
    </row>
    <row r="56" spans="1:119">
      <c r="A56" s="12"/>
      <c r="B56" s="25">
        <v>368</v>
      </c>
      <c r="C56" s="20" t="s">
        <v>63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82278</v>
      </c>
      <c r="L56" s="46">
        <v>0</v>
      </c>
      <c r="M56" s="46">
        <v>0</v>
      </c>
      <c r="N56" s="46">
        <f t="shared" si="10"/>
        <v>82278</v>
      </c>
      <c r="O56" s="47">
        <f t="shared" si="8"/>
        <v>8.0617283950617278</v>
      </c>
      <c r="P56" s="9"/>
    </row>
    <row r="57" spans="1:119">
      <c r="A57" s="12"/>
      <c r="B57" s="25">
        <v>369.9</v>
      </c>
      <c r="C57" s="20" t="s">
        <v>64</v>
      </c>
      <c r="D57" s="46">
        <v>116051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116051</v>
      </c>
      <c r="O57" s="47">
        <f t="shared" si="8"/>
        <v>11.370860278267685</v>
      </c>
      <c r="P57" s="9"/>
    </row>
    <row r="58" spans="1:119" ht="15.75">
      <c r="A58" s="29" t="s">
        <v>42</v>
      </c>
      <c r="B58" s="30"/>
      <c r="C58" s="31"/>
      <c r="D58" s="32">
        <f t="shared" ref="D58:M58" si="12">SUM(D59:D60)</f>
        <v>44001</v>
      </c>
      <c r="E58" s="32">
        <f t="shared" si="12"/>
        <v>0</v>
      </c>
      <c r="F58" s="32">
        <f t="shared" si="12"/>
        <v>0</v>
      </c>
      <c r="G58" s="32">
        <f t="shared" si="12"/>
        <v>0</v>
      </c>
      <c r="H58" s="32">
        <f t="shared" si="12"/>
        <v>0</v>
      </c>
      <c r="I58" s="32">
        <f t="shared" si="12"/>
        <v>635736</v>
      </c>
      <c r="J58" s="32">
        <f t="shared" si="12"/>
        <v>0</v>
      </c>
      <c r="K58" s="32">
        <f t="shared" si="12"/>
        <v>0</v>
      </c>
      <c r="L58" s="32">
        <f t="shared" si="12"/>
        <v>0</v>
      </c>
      <c r="M58" s="32">
        <f t="shared" si="12"/>
        <v>0</v>
      </c>
      <c r="N58" s="32">
        <f t="shared" si="10"/>
        <v>679737</v>
      </c>
      <c r="O58" s="45">
        <f t="shared" si="8"/>
        <v>66.601704879482654</v>
      </c>
      <c r="P58" s="9"/>
    </row>
    <row r="59" spans="1:119">
      <c r="A59" s="12"/>
      <c r="B59" s="25">
        <v>381</v>
      </c>
      <c r="C59" s="20" t="s">
        <v>65</v>
      </c>
      <c r="D59" s="46">
        <v>44001</v>
      </c>
      <c r="E59" s="46">
        <v>0</v>
      </c>
      <c r="F59" s="46">
        <v>0</v>
      </c>
      <c r="G59" s="46">
        <v>0</v>
      </c>
      <c r="H59" s="46">
        <v>0</v>
      </c>
      <c r="I59" s="46">
        <v>598528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642529</v>
      </c>
      <c r="O59" s="47">
        <f t="shared" si="8"/>
        <v>62.956006270821085</v>
      </c>
      <c r="P59" s="9"/>
    </row>
    <row r="60" spans="1:119" ht="15.75" thickBot="1">
      <c r="A60" s="12"/>
      <c r="B60" s="25">
        <v>389.4</v>
      </c>
      <c r="C60" s="20" t="s">
        <v>139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37208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37208</v>
      </c>
      <c r="O60" s="47">
        <f t="shared" si="8"/>
        <v>3.6456986086615717</v>
      </c>
      <c r="P60" s="9"/>
    </row>
    <row r="61" spans="1:119" ht="16.5" thickBot="1">
      <c r="A61" s="14" t="s">
        <v>52</v>
      </c>
      <c r="B61" s="23"/>
      <c r="C61" s="22"/>
      <c r="D61" s="15">
        <f t="shared" ref="D61:M61" si="13">SUM(D5,D16,D24,D34,D47,D51,D58)</f>
        <v>8834837</v>
      </c>
      <c r="E61" s="15">
        <f t="shared" si="13"/>
        <v>455834</v>
      </c>
      <c r="F61" s="15">
        <f t="shared" si="13"/>
        <v>0</v>
      </c>
      <c r="G61" s="15">
        <f t="shared" si="13"/>
        <v>871684</v>
      </c>
      <c r="H61" s="15">
        <f t="shared" si="13"/>
        <v>0</v>
      </c>
      <c r="I61" s="15">
        <f t="shared" si="13"/>
        <v>2311993</v>
      </c>
      <c r="J61" s="15">
        <f t="shared" si="13"/>
        <v>0</v>
      </c>
      <c r="K61" s="15">
        <f t="shared" si="13"/>
        <v>108987</v>
      </c>
      <c r="L61" s="15">
        <f t="shared" si="13"/>
        <v>0</v>
      </c>
      <c r="M61" s="15">
        <f t="shared" si="13"/>
        <v>0</v>
      </c>
      <c r="N61" s="15">
        <f t="shared" si="10"/>
        <v>12583335</v>
      </c>
      <c r="O61" s="38">
        <f t="shared" si="8"/>
        <v>1232.9350382128159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40"/>
      <c r="B63" s="41"/>
      <c r="C63" s="41"/>
      <c r="D63" s="42"/>
      <c r="E63" s="42"/>
      <c r="F63" s="42"/>
      <c r="G63" s="42"/>
      <c r="H63" s="42"/>
      <c r="I63" s="42"/>
      <c r="J63" s="42"/>
      <c r="K63" s="42"/>
      <c r="L63" s="118" t="s">
        <v>140</v>
      </c>
      <c r="M63" s="118"/>
      <c r="N63" s="118"/>
      <c r="O63" s="43">
        <v>10206</v>
      </c>
    </row>
    <row r="64" spans="1:119">
      <c r="A64" s="119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7"/>
    </row>
    <row r="65" spans="1:15" ht="15.75" customHeight="1" thickBot="1">
      <c r="A65" s="120" t="s">
        <v>82</v>
      </c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100"/>
    </row>
  </sheetData>
  <mergeCells count="10">
    <mergeCell ref="L63:N63"/>
    <mergeCell ref="A64:O64"/>
    <mergeCell ref="A65:O6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6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66</v>
      </c>
      <c r="B3" s="108"/>
      <c r="C3" s="109"/>
      <c r="D3" s="128" t="s">
        <v>36</v>
      </c>
      <c r="E3" s="129"/>
      <c r="F3" s="129"/>
      <c r="G3" s="129"/>
      <c r="H3" s="130"/>
      <c r="I3" s="128" t="s">
        <v>37</v>
      </c>
      <c r="J3" s="130"/>
      <c r="K3" s="128" t="s">
        <v>39</v>
      </c>
      <c r="L3" s="130"/>
      <c r="M3" s="36"/>
      <c r="N3" s="37"/>
      <c r="O3" s="131" t="s">
        <v>71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67</v>
      </c>
      <c r="F4" s="34" t="s">
        <v>68</v>
      </c>
      <c r="G4" s="34" t="s">
        <v>69</v>
      </c>
      <c r="H4" s="34" t="s">
        <v>5</v>
      </c>
      <c r="I4" s="34" t="s">
        <v>6</v>
      </c>
      <c r="J4" s="35" t="s">
        <v>70</v>
      </c>
      <c r="K4" s="35" t="s">
        <v>7</v>
      </c>
      <c r="L4" s="35" t="s">
        <v>8</v>
      </c>
      <c r="M4" s="35" t="s">
        <v>9</v>
      </c>
      <c r="N4" s="35" t="s">
        <v>38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3763564</v>
      </c>
      <c r="E5" s="27">
        <f t="shared" si="0"/>
        <v>333847</v>
      </c>
      <c r="F5" s="27">
        <f t="shared" si="0"/>
        <v>0</v>
      </c>
      <c r="G5" s="27">
        <f t="shared" si="0"/>
        <v>690943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4788354</v>
      </c>
      <c r="O5" s="33">
        <f t="shared" ref="O5:O36" si="1">(N5/O$65)</f>
        <v>474.37626312660984</v>
      </c>
      <c r="P5" s="6"/>
    </row>
    <row r="6" spans="1:133">
      <c r="A6" s="12"/>
      <c r="B6" s="25">
        <v>311</v>
      </c>
      <c r="C6" s="20" t="s">
        <v>2</v>
      </c>
      <c r="D6" s="46">
        <v>2567649</v>
      </c>
      <c r="E6" s="46">
        <v>333847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2901496</v>
      </c>
      <c r="O6" s="47">
        <f t="shared" si="1"/>
        <v>287.44759262928471</v>
      </c>
      <c r="P6" s="9"/>
    </row>
    <row r="7" spans="1:133">
      <c r="A7" s="12"/>
      <c r="B7" s="25">
        <v>312.10000000000002</v>
      </c>
      <c r="C7" s="20" t="s">
        <v>10</v>
      </c>
      <c r="D7" s="46">
        <v>109544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109544</v>
      </c>
      <c r="O7" s="47">
        <f t="shared" si="1"/>
        <v>10.852387556964533</v>
      </c>
      <c r="P7" s="9"/>
    </row>
    <row r="8" spans="1:133">
      <c r="A8" s="12"/>
      <c r="B8" s="25">
        <v>312.51</v>
      </c>
      <c r="C8" s="20" t="s">
        <v>73</v>
      </c>
      <c r="D8" s="46">
        <v>24963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24963</v>
      </c>
      <c r="O8" s="47">
        <f t="shared" si="1"/>
        <v>2.4730532989894987</v>
      </c>
      <c r="P8" s="9"/>
    </row>
    <row r="9" spans="1:133">
      <c r="A9" s="12"/>
      <c r="B9" s="25">
        <v>312.60000000000002</v>
      </c>
      <c r="C9" s="20" t="s">
        <v>11</v>
      </c>
      <c r="D9" s="46">
        <v>0</v>
      </c>
      <c r="E9" s="46">
        <v>0</v>
      </c>
      <c r="F9" s="46">
        <v>0</v>
      </c>
      <c r="G9" s="46">
        <v>690943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690943</v>
      </c>
      <c r="O9" s="47">
        <f t="shared" si="1"/>
        <v>68.450861898157328</v>
      </c>
      <c r="P9" s="9"/>
    </row>
    <row r="10" spans="1:133">
      <c r="A10" s="12"/>
      <c r="B10" s="25">
        <v>314.10000000000002</v>
      </c>
      <c r="C10" s="20" t="s">
        <v>12</v>
      </c>
      <c r="D10" s="46">
        <v>652128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652128</v>
      </c>
      <c r="O10" s="47">
        <f t="shared" si="1"/>
        <v>64.605508222706561</v>
      </c>
      <c r="P10" s="9"/>
    </row>
    <row r="11" spans="1:133">
      <c r="A11" s="12"/>
      <c r="B11" s="25">
        <v>314.3</v>
      </c>
      <c r="C11" s="20" t="s">
        <v>13</v>
      </c>
      <c r="D11" s="46">
        <v>201121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201121</v>
      </c>
      <c r="O11" s="47">
        <f t="shared" si="1"/>
        <v>19.924806815930257</v>
      </c>
      <c r="P11" s="9"/>
    </row>
    <row r="12" spans="1:133">
      <c r="A12" s="12"/>
      <c r="B12" s="25">
        <v>314.39999999999998</v>
      </c>
      <c r="C12" s="20" t="s">
        <v>14</v>
      </c>
      <c r="D12" s="46">
        <v>20439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20439</v>
      </c>
      <c r="O12" s="47">
        <f t="shared" si="1"/>
        <v>2.0248662571824845</v>
      </c>
      <c r="P12" s="9"/>
    </row>
    <row r="13" spans="1:133">
      <c r="A13" s="12"/>
      <c r="B13" s="25">
        <v>314.8</v>
      </c>
      <c r="C13" s="20" t="s">
        <v>15</v>
      </c>
      <c r="D13" s="46">
        <v>487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487</v>
      </c>
      <c r="O13" s="47">
        <f t="shared" si="1"/>
        <v>4.8246483059243117E-2</v>
      </c>
      <c r="P13" s="9"/>
    </row>
    <row r="14" spans="1:133">
      <c r="A14" s="12"/>
      <c r="B14" s="25">
        <v>315</v>
      </c>
      <c r="C14" s="20" t="s">
        <v>99</v>
      </c>
      <c r="D14" s="46">
        <v>163825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163825</v>
      </c>
      <c r="O14" s="47">
        <f t="shared" si="1"/>
        <v>16.229938577372696</v>
      </c>
      <c r="P14" s="9"/>
    </row>
    <row r="15" spans="1:133">
      <c r="A15" s="12"/>
      <c r="B15" s="25">
        <v>316</v>
      </c>
      <c r="C15" s="20" t="s">
        <v>100</v>
      </c>
      <c r="D15" s="46">
        <v>23408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23408</v>
      </c>
      <c r="O15" s="47">
        <f t="shared" si="1"/>
        <v>2.3190013869625519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SUM(D17:D23)</f>
        <v>1470510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358949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5" si="4">SUM(D16:M16)</f>
        <v>1829459</v>
      </c>
      <c r="O16" s="45">
        <f t="shared" si="1"/>
        <v>181.24222310283338</v>
      </c>
      <c r="P16" s="10"/>
    </row>
    <row r="17" spans="1:16">
      <c r="A17" s="12"/>
      <c r="B17" s="25">
        <v>322</v>
      </c>
      <c r="C17" s="20" t="s">
        <v>0</v>
      </c>
      <c r="D17" s="46">
        <v>666639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666639</v>
      </c>
      <c r="O17" s="47">
        <f t="shared" si="1"/>
        <v>66.043094907866063</v>
      </c>
      <c r="P17" s="9"/>
    </row>
    <row r="18" spans="1:16">
      <c r="A18" s="12"/>
      <c r="B18" s="25">
        <v>323.10000000000002</v>
      </c>
      <c r="C18" s="20" t="s">
        <v>19</v>
      </c>
      <c r="D18" s="46">
        <v>551713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551713</v>
      </c>
      <c r="O18" s="47">
        <f t="shared" si="1"/>
        <v>54.657519318406976</v>
      </c>
      <c r="P18" s="9"/>
    </row>
    <row r="19" spans="1:16">
      <c r="A19" s="12"/>
      <c r="B19" s="25">
        <v>323.39999999999998</v>
      </c>
      <c r="C19" s="20" t="s">
        <v>20</v>
      </c>
      <c r="D19" s="46">
        <v>18535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18535</v>
      </c>
      <c r="O19" s="47">
        <f t="shared" si="1"/>
        <v>1.8362393501089755</v>
      </c>
      <c r="P19" s="9"/>
    </row>
    <row r="20" spans="1:16">
      <c r="A20" s="12"/>
      <c r="B20" s="25">
        <v>323.7</v>
      </c>
      <c r="C20" s="20" t="s">
        <v>21</v>
      </c>
      <c r="D20" s="46">
        <v>109091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109091</v>
      </c>
      <c r="O20" s="47">
        <f t="shared" si="1"/>
        <v>10.807509411531603</v>
      </c>
      <c r="P20" s="9"/>
    </row>
    <row r="21" spans="1:16">
      <c r="A21" s="12"/>
      <c r="B21" s="25">
        <v>324.11</v>
      </c>
      <c r="C21" s="20" t="s">
        <v>22</v>
      </c>
      <c r="D21" s="46">
        <v>124289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124289</v>
      </c>
      <c r="O21" s="47">
        <f t="shared" si="1"/>
        <v>12.313156330493362</v>
      </c>
      <c r="P21" s="9"/>
    </row>
    <row r="22" spans="1:16">
      <c r="A22" s="12"/>
      <c r="B22" s="25">
        <v>324.20999999999998</v>
      </c>
      <c r="C22" s="20" t="s">
        <v>23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358949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358949</v>
      </c>
      <c r="O22" s="47">
        <f t="shared" si="1"/>
        <v>35.560630077273629</v>
      </c>
      <c r="P22" s="9"/>
    </row>
    <row r="23" spans="1:16">
      <c r="A23" s="12"/>
      <c r="B23" s="25">
        <v>329</v>
      </c>
      <c r="C23" s="20" t="s">
        <v>24</v>
      </c>
      <c r="D23" s="46">
        <v>243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243</v>
      </c>
      <c r="O23" s="47">
        <f t="shared" si="1"/>
        <v>2.407370715276402E-2</v>
      </c>
      <c r="P23" s="9"/>
    </row>
    <row r="24" spans="1:16" ht="15.75">
      <c r="A24" s="29" t="s">
        <v>26</v>
      </c>
      <c r="B24" s="30"/>
      <c r="C24" s="31"/>
      <c r="D24" s="32">
        <f t="shared" ref="D24:M24" si="5">SUM(D25:D33)</f>
        <v>1709397</v>
      </c>
      <c r="E24" s="32">
        <f t="shared" si="5"/>
        <v>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 t="shared" si="4"/>
        <v>1709397</v>
      </c>
      <c r="O24" s="45">
        <f t="shared" si="1"/>
        <v>169.34783039429365</v>
      </c>
      <c r="P24" s="10"/>
    </row>
    <row r="25" spans="1:16">
      <c r="A25" s="12"/>
      <c r="B25" s="25">
        <v>331.2</v>
      </c>
      <c r="C25" s="20" t="s">
        <v>25</v>
      </c>
      <c r="D25" s="46">
        <v>233711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233711</v>
      </c>
      <c r="O25" s="47">
        <f t="shared" si="1"/>
        <v>23.153457499504658</v>
      </c>
      <c r="P25" s="9"/>
    </row>
    <row r="26" spans="1:16">
      <c r="A26" s="12"/>
      <c r="B26" s="25">
        <v>334.7</v>
      </c>
      <c r="C26" s="20" t="s">
        <v>129</v>
      </c>
      <c r="D26" s="46">
        <v>298651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6">SUM(D26:M26)</f>
        <v>298651</v>
      </c>
      <c r="O26" s="47">
        <f t="shared" si="1"/>
        <v>29.586982365761838</v>
      </c>
      <c r="P26" s="9"/>
    </row>
    <row r="27" spans="1:16">
      <c r="A27" s="12"/>
      <c r="B27" s="25">
        <v>335.12</v>
      </c>
      <c r="C27" s="20" t="s">
        <v>101</v>
      </c>
      <c r="D27" s="46">
        <v>220553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220553</v>
      </c>
      <c r="O27" s="47">
        <f t="shared" si="1"/>
        <v>21.849910838121655</v>
      </c>
      <c r="P27" s="9"/>
    </row>
    <row r="28" spans="1:16">
      <c r="A28" s="12"/>
      <c r="B28" s="25">
        <v>335.14</v>
      </c>
      <c r="C28" s="20" t="s">
        <v>102</v>
      </c>
      <c r="D28" s="46">
        <v>11327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11327</v>
      </c>
      <c r="O28" s="47">
        <f t="shared" si="1"/>
        <v>1.1221517733306916</v>
      </c>
      <c r="P28" s="9"/>
    </row>
    <row r="29" spans="1:16">
      <c r="A29" s="12"/>
      <c r="B29" s="25">
        <v>335.15</v>
      </c>
      <c r="C29" s="20" t="s">
        <v>103</v>
      </c>
      <c r="D29" s="46">
        <v>3706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3706</v>
      </c>
      <c r="O29" s="47">
        <f t="shared" si="1"/>
        <v>0.36714880126808003</v>
      </c>
      <c r="P29" s="9"/>
    </row>
    <row r="30" spans="1:16">
      <c r="A30" s="12"/>
      <c r="B30" s="25">
        <v>335.18</v>
      </c>
      <c r="C30" s="20" t="s">
        <v>104</v>
      </c>
      <c r="D30" s="46">
        <v>460251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460251</v>
      </c>
      <c r="O30" s="47">
        <f t="shared" si="1"/>
        <v>45.59649296611849</v>
      </c>
      <c r="P30" s="9"/>
    </row>
    <row r="31" spans="1:16">
      <c r="A31" s="12"/>
      <c r="B31" s="25">
        <v>335.49</v>
      </c>
      <c r="C31" s="20" t="s">
        <v>32</v>
      </c>
      <c r="D31" s="46">
        <v>6614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6614</v>
      </c>
      <c r="O31" s="47">
        <f t="shared" si="1"/>
        <v>0.65524073707152763</v>
      </c>
      <c r="P31" s="9"/>
    </row>
    <row r="32" spans="1:16">
      <c r="A32" s="12"/>
      <c r="B32" s="25">
        <v>337.7</v>
      </c>
      <c r="C32" s="20" t="s">
        <v>34</v>
      </c>
      <c r="D32" s="46">
        <v>428077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428077</v>
      </c>
      <c r="O32" s="47">
        <f t="shared" si="1"/>
        <v>42.409054884089556</v>
      </c>
      <c r="P32" s="9"/>
    </row>
    <row r="33" spans="1:16">
      <c r="A33" s="12"/>
      <c r="B33" s="25">
        <v>338</v>
      </c>
      <c r="C33" s="20" t="s">
        <v>35</v>
      </c>
      <c r="D33" s="46">
        <v>46507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46507</v>
      </c>
      <c r="O33" s="47">
        <f t="shared" si="1"/>
        <v>4.6073905290271444</v>
      </c>
      <c r="P33" s="9"/>
    </row>
    <row r="34" spans="1:16" ht="15.75">
      <c r="A34" s="29" t="s">
        <v>40</v>
      </c>
      <c r="B34" s="30"/>
      <c r="C34" s="31"/>
      <c r="D34" s="32">
        <f t="shared" ref="D34:M34" si="7">SUM(D35:D46)</f>
        <v>1658753</v>
      </c>
      <c r="E34" s="32">
        <f t="shared" si="7"/>
        <v>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1134776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>SUM(D34:M34)</f>
        <v>2793529</v>
      </c>
      <c r="O34" s="45">
        <f t="shared" si="1"/>
        <v>276.75143649692887</v>
      </c>
      <c r="P34" s="10"/>
    </row>
    <row r="35" spans="1:16">
      <c r="A35" s="12"/>
      <c r="B35" s="25">
        <v>341.1</v>
      </c>
      <c r="C35" s="20" t="s">
        <v>105</v>
      </c>
      <c r="D35" s="46">
        <v>17086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17086</v>
      </c>
      <c r="O35" s="47">
        <f t="shared" si="1"/>
        <v>1.6926887259758272</v>
      </c>
      <c r="P35" s="9"/>
    </row>
    <row r="36" spans="1:16">
      <c r="A36" s="12"/>
      <c r="B36" s="25">
        <v>341.3</v>
      </c>
      <c r="C36" s="20" t="s">
        <v>106</v>
      </c>
      <c r="D36" s="46">
        <v>100130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6" si="8">SUM(D36:M36)</f>
        <v>100130</v>
      </c>
      <c r="O36" s="47">
        <f t="shared" si="1"/>
        <v>9.9197543094907861</v>
      </c>
      <c r="P36" s="9"/>
    </row>
    <row r="37" spans="1:16">
      <c r="A37" s="12"/>
      <c r="B37" s="25">
        <v>342.2</v>
      </c>
      <c r="C37" s="20" t="s">
        <v>80</v>
      </c>
      <c r="D37" s="46">
        <v>943084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943084</v>
      </c>
      <c r="O37" s="47">
        <f t="shared" ref="O37:O63" si="9">(N37/O$65)</f>
        <v>93.430156528630874</v>
      </c>
      <c r="P37" s="9"/>
    </row>
    <row r="38" spans="1:16">
      <c r="A38" s="12"/>
      <c r="B38" s="25">
        <v>343.3</v>
      </c>
      <c r="C38" s="20" t="s">
        <v>45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911673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911673</v>
      </c>
      <c r="O38" s="47">
        <f t="shared" si="9"/>
        <v>90.318307905686552</v>
      </c>
      <c r="P38" s="9"/>
    </row>
    <row r="39" spans="1:16">
      <c r="A39" s="12"/>
      <c r="B39" s="25">
        <v>343.4</v>
      </c>
      <c r="C39" s="20" t="s">
        <v>46</v>
      </c>
      <c r="D39" s="46">
        <v>507819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507819</v>
      </c>
      <c r="O39" s="47">
        <f t="shared" si="9"/>
        <v>50.308995442837329</v>
      </c>
      <c r="P39" s="9"/>
    </row>
    <row r="40" spans="1:16">
      <c r="A40" s="12"/>
      <c r="B40" s="25">
        <v>343.5</v>
      </c>
      <c r="C40" s="20" t="s">
        <v>47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178560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178560</v>
      </c>
      <c r="O40" s="47">
        <f t="shared" si="9"/>
        <v>17.689716663364376</v>
      </c>
      <c r="P40" s="9"/>
    </row>
    <row r="41" spans="1:16">
      <c r="A41" s="12"/>
      <c r="B41" s="25">
        <v>343.7</v>
      </c>
      <c r="C41" s="20" t="s">
        <v>48</v>
      </c>
      <c r="D41" s="46">
        <v>49734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49734</v>
      </c>
      <c r="O41" s="47">
        <f t="shared" si="9"/>
        <v>4.927085397265702</v>
      </c>
      <c r="P41" s="9"/>
    </row>
    <row r="42" spans="1:16">
      <c r="A42" s="12"/>
      <c r="B42" s="25">
        <v>347.1</v>
      </c>
      <c r="C42" s="20" t="s">
        <v>49</v>
      </c>
      <c r="D42" s="46">
        <v>840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840</v>
      </c>
      <c r="O42" s="47">
        <f t="shared" si="9"/>
        <v>8.3217753120665747E-2</v>
      </c>
      <c r="P42" s="9"/>
    </row>
    <row r="43" spans="1:16">
      <c r="A43" s="12"/>
      <c r="B43" s="25">
        <v>347.2</v>
      </c>
      <c r="C43" s="20" t="s">
        <v>50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44543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44543</v>
      </c>
      <c r="O43" s="47">
        <f t="shared" si="9"/>
        <v>4.412819496730731</v>
      </c>
      <c r="P43" s="9"/>
    </row>
    <row r="44" spans="1:16">
      <c r="A44" s="12"/>
      <c r="B44" s="25">
        <v>347.4</v>
      </c>
      <c r="C44" s="20" t="s">
        <v>113</v>
      </c>
      <c r="D44" s="46">
        <v>3211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3211</v>
      </c>
      <c r="O44" s="47">
        <f t="shared" si="9"/>
        <v>0.31810976817911629</v>
      </c>
      <c r="P44" s="9"/>
    </row>
    <row r="45" spans="1:16">
      <c r="A45" s="12"/>
      <c r="B45" s="25">
        <v>347.5</v>
      </c>
      <c r="C45" s="20" t="s">
        <v>51</v>
      </c>
      <c r="D45" s="46">
        <v>21504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21504</v>
      </c>
      <c r="O45" s="47">
        <f t="shared" si="9"/>
        <v>2.1303744798890429</v>
      </c>
      <c r="P45" s="9"/>
    </row>
    <row r="46" spans="1:16">
      <c r="A46" s="12"/>
      <c r="B46" s="25">
        <v>349</v>
      </c>
      <c r="C46" s="20" t="s">
        <v>89</v>
      </c>
      <c r="D46" s="46">
        <v>15345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15345</v>
      </c>
      <c r="O46" s="47">
        <f t="shared" si="9"/>
        <v>1.5202100257578759</v>
      </c>
      <c r="P46" s="9"/>
    </row>
    <row r="47" spans="1:16" ht="15.75">
      <c r="A47" s="29" t="s">
        <v>41</v>
      </c>
      <c r="B47" s="30"/>
      <c r="C47" s="31"/>
      <c r="D47" s="32">
        <f t="shared" ref="D47:M47" si="10">SUM(D48:D51)</f>
        <v>32173</v>
      </c>
      <c r="E47" s="32">
        <f t="shared" si="10"/>
        <v>0</v>
      </c>
      <c r="F47" s="32">
        <f t="shared" si="10"/>
        <v>0</v>
      </c>
      <c r="G47" s="32">
        <f t="shared" si="10"/>
        <v>0</v>
      </c>
      <c r="H47" s="32">
        <f t="shared" si="10"/>
        <v>0</v>
      </c>
      <c r="I47" s="32">
        <f t="shared" si="10"/>
        <v>0</v>
      </c>
      <c r="J47" s="32">
        <f t="shared" si="10"/>
        <v>0</v>
      </c>
      <c r="K47" s="32">
        <f t="shared" si="10"/>
        <v>0</v>
      </c>
      <c r="L47" s="32">
        <f t="shared" si="10"/>
        <v>0</v>
      </c>
      <c r="M47" s="32">
        <f t="shared" si="10"/>
        <v>0</v>
      </c>
      <c r="N47" s="32">
        <f t="shared" ref="N47:N63" si="11">SUM(D47:M47)</f>
        <v>32173</v>
      </c>
      <c r="O47" s="45">
        <f t="shared" si="9"/>
        <v>3.1873390132752131</v>
      </c>
      <c r="P47" s="10"/>
    </row>
    <row r="48" spans="1:16">
      <c r="A48" s="13"/>
      <c r="B48" s="39">
        <v>351.5</v>
      </c>
      <c r="C48" s="21" t="s">
        <v>54</v>
      </c>
      <c r="D48" s="46">
        <v>27480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27480</v>
      </c>
      <c r="O48" s="47">
        <f t="shared" si="9"/>
        <v>2.7224093520903505</v>
      </c>
      <c r="P48" s="9"/>
    </row>
    <row r="49" spans="1:119">
      <c r="A49" s="13"/>
      <c r="B49" s="39">
        <v>352</v>
      </c>
      <c r="C49" s="21" t="s">
        <v>55</v>
      </c>
      <c r="D49" s="46">
        <v>2073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2073</v>
      </c>
      <c r="O49" s="47">
        <f t="shared" si="9"/>
        <v>0.20536952645135725</v>
      </c>
      <c r="P49" s="9"/>
    </row>
    <row r="50" spans="1:119">
      <c r="A50" s="13"/>
      <c r="B50" s="39">
        <v>354</v>
      </c>
      <c r="C50" s="21" t="s">
        <v>56</v>
      </c>
      <c r="D50" s="46">
        <v>2459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2459</v>
      </c>
      <c r="O50" s="47">
        <f t="shared" si="9"/>
        <v>0.24361006538537744</v>
      </c>
      <c r="P50" s="9"/>
    </row>
    <row r="51" spans="1:119">
      <c r="A51" s="13"/>
      <c r="B51" s="39">
        <v>359</v>
      </c>
      <c r="C51" s="21" t="s">
        <v>57</v>
      </c>
      <c r="D51" s="46">
        <v>161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161</v>
      </c>
      <c r="O51" s="47">
        <f t="shared" si="9"/>
        <v>1.59500693481276E-2</v>
      </c>
      <c r="P51" s="9"/>
    </row>
    <row r="52" spans="1:119" ht="15.75">
      <c r="A52" s="29" t="s">
        <v>3</v>
      </c>
      <c r="B52" s="30"/>
      <c r="C52" s="31"/>
      <c r="D52" s="32">
        <f t="shared" ref="D52:M52" si="12">SUM(D53:D58)</f>
        <v>209838</v>
      </c>
      <c r="E52" s="32">
        <f t="shared" si="12"/>
        <v>4412</v>
      </c>
      <c r="F52" s="32">
        <f t="shared" si="12"/>
        <v>0</v>
      </c>
      <c r="G52" s="32">
        <f t="shared" si="12"/>
        <v>3306</v>
      </c>
      <c r="H52" s="32">
        <f t="shared" si="12"/>
        <v>0</v>
      </c>
      <c r="I52" s="32">
        <f t="shared" si="12"/>
        <v>4509</v>
      </c>
      <c r="J52" s="32">
        <f t="shared" si="12"/>
        <v>0</v>
      </c>
      <c r="K52" s="32">
        <f t="shared" si="12"/>
        <v>59758</v>
      </c>
      <c r="L52" s="32">
        <f t="shared" si="12"/>
        <v>0</v>
      </c>
      <c r="M52" s="32">
        <f t="shared" si="12"/>
        <v>0</v>
      </c>
      <c r="N52" s="32">
        <f t="shared" si="11"/>
        <v>281823</v>
      </c>
      <c r="O52" s="45">
        <f t="shared" si="9"/>
        <v>27.9198533782445</v>
      </c>
      <c r="P52" s="10"/>
    </row>
    <row r="53" spans="1:119">
      <c r="A53" s="12"/>
      <c r="B53" s="25">
        <v>361.1</v>
      </c>
      <c r="C53" s="20" t="s">
        <v>58</v>
      </c>
      <c r="D53" s="46">
        <v>132085</v>
      </c>
      <c r="E53" s="46">
        <v>4412</v>
      </c>
      <c r="F53" s="46">
        <v>0</v>
      </c>
      <c r="G53" s="46">
        <v>3306</v>
      </c>
      <c r="H53" s="46">
        <v>0</v>
      </c>
      <c r="I53" s="46">
        <v>4509</v>
      </c>
      <c r="J53" s="46">
        <v>0</v>
      </c>
      <c r="K53" s="46">
        <v>9353</v>
      </c>
      <c r="L53" s="46">
        <v>0</v>
      </c>
      <c r="M53" s="46">
        <v>0</v>
      </c>
      <c r="N53" s="46">
        <f t="shared" si="11"/>
        <v>153665</v>
      </c>
      <c r="O53" s="47">
        <f t="shared" si="9"/>
        <v>15.223400039627501</v>
      </c>
      <c r="P53" s="9"/>
    </row>
    <row r="54" spans="1:119">
      <c r="A54" s="12"/>
      <c r="B54" s="25">
        <v>361.3</v>
      </c>
      <c r="C54" s="20" t="s">
        <v>59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33433</v>
      </c>
      <c r="L54" s="46">
        <v>0</v>
      </c>
      <c r="M54" s="46">
        <v>0</v>
      </c>
      <c r="N54" s="46">
        <f t="shared" si="11"/>
        <v>33433</v>
      </c>
      <c r="O54" s="47">
        <f t="shared" si="9"/>
        <v>3.3121656429562116</v>
      </c>
      <c r="P54" s="9"/>
    </row>
    <row r="55" spans="1:119">
      <c r="A55" s="12"/>
      <c r="B55" s="25">
        <v>361.4</v>
      </c>
      <c r="C55" s="20" t="s">
        <v>131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-9970</v>
      </c>
      <c r="L55" s="46">
        <v>0</v>
      </c>
      <c r="M55" s="46">
        <v>0</v>
      </c>
      <c r="N55" s="46">
        <f t="shared" si="11"/>
        <v>-9970</v>
      </c>
      <c r="O55" s="47">
        <f t="shared" si="9"/>
        <v>-0.98771547453933028</v>
      </c>
      <c r="P55" s="9"/>
    </row>
    <row r="56" spans="1:119">
      <c r="A56" s="12"/>
      <c r="B56" s="25">
        <v>364</v>
      </c>
      <c r="C56" s="20" t="s">
        <v>108</v>
      </c>
      <c r="D56" s="46">
        <v>1250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1250</v>
      </c>
      <c r="O56" s="47">
        <f t="shared" si="9"/>
        <v>0.12383594214384783</v>
      </c>
      <c r="P56" s="9"/>
    </row>
    <row r="57" spans="1:119">
      <c r="A57" s="12"/>
      <c r="B57" s="25">
        <v>368</v>
      </c>
      <c r="C57" s="20" t="s">
        <v>63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26942</v>
      </c>
      <c r="L57" s="46">
        <v>0</v>
      </c>
      <c r="M57" s="46">
        <v>0</v>
      </c>
      <c r="N57" s="46">
        <f t="shared" si="11"/>
        <v>26942</v>
      </c>
      <c r="O57" s="47">
        <f t="shared" si="9"/>
        <v>2.6691103625916388</v>
      </c>
      <c r="P57" s="9"/>
    </row>
    <row r="58" spans="1:119">
      <c r="A58" s="12"/>
      <c r="B58" s="25">
        <v>369.9</v>
      </c>
      <c r="C58" s="20" t="s">
        <v>64</v>
      </c>
      <c r="D58" s="46">
        <v>76503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76503</v>
      </c>
      <c r="O58" s="47">
        <f t="shared" si="9"/>
        <v>7.5790568654646329</v>
      </c>
      <c r="P58" s="9"/>
    </row>
    <row r="59" spans="1:119" ht="15.75">
      <c r="A59" s="29" t="s">
        <v>42</v>
      </c>
      <c r="B59" s="30"/>
      <c r="C59" s="31"/>
      <c r="D59" s="32">
        <f t="shared" ref="D59:M59" si="13">SUM(D60:D62)</f>
        <v>383316</v>
      </c>
      <c r="E59" s="32">
        <f t="shared" si="13"/>
        <v>0</v>
      </c>
      <c r="F59" s="32">
        <f t="shared" si="13"/>
        <v>0</v>
      </c>
      <c r="G59" s="32">
        <f t="shared" si="13"/>
        <v>0</v>
      </c>
      <c r="H59" s="32">
        <f t="shared" si="13"/>
        <v>0</v>
      </c>
      <c r="I59" s="32">
        <f t="shared" si="13"/>
        <v>612122</v>
      </c>
      <c r="J59" s="32">
        <f t="shared" si="13"/>
        <v>0</v>
      </c>
      <c r="K59" s="32">
        <f t="shared" si="13"/>
        <v>0</v>
      </c>
      <c r="L59" s="32">
        <f t="shared" si="13"/>
        <v>0</v>
      </c>
      <c r="M59" s="32">
        <f t="shared" si="13"/>
        <v>0</v>
      </c>
      <c r="N59" s="32">
        <f t="shared" si="11"/>
        <v>995438</v>
      </c>
      <c r="O59" s="45">
        <f t="shared" si="9"/>
        <v>98.616802060630079</v>
      </c>
      <c r="P59" s="9"/>
    </row>
    <row r="60" spans="1:119">
      <c r="A60" s="12"/>
      <c r="B60" s="25">
        <v>381</v>
      </c>
      <c r="C60" s="20" t="s">
        <v>65</v>
      </c>
      <c r="D60" s="46">
        <v>89856</v>
      </c>
      <c r="E60" s="46">
        <v>0</v>
      </c>
      <c r="F60" s="46">
        <v>0</v>
      </c>
      <c r="G60" s="46">
        <v>0</v>
      </c>
      <c r="H60" s="46">
        <v>0</v>
      </c>
      <c r="I60" s="46">
        <v>598527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688383</v>
      </c>
      <c r="O60" s="47">
        <f t="shared" si="9"/>
        <v>68.197245888646719</v>
      </c>
      <c r="P60" s="9"/>
    </row>
    <row r="61" spans="1:119">
      <c r="A61" s="12"/>
      <c r="B61" s="25">
        <v>384</v>
      </c>
      <c r="C61" s="20" t="s">
        <v>116</v>
      </c>
      <c r="D61" s="46">
        <v>293460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293460</v>
      </c>
      <c r="O61" s="47">
        <f t="shared" si="9"/>
        <v>29.072716465226868</v>
      </c>
      <c r="P61" s="9"/>
    </row>
    <row r="62" spans="1:119" ht="15.75" thickBot="1">
      <c r="A62" s="12"/>
      <c r="B62" s="25">
        <v>389.7</v>
      </c>
      <c r="C62" s="20" t="s">
        <v>134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13595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13595</v>
      </c>
      <c r="O62" s="47">
        <f t="shared" si="9"/>
        <v>1.346839706756489</v>
      </c>
      <c r="P62" s="9"/>
    </row>
    <row r="63" spans="1:119" ht="16.5" thickBot="1">
      <c r="A63" s="14" t="s">
        <v>52</v>
      </c>
      <c r="B63" s="23"/>
      <c r="C63" s="22"/>
      <c r="D63" s="15">
        <f t="shared" ref="D63:M63" si="14">SUM(D5,D16,D24,D34,D47,D52,D59)</f>
        <v>9227551</v>
      </c>
      <c r="E63" s="15">
        <f t="shared" si="14"/>
        <v>338259</v>
      </c>
      <c r="F63" s="15">
        <f t="shared" si="14"/>
        <v>0</v>
      </c>
      <c r="G63" s="15">
        <f t="shared" si="14"/>
        <v>694249</v>
      </c>
      <c r="H63" s="15">
        <f t="shared" si="14"/>
        <v>0</v>
      </c>
      <c r="I63" s="15">
        <f t="shared" si="14"/>
        <v>2110356</v>
      </c>
      <c r="J63" s="15">
        <f t="shared" si="14"/>
        <v>0</v>
      </c>
      <c r="K63" s="15">
        <f t="shared" si="14"/>
        <v>59758</v>
      </c>
      <c r="L63" s="15">
        <f t="shared" si="14"/>
        <v>0</v>
      </c>
      <c r="M63" s="15">
        <f t="shared" si="14"/>
        <v>0</v>
      </c>
      <c r="N63" s="15">
        <f t="shared" si="11"/>
        <v>12430173</v>
      </c>
      <c r="O63" s="38">
        <f t="shared" si="9"/>
        <v>1231.4417475728155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40"/>
      <c r="B65" s="41"/>
      <c r="C65" s="41"/>
      <c r="D65" s="42"/>
      <c r="E65" s="42"/>
      <c r="F65" s="42"/>
      <c r="G65" s="42"/>
      <c r="H65" s="42"/>
      <c r="I65" s="42"/>
      <c r="J65" s="42"/>
      <c r="K65" s="42"/>
      <c r="L65" s="118" t="s">
        <v>135</v>
      </c>
      <c r="M65" s="118"/>
      <c r="N65" s="118"/>
      <c r="O65" s="43">
        <v>10094</v>
      </c>
    </row>
    <row r="66" spans="1:15">
      <c r="A66" s="119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7"/>
    </row>
    <row r="67" spans="1:15" ht="15.75" customHeight="1" thickBot="1">
      <c r="A67" s="120" t="s">
        <v>82</v>
      </c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100"/>
    </row>
  </sheetData>
  <mergeCells count="10">
    <mergeCell ref="L65:N65"/>
    <mergeCell ref="A66:O66"/>
    <mergeCell ref="A67:O6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6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66</v>
      </c>
      <c r="B3" s="108"/>
      <c r="C3" s="109"/>
      <c r="D3" s="128" t="s">
        <v>36</v>
      </c>
      <c r="E3" s="129"/>
      <c r="F3" s="129"/>
      <c r="G3" s="129"/>
      <c r="H3" s="130"/>
      <c r="I3" s="128" t="s">
        <v>37</v>
      </c>
      <c r="J3" s="130"/>
      <c r="K3" s="128" t="s">
        <v>39</v>
      </c>
      <c r="L3" s="130"/>
      <c r="M3" s="36"/>
      <c r="N3" s="37"/>
      <c r="O3" s="131" t="s">
        <v>71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67</v>
      </c>
      <c r="F4" s="34" t="s">
        <v>68</v>
      </c>
      <c r="G4" s="34" t="s">
        <v>69</v>
      </c>
      <c r="H4" s="34" t="s">
        <v>5</v>
      </c>
      <c r="I4" s="34" t="s">
        <v>6</v>
      </c>
      <c r="J4" s="35" t="s">
        <v>70</v>
      </c>
      <c r="K4" s="35" t="s">
        <v>7</v>
      </c>
      <c r="L4" s="35" t="s">
        <v>8</v>
      </c>
      <c r="M4" s="35" t="s">
        <v>9</v>
      </c>
      <c r="N4" s="35" t="s">
        <v>38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3060244</v>
      </c>
      <c r="E5" s="27">
        <f t="shared" si="0"/>
        <v>237351</v>
      </c>
      <c r="F5" s="27">
        <f t="shared" si="0"/>
        <v>0</v>
      </c>
      <c r="G5" s="27">
        <f t="shared" si="0"/>
        <v>445786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3743381</v>
      </c>
      <c r="O5" s="33">
        <f t="shared" ref="O5:O36" si="1">(N5/O$64)</f>
        <v>417.64822046189892</v>
      </c>
      <c r="P5" s="6"/>
    </row>
    <row r="6" spans="1:133">
      <c r="A6" s="12"/>
      <c r="B6" s="25">
        <v>311</v>
      </c>
      <c r="C6" s="20" t="s">
        <v>2</v>
      </c>
      <c r="D6" s="46">
        <v>1884821</v>
      </c>
      <c r="E6" s="46">
        <v>237351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2122172</v>
      </c>
      <c r="O6" s="47">
        <f t="shared" si="1"/>
        <v>236.77027780876938</v>
      </c>
      <c r="P6" s="9"/>
    </row>
    <row r="7" spans="1:133">
      <c r="A7" s="12"/>
      <c r="B7" s="25">
        <v>312.10000000000002</v>
      </c>
      <c r="C7" s="20" t="s">
        <v>10</v>
      </c>
      <c r="D7" s="46">
        <v>89104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89104</v>
      </c>
      <c r="O7" s="47">
        <f t="shared" si="1"/>
        <v>9.941314292089702</v>
      </c>
      <c r="P7" s="9"/>
    </row>
    <row r="8" spans="1:133">
      <c r="A8" s="12"/>
      <c r="B8" s="25">
        <v>312.51</v>
      </c>
      <c r="C8" s="20" t="s">
        <v>73</v>
      </c>
      <c r="D8" s="46">
        <v>13911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13911</v>
      </c>
      <c r="O8" s="47">
        <f t="shared" si="1"/>
        <v>1.5520473055896464</v>
      </c>
      <c r="P8" s="9"/>
    </row>
    <row r="9" spans="1:133">
      <c r="A9" s="12"/>
      <c r="B9" s="25">
        <v>312.60000000000002</v>
      </c>
      <c r="C9" s="20" t="s">
        <v>11</v>
      </c>
      <c r="D9" s="46">
        <v>0</v>
      </c>
      <c r="E9" s="46">
        <v>0</v>
      </c>
      <c r="F9" s="46">
        <v>0</v>
      </c>
      <c r="G9" s="46">
        <v>445786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445786</v>
      </c>
      <c r="O9" s="47">
        <f t="shared" si="1"/>
        <v>49.736249023764366</v>
      </c>
      <c r="P9" s="9"/>
    </row>
    <row r="10" spans="1:133">
      <c r="A10" s="12"/>
      <c r="B10" s="25">
        <v>314.10000000000002</v>
      </c>
      <c r="C10" s="20" t="s">
        <v>12</v>
      </c>
      <c r="D10" s="46">
        <v>606068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606068</v>
      </c>
      <c r="O10" s="47">
        <f t="shared" si="1"/>
        <v>67.618877607943773</v>
      </c>
      <c r="P10" s="9"/>
    </row>
    <row r="11" spans="1:133">
      <c r="A11" s="12"/>
      <c r="B11" s="25">
        <v>314.3</v>
      </c>
      <c r="C11" s="20" t="s">
        <v>13</v>
      </c>
      <c r="D11" s="46">
        <v>214777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214777</v>
      </c>
      <c r="O11" s="47">
        <f t="shared" si="1"/>
        <v>23.962624121387929</v>
      </c>
      <c r="P11" s="9"/>
    </row>
    <row r="12" spans="1:133">
      <c r="A12" s="12"/>
      <c r="B12" s="25">
        <v>314.39999999999998</v>
      </c>
      <c r="C12" s="20" t="s">
        <v>14</v>
      </c>
      <c r="D12" s="46">
        <v>20535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20535</v>
      </c>
      <c r="O12" s="47">
        <f t="shared" si="1"/>
        <v>2.2910855740265537</v>
      </c>
      <c r="P12" s="9"/>
    </row>
    <row r="13" spans="1:133">
      <c r="A13" s="12"/>
      <c r="B13" s="25">
        <v>314.8</v>
      </c>
      <c r="C13" s="20" t="s">
        <v>15</v>
      </c>
      <c r="D13" s="46">
        <v>781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781</v>
      </c>
      <c r="O13" s="47">
        <f t="shared" si="1"/>
        <v>8.7136003570233184E-2</v>
      </c>
      <c r="P13" s="9"/>
    </row>
    <row r="14" spans="1:133">
      <c r="A14" s="12"/>
      <c r="B14" s="25">
        <v>315</v>
      </c>
      <c r="C14" s="20" t="s">
        <v>99</v>
      </c>
      <c r="D14" s="46">
        <v>208666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208666</v>
      </c>
      <c r="O14" s="47">
        <f t="shared" si="1"/>
        <v>23.280821153631596</v>
      </c>
      <c r="P14" s="9"/>
    </row>
    <row r="15" spans="1:133">
      <c r="A15" s="12"/>
      <c r="B15" s="25">
        <v>316</v>
      </c>
      <c r="C15" s="20" t="s">
        <v>100</v>
      </c>
      <c r="D15" s="46">
        <v>21581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21581</v>
      </c>
      <c r="O15" s="47">
        <f t="shared" si="1"/>
        <v>2.407787571125739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SUM(D17:D23)</f>
        <v>1421267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87074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7" si="4">SUM(D16:M16)</f>
        <v>1508341</v>
      </c>
      <c r="O16" s="45">
        <f t="shared" si="1"/>
        <v>168.28528394510766</v>
      </c>
      <c r="P16" s="10"/>
    </row>
    <row r="17" spans="1:16">
      <c r="A17" s="12"/>
      <c r="B17" s="25">
        <v>322</v>
      </c>
      <c r="C17" s="20" t="s">
        <v>0</v>
      </c>
      <c r="D17" s="46">
        <v>639666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639666</v>
      </c>
      <c r="O17" s="47">
        <f t="shared" si="1"/>
        <v>71.367399308267323</v>
      </c>
      <c r="P17" s="9"/>
    </row>
    <row r="18" spans="1:16">
      <c r="A18" s="12"/>
      <c r="B18" s="25">
        <v>323.10000000000002</v>
      </c>
      <c r="C18" s="20" t="s">
        <v>19</v>
      </c>
      <c r="D18" s="46">
        <v>539779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539779</v>
      </c>
      <c r="O18" s="47">
        <f t="shared" si="1"/>
        <v>60.223028004016513</v>
      </c>
      <c r="P18" s="9"/>
    </row>
    <row r="19" spans="1:16">
      <c r="A19" s="12"/>
      <c r="B19" s="25">
        <v>323.39999999999998</v>
      </c>
      <c r="C19" s="20" t="s">
        <v>20</v>
      </c>
      <c r="D19" s="46">
        <v>18700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18700</v>
      </c>
      <c r="O19" s="47">
        <f t="shared" si="1"/>
        <v>2.0863550150619212</v>
      </c>
      <c r="P19" s="9"/>
    </row>
    <row r="20" spans="1:16">
      <c r="A20" s="12"/>
      <c r="B20" s="25">
        <v>323.7</v>
      </c>
      <c r="C20" s="20" t="s">
        <v>21</v>
      </c>
      <c r="D20" s="46">
        <v>94656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94656</v>
      </c>
      <c r="O20" s="47">
        <f t="shared" si="1"/>
        <v>10.560749748967979</v>
      </c>
      <c r="P20" s="9"/>
    </row>
    <row r="21" spans="1:16">
      <c r="A21" s="12"/>
      <c r="B21" s="25">
        <v>324.11</v>
      </c>
      <c r="C21" s="20" t="s">
        <v>22</v>
      </c>
      <c r="D21" s="46">
        <v>127472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127472</v>
      </c>
      <c r="O21" s="47">
        <f t="shared" si="1"/>
        <v>14.222023875934397</v>
      </c>
      <c r="P21" s="9"/>
    </row>
    <row r="22" spans="1:16">
      <c r="A22" s="12"/>
      <c r="B22" s="25">
        <v>324.20999999999998</v>
      </c>
      <c r="C22" s="20" t="s">
        <v>23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87074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87074</v>
      </c>
      <c r="O22" s="47">
        <f t="shared" si="1"/>
        <v>9.714827624679236</v>
      </c>
      <c r="P22" s="9"/>
    </row>
    <row r="23" spans="1:16">
      <c r="A23" s="12"/>
      <c r="B23" s="25">
        <v>329</v>
      </c>
      <c r="C23" s="20" t="s">
        <v>24</v>
      </c>
      <c r="D23" s="46">
        <v>994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994</v>
      </c>
      <c r="O23" s="47">
        <f t="shared" si="1"/>
        <v>0.11090036818029678</v>
      </c>
      <c r="P23" s="9"/>
    </row>
    <row r="24" spans="1:16" ht="15.75">
      <c r="A24" s="29" t="s">
        <v>26</v>
      </c>
      <c r="B24" s="30"/>
      <c r="C24" s="31"/>
      <c r="D24" s="32">
        <f t="shared" ref="D24:M24" si="5">SUM(D25:D36)</f>
        <v>2135982</v>
      </c>
      <c r="E24" s="32">
        <f t="shared" si="5"/>
        <v>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500000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 t="shared" si="4"/>
        <v>2635982</v>
      </c>
      <c r="O24" s="45">
        <f t="shared" si="1"/>
        <v>294.09595001673546</v>
      </c>
      <c r="P24" s="10"/>
    </row>
    <row r="25" spans="1:16">
      <c r="A25" s="12"/>
      <c r="B25" s="25">
        <v>331.2</v>
      </c>
      <c r="C25" s="20" t="s">
        <v>25</v>
      </c>
      <c r="D25" s="46">
        <v>170096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170096</v>
      </c>
      <c r="O25" s="47">
        <f t="shared" si="1"/>
        <v>18.977574472832757</v>
      </c>
      <c r="P25" s="9"/>
    </row>
    <row r="26" spans="1:16">
      <c r="A26" s="12"/>
      <c r="B26" s="25">
        <v>334.2</v>
      </c>
      <c r="C26" s="20" t="s">
        <v>128</v>
      </c>
      <c r="D26" s="46">
        <v>2511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2511</v>
      </c>
      <c r="O26" s="47">
        <f t="shared" si="1"/>
        <v>0.2801517349101863</v>
      </c>
      <c r="P26" s="9"/>
    </row>
    <row r="27" spans="1:16">
      <c r="A27" s="12"/>
      <c r="B27" s="25">
        <v>334.35</v>
      </c>
      <c r="C27" s="20" t="s">
        <v>123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500000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500000</v>
      </c>
      <c r="O27" s="47">
        <f t="shared" si="1"/>
        <v>55.784893450853509</v>
      </c>
      <c r="P27" s="9"/>
    </row>
    <row r="28" spans="1:16">
      <c r="A28" s="12"/>
      <c r="B28" s="25">
        <v>334.7</v>
      </c>
      <c r="C28" s="20" t="s">
        <v>129</v>
      </c>
      <c r="D28" s="46">
        <v>300000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6">SUM(D28:M28)</f>
        <v>300000</v>
      </c>
      <c r="O28" s="47">
        <f t="shared" si="1"/>
        <v>33.470936070512103</v>
      </c>
      <c r="P28" s="9"/>
    </row>
    <row r="29" spans="1:16">
      <c r="A29" s="12"/>
      <c r="B29" s="25">
        <v>335.12</v>
      </c>
      <c r="C29" s="20" t="s">
        <v>101</v>
      </c>
      <c r="D29" s="46">
        <v>143658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143658</v>
      </c>
      <c r="O29" s="47">
        <f t="shared" si="1"/>
        <v>16.027892446725428</v>
      </c>
      <c r="P29" s="9"/>
    </row>
    <row r="30" spans="1:16">
      <c r="A30" s="12"/>
      <c r="B30" s="25">
        <v>335.14</v>
      </c>
      <c r="C30" s="20" t="s">
        <v>102</v>
      </c>
      <c r="D30" s="46">
        <v>11708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11708</v>
      </c>
      <c r="O30" s="47">
        <f t="shared" si="1"/>
        <v>1.3062590650451857</v>
      </c>
      <c r="P30" s="9"/>
    </row>
    <row r="31" spans="1:16">
      <c r="A31" s="12"/>
      <c r="B31" s="25">
        <v>335.15</v>
      </c>
      <c r="C31" s="20" t="s">
        <v>103</v>
      </c>
      <c r="D31" s="46">
        <v>2391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2391</v>
      </c>
      <c r="O31" s="47">
        <f t="shared" si="1"/>
        <v>0.26676336048198146</v>
      </c>
      <c r="P31" s="9"/>
    </row>
    <row r="32" spans="1:16">
      <c r="A32" s="12"/>
      <c r="B32" s="25">
        <v>335.18</v>
      </c>
      <c r="C32" s="20" t="s">
        <v>104</v>
      </c>
      <c r="D32" s="46">
        <v>279827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279827</v>
      </c>
      <c r="O32" s="47">
        <f t="shared" si="1"/>
        <v>31.220238759343971</v>
      </c>
      <c r="P32" s="9"/>
    </row>
    <row r="33" spans="1:16">
      <c r="A33" s="12"/>
      <c r="B33" s="25">
        <v>335.49</v>
      </c>
      <c r="C33" s="20" t="s">
        <v>32</v>
      </c>
      <c r="D33" s="46">
        <v>6432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6432</v>
      </c>
      <c r="O33" s="47">
        <f t="shared" si="1"/>
        <v>0.71761686935177948</v>
      </c>
      <c r="P33" s="9"/>
    </row>
    <row r="34" spans="1:16">
      <c r="A34" s="12"/>
      <c r="B34" s="25">
        <v>337.1</v>
      </c>
      <c r="C34" s="20" t="s">
        <v>130</v>
      </c>
      <c r="D34" s="46">
        <v>470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470</v>
      </c>
      <c r="O34" s="47">
        <f t="shared" si="1"/>
        <v>5.2437799843802299E-2</v>
      </c>
      <c r="P34" s="9"/>
    </row>
    <row r="35" spans="1:16">
      <c r="A35" s="12"/>
      <c r="B35" s="25">
        <v>337.7</v>
      </c>
      <c r="C35" s="20" t="s">
        <v>34</v>
      </c>
      <c r="D35" s="46">
        <v>1173877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1173877</v>
      </c>
      <c r="O35" s="47">
        <f t="shared" si="1"/>
        <v>130.96920673881513</v>
      </c>
      <c r="P35" s="9"/>
    </row>
    <row r="36" spans="1:16">
      <c r="A36" s="12"/>
      <c r="B36" s="25">
        <v>338</v>
      </c>
      <c r="C36" s="20" t="s">
        <v>35</v>
      </c>
      <c r="D36" s="46">
        <v>45012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45012</v>
      </c>
      <c r="O36" s="47">
        <f t="shared" si="1"/>
        <v>5.0219792480196359</v>
      </c>
      <c r="P36" s="9"/>
    </row>
    <row r="37" spans="1:16" ht="15.75">
      <c r="A37" s="29" t="s">
        <v>40</v>
      </c>
      <c r="B37" s="30"/>
      <c r="C37" s="31"/>
      <c r="D37" s="32">
        <f t="shared" ref="D37:M37" si="7">SUM(D38:D48)</f>
        <v>1381586</v>
      </c>
      <c r="E37" s="32">
        <f t="shared" si="7"/>
        <v>0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984008</v>
      </c>
      <c r="J37" s="32">
        <f t="shared" si="7"/>
        <v>0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>SUM(D37:M37)</f>
        <v>2365594</v>
      </c>
      <c r="O37" s="45">
        <f t="shared" ref="O37:O62" si="8">(N37/O$64)</f>
        <v>263.92881847595669</v>
      </c>
      <c r="P37" s="10"/>
    </row>
    <row r="38" spans="1:16">
      <c r="A38" s="12"/>
      <c r="B38" s="25">
        <v>341.1</v>
      </c>
      <c r="C38" s="20" t="s">
        <v>105</v>
      </c>
      <c r="D38" s="46">
        <v>23845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23845</v>
      </c>
      <c r="O38" s="47">
        <f t="shared" si="8"/>
        <v>2.660381568671204</v>
      </c>
      <c r="P38" s="9"/>
    </row>
    <row r="39" spans="1:16">
      <c r="A39" s="12"/>
      <c r="B39" s="25">
        <v>341.3</v>
      </c>
      <c r="C39" s="20" t="s">
        <v>106</v>
      </c>
      <c r="D39" s="46">
        <v>95553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8" si="9">SUM(D39:M39)</f>
        <v>95553</v>
      </c>
      <c r="O39" s="47">
        <f t="shared" si="8"/>
        <v>10.66082784781881</v>
      </c>
      <c r="P39" s="9"/>
    </row>
    <row r="40" spans="1:16">
      <c r="A40" s="12"/>
      <c r="B40" s="25">
        <v>342.2</v>
      </c>
      <c r="C40" s="20" t="s">
        <v>80</v>
      </c>
      <c r="D40" s="46">
        <v>643719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643719</v>
      </c>
      <c r="O40" s="47">
        <f t="shared" si="8"/>
        <v>71.819591654579938</v>
      </c>
      <c r="P40" s="9"/>
    </row>
    <row r="41" spans="1:16">
      <c r="A41" s="12"/>
      <c r="B41" s="25">
        <v>343.3</v>
      </c>
      <c r="C41" s="20" t="s">
        <v>45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805821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805821</v>
      </c>
      <c r="O41" s="47">
        <f t="shared" si="8"/>
        <v>89.905277250920449</v>
      </c>
      <c r="P41" s="9"/>
    </row>
    <row r="42" spans="1:16">
      <c r="A42" s="12"/>
      <c r="B42" s="25">
        <v>343.4</v>
      </c>
      <c r="C42" s="20" t="s">
        <v>46</v>
      </c>
      <c r="D42" s="46">
        <v>500290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500290</v>
      </c>
      <c r="O42" s="47">
        <f t="shared" si="8"/>
        <v>55.817248689055006</v>
      </c>
      <c r="P42" s="9"/>
    </row>
    <row r="43" spans="1:16">
      <c r="A43" s="12"/>
      <c r="B43" s="25">
        <v>343.5</v>
      </c>
      <c r="C43" s="20" t="s">
        <v>47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137370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137370</v>
      </c>
      <c r="O43" s="47">
        <f t="shared" si="8"/>
        <v>15.326341626687492</v>
      </c>
      <c r="P43" s="9"/>
    </row>
    <row r="44" spans="1:16">
      <c r="A44" s="12"/>
      <c r="B44" s="25">
        <v>343.7</v>
      </c>
      <c r="C44" s="20" t="s">
        <v>48</v>
      </c>
      <c r="D44" s="46">
        <v>48044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48044</v>
      </c>
      <c r="O44" s="47">
        <f t="shared" si="8"/>
        <v>5.3602588419056119</v>
      </c>
      <c r="P44" s="9"/>
    </row>
    <row r="45" spans="1:16">
      <c r="A45" s="12"/>
      <c r="B45" s="25">
        <v>347.2</v>
      </c>
      <c r="C45" s="20" t="s">
        <v>50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40817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40817</v>
      </c>
      <c r="O45" s="47">
        <f t="shared" si="8"/>
        <v>4.5539439919669755</v>
      </c>
      <c r="P45" s="9"/>
    </row>
    <row r="46" spans="1:16">
      <c r="A46" s="12"/>
      <c r="B46" s="25">
        <v>347.4</v>
      </c>
      <c r="C46" s="20" t="s">
        <v>113</v>
      </c>
      <c r="D46" s="46">
        <v>2222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2222</v>
      </c>
      <c r="O46" s="47">
        <f t="shared" si="8"/>
        <v>0.24790806649559299</v>
      </c>
      <c r="P46" s="9"/>
    </row>
    <row r="47" spans="1:16">
      <c r="A47" s="12"/>
      <c r="B47" s="25">
        <v>347.5</v>
      </c>
      <c r="C47" s="20" t="s">
        <v>51</v>
      </c>
      <c r="D47" s="46">
        <v>24621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24621</v>
      </c>
      <c r="O47" s="47">
        <f t="shared" si="8"/>
        <v>2.7469597233069285</v>
      </c>
      <c r="P47" s="9"/>
    </row>
    <row r="48" spans="1:16">
      <c r="A48" s="12"/>
      <c r="B48" s="25">
        <v>349</v>
      </c>
      <c r="C48" s="20" t="s">
        <v>89</v>
      </c>
      <c r="D48" s="46">
        <v>43292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43292</v>
      </c>
      <c r="O48" s="47">
        <f t="shared" si="8"/>
        <v>4.8300792145487002</v>
      </c>
      <c r="P48" s="9"/>
    </row>
    <row r="49" spans="1:119" ht="15.75">
      <c r="A49" s="29" t="s">
        <v>41</v>
      </c>
      <c r="B49" s="30"/>
      <c r="C49" s="31"/>
      <c r="D49" s="32">
        <f t="shared" ref="D49:M49" si="10">SUM(D50:D52)</f>
        <v>19744</v>
      </c>
      <c r="E49" s="32">
        <f t="shared" si="10"/>
        <v>0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0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 t="shared" ref="N49:N62" si="11">SUM(D49:M49)</f>
        <v>19744</v>
      </c>
      <c r="O49" s="45">
        <f t="shared" si="8"/>
        <v>2.2028338725873033</v>
      </c>
      <c r="P49" s="10"/>
    </row>
    <row r="50" spans="1:119">
      <c r="A50" s="13"/>
      <c r="B50" s="39">
        <v>351.5</v>
      </c>
      <c r="C50" s="21" t="s">
        <v>54</v>
      </c>
      <c r="D50" s="46">
        <v>17418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17418</v>
      </c>
      <c r="O50" s="47">
        <f t="shared" si="8"/>
        <v>1.9433225482539329</v>
      </c>
      <c r="P50" s="9"/>
    </row>
    <row r="51" spans="1:119">
      <c r="A51" s="13"/>
      <c r="B51" s="39">
        <v>352</v>
      </c>
      <c r="C51" s="21" t="s">
        <v>55</v>
      </c>
      <c r="D51" s="46">
        <v>2270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2270</v>
      </c>
      <c r="O51" s="47">
        <f t="shared" si="8"/>
        <v>0.25326341626687493</v>
      </c>
      <c r="P51" s="9"/>
    </row>
    <row r="52" spans="1:119">
      <c r="A52" s="13"/>
      <c r="B52" s="39">
        <v>359</v>
      </c>
      <c r="C52" s="21" t="s">
        <v>57</v>
      </c>
      <c r="D52" s="46">
        <v>56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56</v>
      </c>
      <c r="O52" s="47">
        <f t="shared" si="8"/>
        <v>6.2479080664955928E-3</v>
      </c>
      <c r="P52" s="9"/>
    </row>
    <row r="53" spans="1:119" ht="15.75">
      <c r="A53" s="29" t="s">
        <v>3</v>
      </c>
      <c r="B53" s="30"/>
      <c r="C53" s="31"/>
      <c r="D53" s="32">
        <f t="shared" ref="D53:M53" si="12">SUM(D54:D59)</f>
        <v>177071</v>
      </c>
      <c r="E53" s="32">
        <f t="shared" si="12"/>
        <v>3048</v>
      </c>
      <c r="F53" s="32">
        <f t="shared" si="12"/>
        <v>0</v>
      </c>
      <c r="G53" s="32">
        <f t="shared" si="12"/>
        <v>7366</v>
      </c>
      <c r="H53" s="32">
        <f t="shared" si="12"/>
        <v>0</v>
      </c>
      <c r="I53" s="32">
        <f t="shared" si="12"/>
        <v>26897</v>
      </c>
      <c r="J53" s="32">
        <f t="shared" si="12"/>
        <v>0</v>
      </c>
      <c r="K53" s="32">
        <f t="shared" si="12"/>
        <v>42284</v>
      </c>
      <c r="L53" s="32">
        <f t="shared" si="12"/>
        <v>0</v>
      </c>
      <c r="M53" s="32">
        <f t="shared" si="12"/>
        <v>0</v>
      </c>
      <c r="N53" s="32">
        <f t="shared" si="11"/>
        <v>256666</v>
      </c>
      <c r="O53" s="45">
        <f t="shared" si="8"/>
        <v>28.636170924913532</v>
      </c>
      <c r="P53" s="10"/>
    </row>
    <row r="54" spans="1:119">
      <c r="A54" s="12"/>
      <c r="B54" s="25">
        <v>361.1</v>
      </c>
      <c r="C54" s="20" t="s">
        <v>58</v>
      </c>
      <c r="D54" s="46">
        <v>89008</v>
      </c>
      <c r="E54" s="46">
        <v>3048</v>
      </c>
      <c r="F54" s="46">
        <v>0</v>
      </c>
      <c r="G54" s="46">
        <v>7366</v>
      </c>
      <c r="H54" s="46">
        <v>0</v>
      </c>
      <c r="I54" s="46">
        <v>19022</v>
      </c>
      <c r="J54" s="46">
        <v>0</v>
      </c>
      <c r="K54" s="46">
        <v>13462</v>
      </c>
      <c r="L54" s="46">
        <v>0</v>
      </c>
      <c r="M54" s="46">
        <v>0</v>
      </c>
      <c r="N54" s="46">
        <f t="shared" si="11"/>
        <v>131906</v>
      </c>
      <c r="O54" s="47">
        <f t="shared" si="8"/>
        <v>14.716724311056566</v>
      </c>
      <c r="P54" s="9"/>
    </row>
    <row r="55" spans="1:119">
      <c r="A55" s="12"/>
      <c r="B55" s="25">
        <v>361.3</v>
      </c>
      <c r="C55" s="20" t="s">
        <v>59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4074</v>
      </c>
      <c r="L55" s="46">
        <v>0</v>
      </c>
      <c r="M55" s="46">
        <v>0</v>
      </c>
      <c r="N55" s="46">
        <f t="shared" si="11"/>
        <v>4074</v>
      </c>
      <c r="O55" s="47">
        <f t="shared" si="8"/>
        <v>0.45453531183755441</v>
      </c>
      <c r="P55" s="9"/>
    </row>
    <row r="56" spans="1:119">
      <c r="A56" s="12"/>
      <c r="B56" s="25">
        <v>361.4</v>
      </c>
      <c r="C56" s="20" t="s">
        <v>131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7875</v>
      </c>
      <c r="J56" s="46">
        <v>0</v>
      </c>
      <c r="K56" s="46">
        <v>8617</v>
      </c>
      <c r="L56" s="46">
        <v>0</v>
      </c>
      <c r="M56" s="46">
        <v>0</v>
      </c>
      <c r="N56" s="46">
        <f t="shared" si="11"/>
        <v>16492</v>
      </c>
      <c r="O56" s="47">
        <f t="shared" si="8"/>
        <v>1.8400089255829521</v>
      </c>
      <c r="P56" s="9"/>
    </row>
    <row r="57" spans="1:119">
      <c r="A57" s="12"/>
      <c r="B57" s="25">
        <v>364</v>
      </c>
      <c r="C57" s="20" t="s">
        <v>108</v>
      </c>
      <c r="D57" s="46">
        <v>1315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1315</v>
      </c>
      <c r="O57" s="47">
        <f t="shared" si="8"/>
        <v>0.14671426977574473</v>
      </c>
      <c r="P57" s="9"/>
    </row>
    <row r="58" spans="1:119">
      <c r="A58" s="12"/>
      <c r="B58" s="25">
        <v>368</v>
      </c>
      <c r="C58" s="20" t="s">
        <v>63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16131</v>
      </c>
      <c r="L58" s="46">
        <v>0</v>
      </c>
      <c r="M58" s="46">
        <v>0</v>
      </c>
      <c r="N58" s="46">
        <f t="shared" si="11"/>
        <v>16131</v>
      </c>
      <c r="O58" s="47">
        <f t="shared" si="8"/>
        <v>1.799732232511436</v>
      </c>
      <c r="P58" s="9"/>
    </row>
    <row r="59" spans="1:119">
      <c r="A59" s="12"/>
      <c r="B59" s="25">
        <v>369.9</v>
      </c>
      <c r="C59" s="20" t="s">
        <v>64</v>
      </c>
      <c r="D59" s="46">
        <v>86748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86748</v>
      </c>
      <c r="O59" s="47">
        <f t="shared" si="8"/>
        <v>9.6784558741492805</v>
      </c>
      <c r="P59" s="9"/>
    </row>
    <row r="60" spans="1:119" ht="15.75">
      <c r="A60" s="29" t="s">
        <v>42</v>
      </c>
      <c r="B60" s="30"/>
      <c r="C60" s="31"/>
      <c r="D60" s="32">
        <f t="shared" ref="D60:M60" si="13">SUM(D61:D61)</f>
        <v>375206</v>
      </c>
      <c r="E60" s="32">
        <f t="shared" si="13"/>
        <v>0</v>
      </c>
      <c r="F60" s="32">
        <f t="shared" si="13"/>
        <v>0</v>
      </c>
      <c r="G60" s="32">
        <f t="shared" si="13"/>
        <v>0</v>
      </c>
      <c r="H60" s="32">
        <f t="shared" si="13"/>
        <v>0</v>
      </c>
      <c r="I60" s="32">
        <f t="shared" si="13"/>
        <v>215482</v>
      </c>
      <c r="J60" s="32">
        <f t="shared" si="13"/>
        <v>0</v>
      </c>
      <c r="K60" s="32">
        <f t="shared" si="13"/>
        <v>0</v>
      </c>
      <c r="L60" s="32">
        <f t="shared" si="13"/>
        <v>0</v>
      </c>
      <c r="M60" s="32">
        <f t="shared" si="13"/>
        <v>0</v>
      </c>
      <c r="N60" s="32">
        <f t="shared" si="11"/>
        <v>590688</v>
      </c>
      <c r="O60" s="45">
        <f t="shared" si="8"/>
        <v>65.902934285395517</v>
      </c>
      <c r="P60" s="9"/>
    </row>
    <row r="61" spans="1:119" ht="15.75" thickBot="1">
      <c r="A61" s="12"/>
      <c r="B61" s="25">
        <v>381</v>
      </c>
      <c r="C61" s="20" t="s">
        <v>65</v>
      </c>
      <c r="D61" s="46">
        <v>375206</v>
      </c>
      <c r="E61" s="46">
        <v>0</v>
      </c>
      <c r="F61" s="46">
        <v>0</v>
      </c>
      <c r="G61" s="46">
        <v>0</v>
      </c>
      <c r="H61" s="46">
        <v>0</v>
      </c>
      <c r="I61" s="46">
        <v>215482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590688</v>
      </c>
      <c r="O61" s="47">
        <f t="shared" si="8"/>
        <v>65.902934285395517</v>
      </c>
      <c r="P61" s="9"/>
    </row>
    <row r="62" spans="1:119" ht="16.5" thickBot="1">
      <c r="A62" s="14" t="s">
        <v>52</v>
      </c>
      <c r="B62" s="23"/>
      <c r="C62" s="22"/>
      <c r="D62" s="15">
        <f t="shared" ref="D62:M62" si="14">SUM(D5,D16,D24,D37,D49,D53,D60)</f>
        <v>8571100</v>
      </c>
      <c r="E62" s="15">
        <f t="shared" si="14"/>
        <v>240399</v>
      </c>
      <c r="F62" s="15">
        <f t="shared" si="14"/>
        <v>0</v>
      </c>
      <c r="G62" s="15">
        <f t="shared" si="14"/>
        <v>453152</v>
      </c>
      <c r="H62" s="15">
        <f t="shared" si="14"/>
        <v>0</v>
      </c>
      <c r="I62" s="15">
        <f t="shared" si="14"/>
        <v>1813461</v>
      </c>
      <c r="J62" s="15">
        <f t="shared" si="14"/>
        <v>0</v>
      </c>
      <c r="K62" s="15">
        <f t="shared" si="14"/>
        <v>42284</v>
      </c>
      <c r="L62" s="15">
        <f t="shared" si="14"/>
        <v>0</v>
      </c>
      <c r="M62" s="15">
        <f t="shared" si="14"/>
        <v>0</v>
      </c>
      <c r="N62" s="15">
        <f t="shared" si="11"/>
        <v>11120396</v>
      </c>
      <c r="O62" s="38">
        <f t="shared" si="8"/>
        <v>1240.7002119825952</v>
      </c>
      <c r="P62" s="6"/>
      <c r="Q62" s="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</row>
    <row r="63" spans="1:119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9"/>
    </row>
    <row r="64" spans="1:119">
      <c r="A64" s="40"/>
      <c r="B64" s="41"/>
      <c r="C64" s="41"/>
      <c r="D64" s="42"/>
      <c r="E64" s="42"/>
      <c r="F64" s="42"/>
      <c r="G64" s="42"/>
      <c r="H64" s="42"/>
      <c r="I64" s="42"/>
      <c r="J64" s="42"/>
      <c r="K64" s="42"/>
      <c r="L64" s="118" t="s">
        <v>132</v>
      </c>
      <c r="M64" s="118"/>
      <c r="N64" s="118"/>
      <c r="O64" s="43">
        <v>8963</v>
      </c>
    </row>
    <row r="65" spans="1:15">
      <c r="A65" s="119"/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7"/>
    </row>
    <row r="66" spans="1:15" ht="15.75" customHeight="1" thickBot="1">
      <c r="A66" s="120" t="s">
        <v>82</v>
      </c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100"/>
    </row>
  </sheetData>
  <mergeCells count="10">
    <mergeCell ref="L64:N64"/>
    <mergeCell ref="A65:O65"/>
    <mergeCell ref="A66:O6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6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66</v>
      </c>
      <c r="B3" s="108"/>
      <c r="C3" s="109"/>
      <c r="D3" s="128" t="s">
        <v>36</v>
      </c>
      <c r="E3" s="129"/>
      <c r="F3" s="129"/>
      <c r="G3" s="129"/>
      <c r="H3" s="130"/>
      <c r="I3" s="128" t="s">
        <v>37</v>
      </c>
      <c r="J3" s="130"/>
      <c r="K3" s="128" t="s">
        <v>39</v>
      </c>
      <c r="L3" s="130"/>
      <c r="M3" s="36"/>
      <c r="N3" s="37"/>
      <c r="O3" s="131" t="s">
        <v>71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67</v>
      </c>
      <c r="F4" s="34" t="s">
        <v>68</v>
      </c>
      <c r="G4" s="34" t="s">
        <v>69</v>
      </c>
      <c r="H4" s="34" t="s">
        <v>5</v>
      </c>
      <c r="I4" s="34" t="s">
        <v>6</v>
      </c>
      <c r="J4" s="35" t="s">
        <v>70</v>
      </c>
      <c r="K4" s="35" t="s">
        <v>7</v>
      </c>
      <c r="L4" s="35" t="s">
        <v>8</v>
      </c>
      <c r="M4" s="35" t="s">
        <v>9</v>
      </c>
      <c r="N4" s="35" t="s">
        <v>38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2153476</v>
      </c>
      <c r="E5" s="27">
        <f t="shared" si="0"/>
        <v>219109</v>
      </c>
      <c r="F5" s="27">
        <f t="shared" si="0"/>
        <v>0</v>
      </c>
      <c r="G5" s="27">
        <f t="shared" si="0"/>
        <v>404630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2777215</v>
      </c>
      <c r="O5" s="33">
        <f t="shared" ref="O5:O36" si="1">(N5/O$64)</f>
        <v>380.91002605952542</v>
      </c>
      <c r="P5" s="6"/>
    </row>
    <row r="6" spans="1:133">
      <c r="A6" s="12"/>
      <c r="B6" s="25">
        <v>311</v>
      </c>
      <c r="C6" s="20" t="s">
        <v>2</v>
      </c>
      <c r="D6" s="46">
        <v>1156520</v>
      </c>
      <c r="E6" s="46">
        <v>219109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1375629</v>
      </c>
      <c r="O6" s="47">
        <f t="shared" si="1"/>
        <v>188.67494170895625</v>
      </c>
      <c r="P6" s="9"/>
    </row>
    <row r="7" spans="1:133">
      <c r="A7" s="12"/>
      <c r="B7" s="25">
        <v>312.10000000000002</v>
      </c>
      <c r="C7" s="20" t="s">
        <v>10</v>
      </c>
      <c r="D7" s="46">
        <v>95175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95175</v>
      </c>
      <c r="O7" s="47">
        <f t="shared" si="1"/>
        <v>13.053764915649431</v>
      </c>
      <c r="P7" s="9"/>
    </row>
    <row r="8" spans="1:133">
      <c r="A8" s="12"/>
      <c r="B8" s="25">
        <v>312.51</v>
      </c>
      <c r="C8" s="20" t="s">
        <v>73</v>
      </c>
      <c r="D8" s="46">
        <v>14049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14049</v>
      </c>
      <c r="O8" s="47">
        <f t="shared" si="1"/>
        <v>1.9268961733644219</v>
      </c>
      <c r="P8" s="9"/>
    </row>
    <row r="9" spans="1:133">
      <c r="A9" s="12"/>
      <c r="B9" s="25">
        <v>312.60000000000002</v>
      </c>
      <c r="C9" s="20" t="s">
        <v>11</v>
      </c>
      <c r="D9" s="46">
        <v>0</v>
      </c>
      <c r="E9" s="46">
        <v>0</v>
      </c>
      <c r="F9" s="46">
        <v>0</v>
      </c>
      <c r="G9" s="46">
        <v>404630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404630</v>
      </c>
      <c r="O9" s="47">
        <f t="shared" si="1"/>
        <v>55.497188314360173</v>
      </c>
      <c r="P9" s="9"/>
    </row>
    <row r="10" spans="1:133">
      <c r="A10" s="12"/>
      <c r="B10" s="25">
        <v>314.10000000000002</v>
      </c>
      <c r="C10" s="20" t="s">
        <v>12</v>
      </c>
      <c r="D10" s="46">
        <v>510397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510397</v>
      </c>
      <c r="O10" s="47">
        <f t="shared" si="1"/>
        <v>70.003703195720746</v>
      </c>
      <c r="P10" s="9"/>
    </row>
    <row r="11" spans="1:133">
      <c r="A11" s="12"/>
      <c r="B11" s="25">
        <v>314.3</v>
      </c>
      <c r="C11" s="20" t="s">
        <v>13</v>
      </c>
      <c r="D11" s="46">
        <v>127841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127841</v>
      </c>
      <c r="O11" s="47">
        <f t="shared" si="1"/>
        <v>17.534083116170621</v>
      </c>
      <c r="P11" s="9"/>
    </row>
    <row r="12" spans="1:133">
      <c r="A12" s="12"/>
      <c r="B12" s="25">
        <v>314.39999999999998</v>
      </c>
      <c r="C12" s="20" t="s">
        <v>14</v>
      </c>
      <c r="D12" s="46">
        <v>19539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19539</v>
      </c>
      <c r="O12" s="47">
        <f t="shared" si="1"/>
        <v>2.679879303250583</v>
      </c>
      <c r="P12" s="9"/>
    </row>
    <row r="13" spans="1:133">
      <c r="A13" s="12"/>
      <c r="B13" s="25">
        <v>314.8</v>
      </c>
      <c r="C13" s="20" t="s">
        <v>15</v>
      </c>
      <c r="D13" s="46">
        <v>644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644</v>
      </c>
      <c r="O13" s="47">
        <f t="shared" si="1"/>
        <v>8.8328075709779186E-2</v>
      </c>
      <c r="P13" s="9"/>
    </row>
    <row r="14" spans="1:133">
      <c r="A14" s="12"/>
      <c r="B14" s="25">
        <v>315</v>
      </c>
      <c r="C14" s="20" t="s">
        <v>99</v>
      </c>
      <c r="D14" s="46">
        <v>231557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231557</v>
      </c>
      <c r="O14" s="47">
        <f t="shared" si="1"/>
        <v>31.759292278151147</v>
      </c>
      <c r="P14" s="9"/>
    </row>
    <row r="15" spans="1:133">
      <c r="A15" s="12"/>
      <c r="B15" s="25">
        <v>316</v>
      </c>
      <c r="C15" s="20" t="s">
        <v>100</v>
      </c>
      <c r="D15" s="46">
        <v>-2246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-2246</v>
      </c>
      <c r="O15" s="47">
        <f t="shared" si="1"/>
        <v>-0.30805102180770816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SUM(D17:D23)</f>
        <v>3754668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209997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6" si="4">SUM(D16:M16)</f>
        <v>3964665</v>
      </c>
      <c r="O16" s="45">
        <f t="shared" si="1"/>
        <v>543.77520230421067</v>
      </c>
      <c r="P16" s="10"/>
    </row>
    <row r="17" spans="1:16">
      <c r="A17" s="12"/>
      <c r="B17" s="25">
        <v>322</v>
      </c>
      <c r="C17" s="20" t="s">
        <v>0</v>
      </c>
      <c r="D17" s="46">
        <v>2305915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2305915</v>
      </c>
      <c r="O17" s="47">
        <f t="shared" si="1"/>
        <v>316.26868742285006</v>
      </c>
      <c r="P17" s="9"/>
    </row>
    <row r="18" spans="1:16">
      <c r="A18" s="12"/>
      <c r="B18" s="25">
        <v>323.10000000000002</v>
      </c>
      <c r="C18" s="20" t="s">
        <v>19</v>
      </c>
      <c r="D18" s="46">
        <v>483903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483903</v>
      </c>
      <c r="O18" s="47">
        <f t="shared" si="1"/>
        <v>66.369908105883965</v>
      </c>
      <c r="P18" s="9"/>
    </row>
    <row r="19" spans="1:16">
      <c r="A19" s="12"/>
      <c r="B19" s="25">
        <v>323.39999999999998</v>
      </c>
      <c r="C19" s="20" t="s">
        <v>20</v>
      </c>
      <c r="D19" s="46">
        <v>17864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17864</v>
      </c>
      <c r="O19" s="47">
        <f t="shared" si="1"/>
        <v>2.4501440131669181</v>
      </c>
      <c r="P19" s="9"/>
    </row>
    <row r="20" spans="1:16">
      <c r="A20" s="12"/>
      <c r="B20" s="25">
        <v>323.7</v>
      </c>
      <c r="C20" s="20" t="s">
        <v>21</v>
      </c>
      <c r="D20" s="46">
        <v>83805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83805</v>
      </c>
      <c r="O20" s="47">
        <f t="shared" si="1"/>
        <v>11.494308051021807</v>
      </c>
      <c r="P20" s="9"/>
    </row>
    <row r="21" spans="1:16">
      <c r="A21" s="12"/>
      <c r="B21" s="25">
        <v>324.11</v>
      </c>
      <c r="C21" s="20" t="s">
        <v>22</v>
      </c>
      <c r="D21" s="46">
        <v>862821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862821</v>
      </c>
      <c r="O21" s="47">
        <f t="shared" si="1"/>
        <v>118.34055685091208</v>
      </c>
      <c r="P21" s="9"/>
    </row>
    <row r="22" spans="1:16">
      <c r="A22" s="12"/>
      <c r="B22" s="25">
        <v>324.20999999999998</v>
      </c>
      <c r="C22" s="20" t="s">
        <v>23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209997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209997</v>
      </c>
      <c r="O22" s="47">
        <f t="shared" si="1"/>
        <v>28.802221917432451</v>
      </c>
      <c r="P22" s="9"/>
    </row>
    <row r="23" spans="1:16">
      <c r="A23" s="12"/>
      <c r="B23" s="25">
        <v>329</v>
      </c>
      <c r="C23" s="20" t="s">
        <v>24</v>
      </c>
      <c r="D23" s="46">
        <v>360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360</v>
      </c>
      <c r="O23" s="47">
        <f t="shared" si="1"/>
        <v>4.9375942943354824E-2</v>
      </c>
      <c r="P23" s="9"/>
    </row>
    <row r="24" spans="1:16" ht="15.75">
      <c r="A24" s="29" t="s">
        <v>26</v>
      </c>
      <c r="B24" s="30"/>
      <c r="C24" s="31"/>
      <c r="D24" s="32">
        <f t="shared" ref="D24:M24" si="5">SUM(D25:D33)</f>
        <v>623470</v>
      </c>
      <c r="E24" s="32">
        <f t="shared" si="5"/>
        <v>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250000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 t="shared" si="4"/>
        <v>873470</v>
      </c>
      <c r="O24" s="45">
        <f t="shared" si="1"/>
        <v>119.80112467425593</v>
      </c>
      <c r="P24" s="10"/>
    </row>
    <row r="25" spans="1:16">
      <c r="A25" s="12"/>
      <c r="B25" s="25">
        <v>331.2</v>
      </c>
      <c r="C25" s="20" t="s">
        <v>25</v>
      </c>
      <c r="D25" s="46">
        <v>1000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1000</v>
      </c>
      <c r="O25" s="47">
        <f t="shared" si="1"/>
        <v>0.13715539706487451</v>
      </c>
      <c r="P25" s="9"/>
    </row>
    <row r="26" spans="1:16">
      <c r="A26" s="12"/>
      <c r="B26" s="25">
        <v>334.35</v>
      </c>
      <c r="C26" s="20" t="s">
        <v>123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250000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250000</v>
      </c>
      <c r="O26" s="47">
        <f t="shared" si="1"/>
        <v>34.288849266218627</v>
      </c>
      <c r="P26" s="9"/>
    </row>
    <row r="27" spans="1:16">
      <c r="A27" s="12"/>
      <c r="B27" s="25">
        <v>335.12</v>
      </c>
      <c r="C27" s="20" t="s">
        <v>101</v>
      </c>
      <c r="D27" s="46">
        <v>135260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2" si="6">SUM(D27:M27)</f>
        <v>135260</v>
      </c>
      <c r="O27" s="47">
        <f t="shared" si="1"/>
        <v>18.551639006994925</v>
      </c>
      <c r="P27" s="9"/>
    </row>
    <row r="28" spans="1:16">
      <c r="A28" s="12"/>
      <c r="B28" s="25">
        <v>335.14</v>
      </c>
      <c r="C28" s="20" t="s">
        <v>102</v>
      </c>
      <c r="D28" s="46">
        <v>12079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12079</v>
      </c>
      <c r="O28" s="47">
        <f t="shared" si="1"/>
        <v>1.6567000411466191</v>
      </c>
      <c r="P28" s="9"/>
    </row>
    <row r="29" spans="1:16">
      <c r="A29" s="12"/>
      <c r="B29" s="25">
        <v>335.15</v>
      </c>
      <c r="C29" s="20" t="s">
        <v>103</v>
      </c>
      <c r="D29" s="46">
        <v>2465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2465</v>
      </c>
      <c r="O29" s="47">
        <f t="shared" si="1"/>
        <v>0.33808805376491563</v>
      </c>
      <c r="P29" s="9"/>
    </row>
    <row r="30" spans="1:16">
      <c r="A30" s="12"/>
      <c r="B30" s="25">
        <v>335.18</v>
      </c>
      <c r="C30" s="20" t="s">
        <v>104</v>
      </c>
      <c r="D30" s="46">
        <v>252117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252117</v>
      </c>
      <c r="O30" s="47">
        <f t="shared" si="1"/>
        <v>34.579207241804966</v>
      </c>
      <c r="P30" s="9"/>
    </row>
    <row r="31" spans="1:16">
      <c r="A31" s="12"/>
      <c r="B31" s="25">
        <v>335.49</v>
      </c>
      <c r="C31" s="20" t="s">
        <v>32</v>
      </c>
      <c r="D31" s="46">
        <v>6262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6262</v>
      </c>
      <c r="O31" s="47">
        <f t="shared" si="1"/>
        <v>0.85886709642024417</v>
      </c>
      <c r="P31" s="9"/>
    </row>
    <row r="32" spans="1:16">
      <c r="A32" s="12"/>
      <c r="B32" s="25">
        <v>335.7</v>
      </c>
      <c r="C32" s="20" t="s">
        <v>124</v>
      </c>
      <c r="D32" s="46">
        <v>176997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176997</v>
      </c>
      <c r="O32" s="47">
        <f t="shared" si="1"/>
        <v>24.276093814291592</v>
      </c>
      <c r="P32" s="9"/>
    </row>
    <row r="33" spans="1:16">
      <c r="A33" s="12"/>
      <c r="B33" s="25">
        <v>338</v>
      </c>
      <c r="C33" s="20" t="s">
        <v>35</v>
      </c>
      <c r="D33" s="46">
        <v>37290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37290</v>
      </c>
      <c r="O33" s="47">
        <f t="shared" si="1"/>
        <v>5.1145247565491703</v>
      </c>
      <c r="P33" s="9"/>
    </row>
    <row r="34" spans="1:16" ht="15.75">
      <c r="A34" s="29" t="s">
        <v>40</v>
      </c>
      <c r="B34" s="30"/>
      <c r="C34" s="31"/>
      <c r="D34" s="32">
        <f t="shared" ref="D34:M34" si="7">SUM(D35:D47)</f>
        <v>696245</v>
      </c>
      <c r="E34" s="32">
        <f t="shared" si="7"/>
        <v>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946649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>SUM(D34:M34)</f>
        <v>1642894</v>
      </c>
      <c r="O34" s="45">
        <f t="shared" si="1"/>
        <v>225.33177890549993</v>
      </c>
      <c r="P34" s="10"/>
    </row>
    <row r="35" spans="1:16">
      <c r="A35" s="12"/>
      <c r="B35" s="25">
        <v>341.1</v>
      </c>
      <c r="C35" s="20" t="s">
        <v>105</v>
      </c>
      <c r="D35" s="46">
        <v>38454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38454</v>
      </c>
      <c r="O35" s="47">
        <f t="shared" si="1"/>
        <v>5.2741736387326839</v>
      </c>
      <c r="P35" s="9"/>
    </row>
    <row r="36" spans="1:16">
      <c r="A36" s="12"/>
      <c r="B36" s="25">
        <v>341.3</v>
      </c>
      <c r="C36" s="20" t="s">
        <v>106</v>
      </c>
      <c r="D36" s="46">
        <v>62509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7" si="8">SUM(D36:M36)</f>
        <v>62509</v>
      </c>
      <c r="O36" s="47">
        <f t="shared" si="1"/>
        <v>8.5734467151282399</v>
      </c>
      <c r="P36" s="9"/>
    </row>
    <row r="37" spans="1:16">
      <c r="A37" s="12"/>
      <c r="B37" s="25">
        <v>342.1</v>
      </c>
      <c r="C37" s="20" t="s">
        <v>79</v>
      </c>
      <c r="D37" s="46">
        <v>-24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-24</v>
      </c>
      <c r="O37" s="47">
        <f t="shared" ref="O37:O62" si="9">(N37/O$64)</f>
        <v>-3.2917295295569879E-3</v>
      </c>
      <c r="P37" s="9"/>
    </row>
    <row r="38" spans="1:16">
      <c r="A38" s="12"/>
      <c r="B38" s="25">
        <v>342.2</v>
      </c>
      <c r="C38" s="20" t="s">
        <v>80</v>
      </c>
      <c r="D38" s="46">
        <v>-635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-635</v>
      </c>
      <c r="O38" s="47">
        <f t="shared" si="9"/>
        <v>-8.7093677136195313E-2</v>
      </c>
      <c r="P38" s="9"/>
    </row>
    <row r="39" spans="1:16">
      <c r="A39" s="12"/>
      <c r="B39" s="25">
        <v>343.3</v>
      </c>
      <c r="C39" s="20" t="s">
        <v>45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785975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785975</v>
      </c>
      <c r="O39" s="47">
        <f t="shared" si="9"/>
        <v>107.80071320806474</v>
      </c>
      <c r="P39" s="9"/>
    </row>
    <row r="40" spans="1:16">
      <c r="A40" s="12"/>
      <c r="B40" s="25">
        <v>343.4</v>
      </c>
      <c r="C40" s="20" t="s">
        <v>46</v>
      </c>
      <c r="D40" s="46">
        <v>491020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491020</v>
      </c>
      <c r="O40" s="47">
        <f t="shared" si="9"/>
        <v>67.346043066794678</v>
      </c>
      <c r="P40" s="9"/>
    </row>
    <row r="41" spans="1:16">
      <c r="A41" s="12"/>
      <c r="B41" s="25">
        <v>343.5</v>
      </c>
      <c r="C41" s="20" t="s">
        <v>47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124407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124407</v>
      </c>
      <c r="O41" s="47">
        <f t="shared" si="9"/>
        <v>17.063091482649842</v>
      </c>
      <c r="P41" s="9"/>
    </row>
    <row r="42" spans="1:16">
      <c r="A42" s="12"/>
      <c r="B42" s="25">
        <v>343.7</v>
      </c>
      <c r="C42" s="20" t="s">
        <v>48</v>
      </c>
      <c r="D42" s="46">
        <v>46528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46528</v>
      </c>
      <c r="O42" s="47">
        <f t="shared" si="9"/>
        <v>6.3815663146344805</v>
      </c>
      <c r="P42" s="9"/>
    </row>
    <row r="43" spans="1:16">
      <c r="A43" s="12"/>
      <c r="B43" s="25">
        <v>347.1</v>
      </c>
      <c r="C43" s="20" t="s">
        <v>49</v>
      </c>
      <c r="D43" s="46">
        <v>360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360</v>
      </c>
      <c r="O43" s="47">
        <f t="shared" si="9"/>
        <v>4.9375942943354824E-2</v>
      </c>
      <c r="P43" s="9"/>
    </row>
    <row r="44" spans="1:16">
      <c r="A44" s="12"/>
      <c r="B44" s="25">
        <v>347.2</v>
      </c>
      <c r="C44" s="20" t="s">
        <v>50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36267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36267</v>
      </c>
      <c r="O44" s="47">
        <f t="shared" si="9"/>
        <v>4.9742147853518039</v>
      </c>
      <c r="P44" s="9"/>
    </row>
    <row r="45" spans="1:16">
      <c r="A45" s="12"/>
      <c r="B45" s="25">
        <v>347.4</v>
      </c>
      <c r="C45" s="20" t="s">
        <v>113</v>
      </c>
      <c r="D45" s="46">
        <v>2387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2387</v>
      </c>
      <c r="O45" s="47">
        <f t="shared" si="9"/>
        <v>0.32738993279385542</v>
      </c>
      <c r="P45" s="9"/>
    </row>
    <row r="46" spans="1:16">
      <c r="A46" s="12"/>
      <c r="B46" s="25">
        <v>347.5</v>
      </c>
      <c r="C46" s="20" t="s">
        <v>51</v>
      </c>
      <c r="D46" s="46">
        <v>19977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19977</v>
      </c>
      <c r="O46" s="47">
        <f t="shared" si="9"/>
        <v>2.7399533671649978</v>
      </c>
      <c r="P46" s="9"/>
    </row>
    <row r="47" spans="1:16">
      <c r="A47" s="12"/>
      <c r="B47" s="25">
        <v>349</v>
      </c>
      <c r="C47" s="20" t="s">
        <v>89</v>
      </c>
      <c r="D47" s="46">
        <v>35669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35669</v>
      </c>
      <c r="O47" s="47">
        <f t="shared" si="9"/>
        <v>4.8921958579070086</v>
      </c>
      <c r="P47" s="9"/>
    </row>
    <row r="48" spans="1:16" ht="15.75">
      <c r="A48" s="29" t="s">
        <v>41</v>
      </c>
      <c r="B48" s="30"/>
      <c r="C48" s="31"/>
      <c r="D48" s="32">
        <f t="shared" ref="D48:M48" si="10">SUM(D49:D51)</f>
        <v>18417</v>
      </c>
      <c r="E48" s="32">
        <f t="shared" si="10"/>
        <v>0</v>
      </c>
      <c r="F48" s="32">
        <f t="shared" si="10"/>
        <v>0</v>
      </c>
      <c r="G48" s="32">
        <f t="shared" si="10"/>
        <v>0</v>
      </c>
      <c r="H48" s="32">
        <f t="shared" si="10"/>
        <v>0</v>
      </c>
      <c r="I48" s="32">
        <f t="shared" si="10"/>
        <v>0</v>
      </c>
      <c r="J48" s="32">
        <f t="shared" si="10"/>
        <v>0</v>
      </c>
      <c r="K48" s="32">
        <f t="shared" si="10"/>
        <v>0</v>
      </c>
      <c r="L48" s="32">
        <f t="shared" si="10"/>
        <v>0</v>
      </c>
      <c r="M48" s="32">
        <f t="shared" si="10"/>
        <v>0</v>
      </c>
      <c r="N48" s="32">
        <f t="shared" ref="N48:N62" si="11">SUM(D48:M48)</f>
        <v>18417</v>
      </c>
      <c r="O48" s="45">
        <f t="shared" si="9"/>
        <v>2.5259909477437938</v>
      </c>
      <c r="P48" s="10"/>
    </row>
    <row r="49" spans="1:119">
      <c r="A49" s="13"/>
      <c r="B49" s="39">
        <v>351.1</v>
      </c>
      <c r="C49" s="21" t="s">
        <v>125</v>
      </c>
      <c r="D49" s="46">
        <v>15417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15417</v>
      </c>
      <c r="O49" s="47">
        <f t="shared" si="9"/>
        <v>2.1145247565491703</v>
      </c>
      <c r="P49" s="9"/>
    </row>
    <row r="50" spans="1:119">
      <c r="A50" s="13"/>
      <c r="B50" s="39">
        <v>352</v>
      </c>
      <c r="C50" s="21" t="s">
        <v>55</v>
      </c>
      <c r="D50" s="46">
        <v>2448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2448</v>
      </c>
      <c r="O50" s="47">
        <f t="shared" si="9"/>
        <v>0.33575641201481277</v>
      </c>
      <c r="P50" s="9"/>
    </row>
    <row r="51" spans="1:119">
      <c r="A51" s="13"/>
      <c r="B51" s="39">
        <v>359</v>
      </c>
      <c r="C51" s="21" t="s">
        <v>57</v>
      </c>
      <c r="D51" s="46">
        <v>552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552</v>
      </c>
      <c r="O51" s="47">
        <f t="shared" si="9"/>
        <v>7.5709779179810727E-2</v>
      </c>
      <c r="P51" s="9"/>
    </row>
    <row r="52" spans="1:119" ht="15.75">
      <c r="A52" s="29" t="s">
        <v>3</v>
      </c>
      <c r="B52" s="30"/>
      <c r="C52" s="31"/>
      <c r="D52" s="32">
        <f t="shared" ref="D52:M52" si="12">SUM(D53:D57)</f>
        <v>138188</v>
      </c>
      <c r="E52" s="32">
        <f t="shared" si="12"/>
        <v>2151</v>
      </c>
      <c r="F52" s="32">
        <f t="shared" si="12"/>
        <v>0</v>
      </c>
      <c r="G52" s="32">
        <f t="shared" si="12"/>
        <v>6764</v>
      </c>
      <c r="H52" s="32">
        <f t="shared" si="12"/>
        <v>0</v>
      </c>
      <c r="I52" s="32">
        <f t="shared" si="12"/>
        <v>31646</v>
      </c>
      <c r="J52" s="32">
        <f t="shared" si="12"/>
        <v>0</v>
      </c>
      <c r="K52" s="32">
        <f t="shared" si="12"/>
        <v>56716</v>
      </c>
      <c r="L52" s="32">
        <f t="shared" si="12"/>
        <v>0</v>
      </c>
      <c r="M52" s="32">
        <f t="shared" si="12"/>
        <v>0</v>
      </c>
      <c r="N52" s="32">
        <f t="shared" si="11"/>
        <v>235465</v>
      </c>
      <c r="O52" s="45">
        <f t="shared" si="9"/>
        <v>32.295295569880672</v>
      </c>
      <c r="P52" s="10"/>
    </row>
    <row r="53" spans="1:119">
      <c r="A53" s="12"/>
      <c r="B53" s="25">
        <v>361.1</v>
      </c>
      <c r="C53" s="20" t="s">
        <v>58</v>
      </c>
      <c r="D53" s="46">
        <v>35040</v>
      </c>
      <c r="E53" s="46">
        <v>2151</v>
      </c>
      <c r="F53" s="46">
        <v>0</v>
      </c>
      <c r="G53" s="46">
        <v>6764</v>
      </c>
      <c r="H53" s="46">
        <v>0</v>
      </c>
      <c r="I53" s="46">
        <v>31646</v>
      </c>
      <c r="J53" s="46">
        <v>0</v>
      </c>
      <c r="K53" s="46">
        <v>10334</v>
      </c>
      <c r="L53" s="46">
        <v>0</v>
      </c>
      <c r="M53" s="46">
        <v>0</v>
      </c>
      <c r="N53" s="46">
        <f t="shared" si="11"/>
        <v>85935</v>
      </c>
      <c r="O53" s="47">
        <f t="shared" si="9"/>
        <v>11.78644904676999</v>
      </c>
      <c r="P53" s="9"/>
    </row>
    <row r="54" spans="1:119">
      <c r="A54" s="12"/>
      <c r="B54" s="25">
        <v>361.3</v>
      </c>
      <c r="C54" s="20" t="s">
        <v>59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27163</v>
      </c>
      <c r="L54" s="46">
        <v>0</v>
      </c>
      <c r="M54" s="46">
        <v>0</v>
      </c>
      <c r="N54" s="46">
        <f t="shared" si="11"/>
        <v>27163</v>
      </c>
      <c r="O54" s="47">
        <f t="shared" si="9"/>
        <v>3.725552050473186</v>
      </c>
      <c r="P54" s="9"/>
    </row>
    <row r="55" spans="1:119">
      <c r="A55" s="12"/>
      <c r="B55" s="25">
        <v>364</v>
      </c>
      <c r="C55" s="20" t="s">
        <v>108</v>
      </c>
      <c r="D55" s="46">
        <v>18110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18110</v>
      </c>
      <c r="O55" s="47">
        <f t="shared" si="9"/>
        <v>2.4838842408448771</v>
      </c>
      <c r="P55" s="9"/>
    </row>
    <row r="56" spans="1:119">
      <c r="A56" s="12"/>
      <c r="B56" s="25">
        <v>368</v>
      </c>
      <c r="C56" s="20" t="s">
        <v>63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19219</v>
      </c>
      <c r="L56" s="46">
        <v>0</v>
      </c>
      <c r="M56" s="46">
        <v>0</v>
      </c>
      <c r="N56" s="46">
        <f t="shared" si="11"/>
        <v>19219</v>
      </c>
      <c r="O56" s="47">
        <f t="shared" si="9"/>
        <v>2.6359895761898229</v>
      </c>
      <c r="P56" s="9"/>
    </row>
    <row r="57" spans="1:119">
      <c r="A57" s="12"/>
      <c r="B57" s="25">
        <v>369.9</v>
      </c>
      <c r="C57" s="20" t="s">
        <v>64</v>
      </c>
      <c r="D57" s="46">
        <v>85038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85038</v>
      </c>
      <c r="O57" s="47">
        <f t="shared" si="9"/>
        <v>11.663420655602797</v>
      </c>
      <c r="P57" s="9"/>
    </row>
    <row r="58" spans="1:119" ht="15.75">
      <c r="A58" s="29" t="s">
        <v>42</v>
      </c>
      <c r="B58" s="30"/>
      <c r="C58" s="31"/>
      <c r="D58" s="32">
        <f t="shared" ref="D58:M58" si="13">SUM(D59:D61)</f>
        <v>169031</v>
      </c>
      <c r="E58" s="32">
        <f t="shared" si="13"/>
        <v>0</v>
      </c>
      <c r="F58" s="32">
        <f t="shared" si="13"/>
        <v>0</v>
      </c>
      <c r="G58" s="32">
        <f t="shared" si="13"/>
        <v>115861</v>
      </c>
      <c r="H58" s="32">
        <f t="shared" si="13"/>
        <v>0</v>
      </c>
      <c r="I58" s="32">
        <f t="shared" si="13"/>
        <v>526406</v>
      </c>
      <c r="J58" s="32">
        <f t="shared" si="13"/>
        <v>0</v>
      </c>
      <c r="K58" s="32">
        <f t="shared" si="13"/>
        <v>0</v>
      </c>
      <c r="L58" s="32">
        <f t="shared" si="13"/>
        <v>0</v>
      </c>
      <c r="M58" s="32">
        <f t="shared" si="13"/>
        <v>0</v>
      </c>
      <c r="N58" s="32">
        <f t="shared" si="11"/>
        <v>811298</v>
      </c>
      <c r="O58" s="45">
        <f t="shared" si="9"/>
        <v>111.27389932793855</v>
      </c>
      <c r="P58" s="9"/>
    </row>
    <row r="59" spans="1:119">
      <c r="A59" s="12"/>
      <c r="B59" s="25">
        <v>381</v>
      </c>
      <c r="C59" s="20" t="s">
        <v>65</v>
      </c>
      <c r="D59" s="46">
        <v>169031</v>
      </c>
      <c r="E59" s="46">
        <v>0</v>
      </c>
      <c r="F59" s="46">
        <v>0</v>
      </c>
      <c r="G59" s="46">
        <v>0</v>
      </c>
      <c r="H59" s="46">
        <v>0</v>
      </c>
      <c r="I59" s="46">
        <v>81406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250437</v>
      </c>
      <c r="O59" s="47">
        <f t="shared" si="9"/>
        <v>34.348786174735977</v>
      </c>
      <c r="P59" s="9"/>
    </row>
    <row r="60" spans="1:119">
      <c r="A60" s="12"/>
      <c r="B60" s="25">
        <v>384</v>
      </c>
      <c r="C60" s="20" t="s">
        <v>116</v>
      </c>
      <c r="D60" s="46">
        <v>0</v>
      </c>
      <c r="E60" s="46">
        <v>0</v>
      </c>
      <c r="F60" s="46">
        <v>0</v>
      </c>
      <c r="G60" s="46">
        <v>115861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115861</v>
      </c>
      <c r="O60" s="47">
        <f t="shared" si="9"/>
        <v>15.890961459333425</v>
      </c>
      <c r="P60" s="9"/>
    </row>
    <row r="61" spans="1:119" ht="15.75" thickBot="1">
      <c r="A61" s="12"/>
      <c r="B61" s="25">
        <v>389.8</v>
      </c>
      <c r="C61" s="20" t="s">
        <v>120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445000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445000</v>
      </c>
      <c r="O61" s="47">
        <f t="shared" si="9"/>
        <v>61.034151693869156</v>
      </c>
      <c r="P61" s="9"/>
    </row>
    <row r="62" spans="1:119" ht="16.5" thickBot="1">
      <c r="A62" s="14" t="s">
        <v>52</v>
      </c>
      <c r="B62" s="23"/>
      <c r="C62" s="22"/>
      <c r="D62" s="15">
        <f t="shared" ref="D62:M62" si="14">SUM(D5,D16,D24,D34,D48,D52,D58)</f>
        <v>7553495</v>
      </c>
      <c r="E62" s="15">
        <f t="shared" si="14"/>
        <v>221260</v>
      </c>
      <c r="F62" s="15">
        <f t="shared" si="14"/>
        <v>0</v>
      </c>
      <c r="G62" s="15">
        <f t="shared" si="14"/>
        <v>527255</v>
      </c>
      <c r="H62" s="15">
        <f t="shared" si="14"/>
        <v>0</v>
      </c>
      <c r="I62" s="15">
        <f t="shared" si="14"/>
        <v>1964698</v>
      </c>
      <c r="J62" s="15">
        <f t="shared" si="14"/>
        <v>0</v>
      </c>
      <c r="K62" s="15">
        <f t="shared" si="14"/>
        <v>56716</v>
      </c>
      <c r="L62" s="15">
        <f t="shared" si="14"/>
        <v>0</v>
      </c>
      <c r="M62" s="15">
        <f t="shared" si="14"/>
        <v>0</v>
      </c>
      <c r="N62" s="15">
        <f t="shared" si="11"/>
        <v>10323424</v>
      </c>
      <c r="O62" s="38">
        <f t="shared" si="9"/>
        <v>1415.9133177890551</v>
      </c>
      <c r="P62" s="6"/>
      <c r="Q62" s="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</row>
    <row r="63" spans="1:119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9"/>
    </row>
    <row r="64" spans="1:119">
      <c r="A64" s="40"/>
      <c r="B64" s="41"/>
      <c r="C64" s="41"/>
      <c r="D64" s="42"/>
      <c r="E64" s="42"/>
      <c r="F64" s="42"/>
      <c r="G64" s="42"/>
      <c r="H64" s="42"/>
      <c r="I64" s="42"/>
      <c r="J64" s="42"/>
      <c r="K64" s="42"/>
      <c r="L64" s="118" t="s">
        <v>126</v>
      </c>
      <c r="M64" s="118"/>
      <c r="N64" s="118"/>
      <c r="O64" s="43">
        <v>7291</v>
      </c>
    </row>
    <row r="65" spans="1:15">
      <c r="A65" s="119"/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7"/>
    </row>
    <row r="66" spans="1:15" ht="15.75" customHeight="1" thickBot="1">
      <c r="A66" s="120" t="s">
        <v>82</v>
      </c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100"/>
    </row>
  </sheetData>
  <mergeCells count="10">
    <mergeCell ref="L64:N64"/>
    <mergeCell ref="A65:O65"/>
    <mergeCell ref="A66:O6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6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66</v>
      </c>
      <c r="B3" s="108"/>
      <c r="C3" s="109"/>
      <c r="D3" s="128" t="s">
        <v>36</v>
      </c>
      <c r="E3" s="129"/>
      <c r="F3" s="129"/>
      <c r="G3" s="129"/>
      <c r="H3" s="130"/>
      <c r="I3" s="128" t="s">
        <v>37</v>
      </c>
      <c r="J3" s="130"/>
      <c r="K3" s="128" t="s">
        <v>39</v>
      </c>
      <c r="L3" s="130"/>
      <c r="M3" s="36"/>
      <c r="N3" s="37"/>
      <c r="O3" s="131" t="s">
        <v>71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67</v>
      </c>
      <c r="F4" s="34" t="s">
        <v>68</v>
      </c>
      <c r="G4" s="34" t="s">
        <v>69</v>
      </c>
      <c r="H4" s="34" t="s">
        <v>5</v>
      </c>
      <c r="I4" s="34" t="s">
        <v>6</v>
      </c>
      <c r="J4" s="35" t="s">
        <v>70</v>
      </c>
      <c r="K4" s="35" t="s">
        <v>7</v>
      </c>
      <c r="L4" s="35" t="s">
        <v>8</v>
      </c>
      <c r="M4" s="35" t="s">
        <v>9</v>
      </c>
      <c r="N4" s="35" t="s">
        <v>38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1699135</v>
      </c>
      <c r="E5" s="27">
        <f t="shared" si="0"/>
        <v>227253</v>
      </c>
      <c r="F5" s="27">
        <f t="shared" si="0"/>
        <v>0</v>
      </c>
      <c r="G5" s="27">
        <f t="shared" si="0"/>
        <v>400285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2326673</v>
      </c>
      <c r="O5" s="33">
        <f t="shared" ref="O5:O36" si="1">(N5/O$64)</f>
        <v>544.37833411324289</v>
      </c>
      <c r="P5" s="6"/>
    </row>
    <row r="6" spans="1:133">
      <c r="A6" s="12"/>
      <c r="B6" s="25">
        <v>311</v>
      </c>
      <c r="C6" s="20" t="s">
        <v>2</v>
      </c>
      <c r="D6" s="46">
        <v>786546</v>
      </c>
      <c r="E6" s="46">
        <v>227253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1013799</v>
      </c>
      <c r="O6" s="47">
        <f t="shared" si="1"/>
        <v>237.20145063172671</v>
      </c>
      <c r="P6" s="9"/>
    </row>
    <row r="7" spans="1:133">
      <c r="A7" s="12"/>
      <c r="B7" s="25">
        <v>312.10000000000002</v>
      </c>
      <c r="C7" s="20" t="s">
        <v>10</v>
      </c>
      <c r="D7" s="46">
        <v>103835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103835</v>
      </c>
      <c r="O7" s="47">
        <f t="shared" si="1"/>
        <v>24.29457182966776</v>
      </c>
      <c r="P7" s="9"/>
    </row>
    <row r="8" spans="1:133">
      <c r="A8" s="12"/>
      <c r="B8" s="25">
        <v>312.51</v>
      </c>
      <c r="C8" s="20" t="s">
        <v>73</v>
      </c>
      <c r="D8" s="46">
        <v>16257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16257</v>
      </c>
      <c r="O8" s="47">
        <f t="shared" si="1"/>
        <v>3.8036967711745437</v>
      </c>
      <c r="P8" s="9"/>
    </row>
    <row r="9" spans="1:133">
      <c r="A9" s="12"/>
      <c r="B9" s="25">
        <v>312.60000000000002</v>
      </c>
      <c r="C9" s="20" t="s">
        <v>11</v>
      </c>
      <c r="D9" s="46">
        <v>0</v>
      </c>
      <c r="E9" s="46">
        <v>0</v>
      </c>
      <c r="F9" s="46">
        <v>0</v>
      </c>
      <c r="G9" s="46">
        <v>400285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400285</v>
      </c>
      <c r="O9" s="47">
        <f t="shared" si="1"/>
        <v>93.655825924192797</v>
      </c>
      <c r="P9" s="9"/>
    </row>
    <row r="10" spans="1:133">
      <c r="A10" s="12"/>
      <c r="B10" s="25">
        <v>314.10000000000002</v>
      </c>
      <c r="C10" s="20" t="s">
        <v>12</v>
      </c>
      <c r="D10" s="46">
        <v>442801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442801</v>
      </c>
      <c r="O10" s="47">
        <f t="shared" si="1"/>
        <v>103.60341600374356</v>
      </c>
      <c r="P10" s="9"/>
    </row>
    <row r="11" spans="1:133">
      <c r="A11" s="12"/>
      <c r="B11" s="25">
        <v>314.3</v>
      </c>
      <c r="C11" s="20" t="s">
        <v>13</v>
      </c>
      <c r="D11" s="46">
        <v>97855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97855</v>
      </c>
      <c r="O11" s="47">
        <f t="shared" si="1"/>
        <v>22.895414131960692</v>
      </c>
      <c r="P11" s="9"/>
    </row>
    <row r="12" spans="1:133">
      <c r="A12" s="12"/>
      <c r="B12" s="25">
        <v>314.39999999999998</v>
      </c>
      <c r="C12" s="20" t="s">
        <v>14</v>
      </c>
      <c r="D12" s="46">
        <v>19093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19093</v>
      </c>
      <c r="O12" s="47">
        <f t="shared" si="1"/>
        <v>4.4672437997192329</v>
      </c>
      <c r="P12" s="9"/>
    </row>
    <row r="13" spans="1:133">
      <c r="A13" s="12"/>
      <c r="B13" s="25">
        <v>314.8</v>
      </c>
      <c r="C13" s="20" t="s">
        <v>15</v>
      </c>
      <c r="D13" s="46">
        <v>493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493</v>
      </c>
      <c r="O13" s="47">
        <f t="shared" si="1"/>
        <v>0.11534861956013102</v>
      </c>
      <c r="P13" s="9"/>
    </row>
    <row r="14" spans="1:133">
      <c r="A14" s="12"/>
      <c r="B14" s="25">
        <v>315</v>
      </c>
      <c r="C14" s="20" t="s">
        <v>99</v>
      </c>
      <c r="D14" s="46">
        <v>189315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189315</v>
      </c>
      <c r="O14" s="47">
        <f t="shared" si="1"/>
        <v>44.29457182966776</v>
      </c>
      <c r="P14" s="9"/>
    </row>
    <row r="15" spans="1:133">
      <c r="A15" s="12"/>
      <c r="B15" s="25">
        <v>316</v>
      </c>
      <c r="C15" s="20" t="s">
        <v>100</v>
      </c>
      <c r="D15" s="46">
        <v>42940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42940</v>
      </c>
      <c r="O15" s="47">
        <f t="shared" si="1"/>
        <v>10.046794571829668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SUM(D17:D23)</f>
        <v>3681061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418574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34" si="4">SUM(D16:M16)</f>
        <v>4099635</v>
      </c>
      <c r="O16" s="45">
        <f t="shared" si="1"/>
        <v>959.20332241459994</v>
      </c>
      <c r="P16" s="10"/>
    </row>
    <row r="17" spans="1:16">
      <c r="A17" s="12"/>
      <c r="B17" s="25">
        <v>322</v>
      </c>
      <c r="C17" s="20" t="s">
        <v>0</v>
      </c>
      <c r="D17" s="46">
        <v>2309432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2309432</v>
      </c>
      <c r="O17" s="47">
        <f t="shared" si="1"/>
        <v>540.34440804866631</v>
      </c>
      <c r="P17" s="9"/>
    </row>
    <row r="18" spans="1:16">
      <c r="A18" s="12"/>
      <c r="B18" s="25">
        <v>323.10000000000002</v>
      </c>
      <c r="C18" s="20" t="s">
        <v>19</v>
      </c>
      <c r="D18" s="46">
        <v>298477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298477</v>
      </c>
      <c r="O18" s="47">
        <f t="shared" si="1"/>
        <v>69.835517080018718</v>
      </c>
      <c r="P18" s="9"/>
    </row>
    <row r="19" spans="1:16">
      <c r="A19" s="12"/>
      <c r="B19" s="25">
        <v>323.39999999999998</v>
      </c>
      <c r="C19" s="20" t="s">
        <v>20</v>
      </c>
      <c r="D19" s="46">
        <v>16715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16715</v>
      </c>
      <c r="O19" s="47">
        <f t="shared" si="1"/>
        <v>3.9108563406644827</v>
      </c>
      <c r="P19" s="9"/>
    </row>
    <row r="20" spans="1:16">
      <c r="A20" s="12"/>
      <c r="B20" s="25">
        <v>323.7</v>
      </c>
      <c r="C20" s="20" t="s">
        <v>21</v>
      </c>
      <c r="D20" s="46">
        <v>59404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59404</v>
      </c>
      <c r="O20" s="47">
        <f t="shared" si="1"/>
        <v>13.898923724847918</v>
      </c>
      <c r="P20" s="9"/>
    </row>
    <row r="21" spans="1:16">
      <c r="A21" s="12"/>
      <c r="B21" s="25">
        <v>324.11</v>
      </c>
      <c r="C21" s="20" t="s">
        <v>22</v>
      </c>
      <c r="D21" s="46">
        <v>996950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996950</v>
      </c>
      <c r="O21" s="47">
        <f t="shared" si="1"/>
        <v>233.25924192793636</v>
      </c>
      <c r="P21" s="9"/>
    </row>
    <row r="22" spans="1:16">
      <c r="A22" s="12"/>
      <c r="B22" s="25">
        <v>324.20999999999998</v>
      </c>
      <c r="C22" s="20" t="s">
        <v>23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418574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418574</v>
      </c>
      <c r="O22" s="47">
        <f t="shared" si="1"/>
        <v>97.934955545156768</v>
      </c>
      <c r="P22" s="9"/>
    </row>
    <row r="23" spans="1:16">
      <c r="A23" s="12"/>
      <c r="B23" s="25">
        <v>329</v>
      </c>
      <c r="C23" s="20" t="s">
        <v>24</v>
      </c>
      <c r="D23" s="46">
        <v>83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83</v>
      </c>
      <c r="O23" s="47">
        <f t="shared" si="1"/>
        <v>1.9419747309312119E-2</v>
      </c>
      <c r="P23" s="9"/>
    </row>
    <row r="24" spans="1:16" ht="15.75">
      <c r="A24" s="29" t="s">
        <v>26</v>
      </c>
      <c r="B24" s="30"/>
      <c r="C24" s="31"/>
      <c r="D24" s="32">
        <f t="shared" ref="D24:M24" si="5">SUM(D25:D32)</f>
        <v>504722</v>
      </c>
      <c r="E24" s="32">
        <f t="shared" si="5"/>
        <v>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 t="shared" si="4"/>
        <v>504722</v>
      </c>
      <c r="O24" s="45">
        <f t="shared" si="1"/>
        <v>118.09124941506785</v>
      </c>
      <c r="P24" s="10"/>
    </row>
    <row r="25" spans="1:16">
      <c r="A25" s="12"/>
      <c r="B25" s="25">
        <v>331.2</v>
      </c>
      <c r="C25" s="20" t="s">
        <v>25</v>
      </c>
      <c r="D25" s="46">
        <v>6876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6876</v>
      </c>
      <c r="O25" s="47">
        <f t="shared" si="1"/>
        <v>1.6087973795039776</v>
      </c>
      <c r="P25" s="9"/>
    </row>
    <row r="26" spans="1:16">
      <c r="A26" s="12"/>
      <c r="B26" s="25">
        <v>335.12</v>
      </c>
      <c r="C26" s="20" t="s">
        <v>101</v>
      </c>
      <c r="D26" s="46">
        <v>129304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129304</v>
      </c>
      <c r="O26" s="47">
        <f t="shared" si="1"/>
        <v>30.253626579316798</v>
      </c>
      <c r="P26" s="9"/>
    </row>
    <row r="27" spans="1:16">
      <c r="A27" s="12"/>
      <c r="B27" s="25">
        <v>335.14</v>
      </c>
      <c r="C27" s="20" t="s">
        <v>102</v>
      </c>
      <c r="D27" s="46">
        <v>11666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11666</v>
      </c>
      <c r="O27" s="47">
        <f t="shared" si="1"/>
        <v>2.7295273748245203</v>
      </c>
      <c r="P27" s="9"/>
    </row>
    <row r="28" spans="1:16">
      <c r="A28" s="12"/>
      <c r="B28" s="25">
        <v>335.15</v>
      </c>
      <c r="C28" s="20" t="s">
        <v>103</v>
      </c>
      <c r="D28" s="46">
        <v>1559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1559</v>
      </c>
      <c r="O28" s="47">
        <f t="shared" si="1"/>
        <v>0.36476368741226017</v>
      </c>
      <c r="P28" s="9"/>
    </row>
    <row r="29" spans="1:16">
      <c r="A29" s="12"/>
      <c r="B29" s="25">
        <v>335.18</v>
      </c>
      <c r="C29" s="20" t="s">
        <v>104</v>
      </c>
      <c r="D29" s="46">
        <v>241719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241719</v>
      </c>
      <c r="O29" s="47">
        <f t="shared" si="1"/>
        <v>56.555685540477306</v>
      </c>
      <c r="P29" s="9"/>
    </row>
    <row r="30" spans="1:16">
      <c r="A30" s="12"/>
      <c r="B30" s="25">
        <v>335.49</v>
      </c>
      <c r="C30" s="20" t="s">
        <v>32</v>
      </c>
      <c r="D30" s="46">
        <v>6080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6080</v>
      </c>
      <c r="O30" s="47">
        <f t="shared" si="1"/>
        <v>1.4225549836218998</v>
      </c>
      <c r="P30" s="9"/>
    </row>
    <row r="31" spans="1:16">
      <c r="A31" s="12"/>
      <c r="B31" s="25">
        <v>337.7</v>
      </c>
      <c r="C31" s="20" t="s">
        <v>34</v>
      </c>
      <c r="D31" s="46">
        <v>59245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59245</v>
      </c>
      <c r="O31" s="47">
        <f t="shared" si="1"/>
        <v>13.861722040243333</v>
      </c>
      <c r="P31" s="9"/>
    </row>
    <row r="32" spans="1:16">
      <c r="A32" s="12"/>
      <c r="B32" s="25">
        <v>338</v>
      </c>
      <c r="C32" s="20" t="s">
        <v>35</v>
      </c>
      <c r="D32" s="46">
        <v>48273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48273</v>
      </c>
      <c r="O32" s="47">
        <f t="shared" si="1"/>
        <v>11.294571829667758</v>
      </c>
      <c r="P32" s="9"/>
    </row>
    <row r="33" spans="1:16" ht="15.75">
      <c r="A33" s="29" t="s">
        <v>40</v>
      </c>
      <c r="B33" s="30"/>
      <c r="C33" s="31"/>
      <c r="D33" s="32">
        <f t="shared" ref="D33:M33" si="6">SUM(D34:D46)</f>
        <v>694030</v>
      </c>
      <c r="E33" s="32">
        <f t="shared" si="6"/>
        <v>0</v>
      </c>
      <c r="F33" s="32">
        <f t="shared" si="6"/>
        <v>0</v>
      </c>
      <c r="G33" s="32">
        <f t="shared" si="6"/>
        <v>0</v>
      </c>
      <c r="H33" s="32">
        <f t="shared" si="6"/>
        <v>0</v>
      </c>
      <c r="I33" s="32">
        <f t="shared" si="6"/>
        <v>811937</v>
      </c>
      <c r="J33" s="32">
        <f t="shared" si="6"/>
        <v>0</v>
      </c>
      <c r="K33" s="32">
        <f t="shared" si="6"/>
        <v>0</v>
      </c>
      <c r="L33" s="32">
        <f t="shared" si="6"/>
        <v>0</v>
      </c>
      <c r="M33" s="32">
        <f t="shared" si="6"/>
        <v>0</v>
      </c>
      <c r="N33" s="32">
        <f t="shared" si="4"/>
        <v>1505967</v>
      </c>
      <c r="O33" s="45">
        <f t="shared" si="1"/>
        <v>352.3554047730463</v>
      </c>
      <c r="P33" s="10"/>
    </row>
    <row r="34" spans="1:16">
      <c r="A34" s="12"/>
      <c r="B34" s="25">
        <v>341.1</v>
      </c>
      <c r="C34" s="20" t="s">
        <v>105</v>
      </c>
      <c r="D34" s="46">
        <v>42333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42333</v>
      </c>
      <c r="O34" s="47">
        <f t="shared" si="1"/>
        <v>9.9047730463266266</v>
      </c>
      <c r="P34" s="9"/>
    </row>
    <row r="35" spans="1:16">
      <c r="A35" s="12"/>
      <c r="B35" s="25">
        <v>341.3</v>
      </c>
      <c r="C35" s="20" t="s">
        <v>106</v>
      </c>
      <c r="D35" s="46">
        <v>58078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6" si="7">SUM(D35:M35)</f>
        <v>58078</v>
      </c>
      <c r="O35" s="47">
        <f t="shared" si="1"/>
        <v>13.588675713617221</v>
      </c>
      <c r="P35" s="9"/>
    </row>
    <row r="36" spans="1:16">
      <c r="A36" s="12"/>
      <c r="B36" s="25">
        <v>342.1</v>
      </c>
      <c r="C36" s="20" t="s">
        <v>79</v>
      </c>
      <c r="D36" s="46">
        <v>-389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-389</v>
      </c>
      <c r="O36" s="47">
        <f t="shared" si="1"/>
        <v>-9.1015442208703792E-2</v>
      </c>
      <c r="P36" s="9"/>
    </row>
    <row r="37" spans="1:16">
      <c r="A37" s="12"/>
      <c r="B37" s="25">
        <v>342.2</v>
      </c>
      <c r="C37" s="20" t="s">
        <v>80</v>
      </c>
      <c r="D37" s="46">
        <v>16284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16284</v>
      </c>
      <c r="O37" s="47">
        <f t="shared" ref="O37:O62" si="8">(N37/O$64)</f>
        <v>3.8100140383715488</v>
      </c>
      <c r="P37" s="9"/>
    </row>
    <row r="38" spans="1:16">
      <c r="A38" s="12"/>
      <c r="B38" s="25">
        <v>343.3</v>
      </c>
      <c r="C38" s="20" t="s">
        <v>45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650407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650407</v>
      </c>
      <c r="O38" s="47">
        <f t="shared" si="8"/>
        <v>152.17758540009359</v>
      </c>
      <c r="P38" s="9"/>
    </row>
    <row r="39" spans="1:16">
      <c r="A39" s="12"/>
      <c r="B39" s="25">
        <v>343.4</v>
      </c>
      <c r="C39" s="20" t="s">
        <v>46</v>
      </c>
      <c r="D39" s="46">
        <v>466294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466294</v>
      </c>
      <c r="O39" s="47">
        <f t="shared" si="8"/>
        <v>109.10014038371548</v>
      </c>
      <c r="P39" s="9"/>
    </row>
    <row r="40" spans="1:16">
      <c r="A40" s="12"/>
      <c r="B40" s="25">
        <v>343.5</v>
      </c>
      <c r="C40" s="20" t="s">
        <v>47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125122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125122</v>
      </c>
      <c r="O40" s="47">
        <f t="shared" si="8"/>
        <v>29.275152082358446</v>
      </c>
      <c r="P40" s="9"/>
    </row>
    <row r="41" spans="1:16">
      <c r="A41" s="12"/>
      <c r="B41" s="25">
        <v>343.7</v>
      </c>
      <c r="C41" s="20" t="s">
        <v>48</v>
      </c>
      <c r="D41" s="46">
        <v>45596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45596</v>
      </c>
      <c r="O41" s="47">
        <f t="shared" si="8"/>
        <v>10.668226485727656</v>
      </c>
      <c r="P41" s="9"/>
    </row>
    <row r="42" spans="1:16">
      <c r="A42" s="12"/>
      <c r="B42" s="25">
        <v>347.1</v>
      </c>
      <c r="C42" s="20" t="s">
        <v>49</v>
      </c>
      <c r="D42" s="46">
        <v>220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220</v>
      </c>
      <c r="O42" s="47">
        <f t="shared" si="8"/>
        <v>5.1474029012634537E-2</v>
      </c>
      <c r="P42" s="9"/>
    </row>
    <row r="43" spans="1:16">
      <c r="A43" s="12"/>
      <c r="B43" s="25">
        <v>347.2</v>
      </c>
      <c r="C43" s="20" t="s">
        <v>50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36408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36408</v>
      </c>
      <c r="O43" s="47">
        <f t="shared" si="8"/>
        <v>8.5184838558727183</v>
      </c>
      <c r="P43" s="9"/>
    </row>
    <row r="44" spans="1:16">
      <c r="A44" s="12"/>
      <c r="B44" s="25">
        <v>347.4</v>
      </c>
      <c r="C44" s="20" t="s">
        <v>113</v>
      </c>
      <c r="D44" s="46">
        <v>2153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2153</v>
      </c>
      <c r="O44" s="47">
        <f t="shared" si="8"/>
        <v>0.50374356574637347</v>
      </c>
      <c r="P44" s="9"/>
    </row>
    <row r="45" spans="1:16">
      <c r="A45" s="12"/>
      <c r="B45" s="25">
        <v>347.5</v>
      </c>
      <c r="C45" s="20" t="s">
        <v>51</v>
      </c>
      <c r="D45" s="46">
        <v>20767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7"/>
        <v>20767</v>
      </c>
      <c r="O45" s="47">
        <f t="shared" si="8"/>
        <v>4.8589143659335514</v>
      </c>
      <c r="P45" s="9"/>
    </row>
    <row r="46" spans="1:16">
      <c r="A46" s="12"/>
      <c r="B46" s="25">
        <v>349</v>
      </c>
      <c r="C46" s="20" t="s">
        <v>89</v>
      </c>
      <c r="D46" s="46">
        <v>42694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7"/>
        <v>42694</v>
      </c>
      <c r="O46" s="47">
        <f t="shared" si="8"/>
        <v>9.989237248479176</v>
      </c>
      <c r="P46" s="9"/>
    </row>
    <row r="47" spans="1:16" ht="15.75">
      <c r="A47" s="29" t="s">
        <v>41</v>
      </c>
      <c r="B47" s="30"/>
      <c r="C47" s="31"/>
      <c r="D47" s="32">
        <f t="shared" ref="D47:M47" si="9">SUM(D48:D50)</f>
        <v>14927</v>
      </c>
      <c r="E47" s="32">
        <f t="shared" si="9"/>
        <v>0</v>
      </c>
      <c r="F47" s="32">
        <f t="shared" si="9"/>
        <v>0</v>
      </c>
      <c r="G47" s="32">
        <f t="shared" si="9"/>
        <v>0</v>
      </c>
      <c r="H47" s="32">
        <f t="shared" si="9"/>
        <v>0</v>
      </c>
      <c r="I47" s="32">
        <f t="shared" si="9"/>
        <v>0</v>
      </c>
      <c r="J47" s="32">
        <f t="shared" si="9"/>
        <v>0</v>
      </c>
      <c r="K47" s="32">
        <f t="shared" si="9"/>
        <v>0</v>
      </c>
      <c r="L47" s="32">
        <f t="shared" si="9"/>
        <v>0</v>
      </c>
      <c r="M47" s="32">
        <f t="shared" si="9"/>
        <v>0</v>
      </c>
      <c r="N47" s="32">
        <f t="shared" ref="N47:N62" si="10">SUM(D47:M47)</f>
        <v>14927</v>
      </c>
      <c r="O47" s="45">
        <f t="shared" si="8"/>
        <v>3.4925128685072533</v>
      </c>
      <c r="P47" s="10"/>
    </row>
    <row r="48" spans="1:16">
      <c r="A48" s="13"/>
      <c r="B48" s="39">
        <v>351.5</v>
      </c>
      <c r="C48" s="21" t="s">
        <v>54</v>
      </c>
      <c r="D48" s="46">
        <v>12069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12069</v>
      </c>
      <c r="O48" s="47">
        <f t="shared" si="8"/>
        <v>2.8238184370613011</v>
      </c>
      <c r="P48" s="9"/>
    </row>
    <row r="49" spans="1:119">
      <c r="A49" s="13"/>
      <c r="B49" s="39">
        <v>352</v>
      </c>
      <c r="C49" s="21" t="s">
        <v>55</v>
      </c>
      <c r="D49" s="46">
        <v>2486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2486</v>
      </c>
      <c r="O49" s="47">
        <f t="shared" si="8"/>
        <v>0.58165652784277022</v>
      </c>
      <c r="P49" s="9"/>
    </row>
    <row r="50" spans="1:119">
      <c r="A50" s="13"/>
      <c r="B50" s="39">
        <v>359</v>
      </c>
      <c r="C50" s="21" t="s">
        <v>57</v>
      </c>
      <c r="D50" s="46">
        <v>372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372</v>
      </c>
      <c r="O50" s="47">
        <f t="shared" si="8"/>
        <v>8.7037903603182032E-2</v>
      </c>
      <c r="P50" s="9"/>
    </row>
    <row r="51" spans="1:119" ht="15.75">
      <c r="A51" s="29" t="s">
        <v>3</v>
      </c>
      <c r="B51" s="30"/>
      <c r="C51" s="31"/>
      <c r="D51" s="32">
        <f t="shared" ref="D51:M51" si="11">SUM(D52:D57)</f>
        <v>194670</v>
      </c>
      <c r="E51" s="32">
        <f t="shared" si="11"/>
        <v>1255</v>
      </c>
      <c r="F51" s="32">
        <f t="shared" si="11"/>
        <v>0</v>
      </c>
      <c r="G51" s="32">
        <f t="shared" si="11"/>
        <v>3485</v>
      </c>
      <c r="H51" s="32">
        <f t="shared" si="11"/>
        <v>0</v>
      </c>
      <c r="I51" s="32">
        <f t="shared" si="11"/>
        <v>14844</v>
      </c>
      <c r="J51" s="32">
        <f t="shared" si="11"/>
        <v>0</v>
      </c>
      <c r="K51" s="32">
        <f t="shared" si="11"/>
        <v>55320</v>
      </c>
      <c r="L51" s="32">
        <f t="shared" si="11"/>
        <v>0</v>
      </c>
      <c r="M51" s="32">
        <f t="shared" si="11"/>
        <v>0</v>
      </c>
      <c r="N51" s="32">
        <f t="shared" si="10"/>
        <v>269574</v>
      </c>
      <c r="O51" s="45">
        <f t="shared" si="8"/>
        <v>63.072999532054283</v>
      </c>
      <c r="P51" s="10"/>
    </row>
    <row r="52" spans="1:119">
      <c r="A52" s="12"/>
      <c r="B52" s="25">
        <v>361.1</v>
      </c>
      <c r="C52" s="20" t="s">
        <v>58</v>
      </c>
      <c r="D52" s="46">
        <v>10470</v>
      </c>
      <c r="E52" s="46">
        <v>1255</v>
      </c>
      <c r="F52" s="46">
        <v>0</v>
      </c>
      <c r="G52" s="46">
        <v>3485</v>
      </c>
      <c r="H52" s="46">
        <v>0</v>
      </c>
      <c r="I52" s="46">
        <v>13222</v>
      </c>
      <c r="J52" s="46">
        <v>0</v>
      </c>
      <c r="K52" s="46">
        <v>8998</v>
      </c>
      <c r="L52" s="46">
        <v>0</v>
      </c>
      <c r="M52" s="46">
        <v>0</v>
      </c>
      <c r="N52" s="46">
        <f t="shared" si="10"/>
        <v>37430</v>
      </c>
      <c r="O52" s="47">
        <f t="shared" si="8"/>
        <v>8.7576041179223214</v>
      </c>
      <c r="P52" s="9"/>
    </row>
    <row r="53" spans="1:119">
      <c r="A53" s="12"/>
      <c r="B53" s="25">
        <v>361.3</v>
      </c>
      <c r="C53" s="20" t="s">
        <v>59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24645</v>
      </c>
      <c r="L53" s="46">
        <v>0</v>
      </c>
      <c r="M53" s="46">
        <v>0</v>
      </c>
      <c r="N53" s="46">
        <f t="shared" si="10"/>
        <v>24645</v>
      </c>
      <c r="O53" s="47">
        <f t="shared" si="8"/>
        <v>5.7662611137108097</v>
      </c>
      <c r="P53" s="9"/>
    </row>
    <row r="54" spans="1:119">
      <c r="A54" s="12"/>
      <c r="B54" s="25">
        <v>364</v>
      </c>
      <c r="C54" s="20" t="s">
        <v>108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1622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1622</v>
      </c>
      <c r="O54" s="47">
        <f t="shared" si="8"/>
        <v>0.37950397753860554</v>
      </c>
      <c r="P54" s="9"/>
    </row>
    <row r="55" spans="1:119">
      <c r="A55" s="12"/>
      <c r="B55" s="25">
        <v>365</v>
      </c>
      <c r="C55" s="20" t="s">
        <v>119</v>
      </c>
      <c r="D55" s="46">
        <v>340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340</v>
      </c>
      <c r="O55" s="47">
        <f t="shared" si="8"/>
        <v>7.9550772110435194E-2</v>
      </c>
      <c r="P55" s="9"/>
    </row>
    <row r="56" spans="1:119">
      <c r="A56" s="12"/>
      <c r="B56" s="25">
        <v>368</v>
      </c>
      <c r="C56" s="20" t="s">
        <v>63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21677</v>
      </c>
      <c r="L56" s="46">
        <v>0</v>
      </c>
      <c r="M56" s="46">
        <v>0</v>
      </c>
      <c r="N56" s="46">
        <f t="shared" si="10"/>
        <v>21677</v>
      </c>
      <c r="O56" s="47">
        <f t="shared" si="8"/>
        <v>5.0718296677585402</v>
      </c>
      <c r="P56" s="9"/>
    </row>
    <row r="57" spans="1:119">
      <c r="A57" s="12"/>
      <c r="B57" s="25">
        <v>369.9</v>
      </c>
      <c r="C57" s="20" t="s">
        <v>64</v>
      </c>
      <c r="D57" s="46">
        <v>183860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183860</v>
      </c>
      <c r="O57" s="47">
        <f t="shared" si="8"/>
        <v>43.018249883013567</v>
      </c>
      <c r="P57" s="9"/>
    </row>
    <row r="58" spans="1:119" ht="15.75">
      <c r="A58" s="29" t="s">
        <v>42</v>
      </c>
      <c r="B58" s="30"/>
      <c r="C58" s="31"/>
      <c r="D58" s="32">
        <f t="shared" ref="D58:M58" si="12">SUM(D59:D61)</f>
        <v>284510</v>
      </c>
      <c r="E58" s="32">
        <f t="shared" si="12"/>
        <v>0</v>
      </c>
      <c r="F58" s="32">
        <f t="shared" si="12"/>
        <v>0</v>
      </c>
      <c r="G58" s="32">
        <f t="shared" si="12"/>
        <v>0</v>
      </c>
      <c r="H58" s="32">
        <f t="shared" si="12"/>
        <v>0</v>
      </c>
      <c r="I58" s="32">
        <f t="shared" si="12"/>
        <v>449213</v>
      </c>
      <c r="J58" s="32">
        <f t="shared" si="12"/>
        <v>0</v>
      </c>
      <c r="K58" s="32">
        <f t="shared" si="12"/>
        <v>0</v>
      </c>
      <c r="L58" s="32">
        <f t="shared" si="12"/>
        <v>0</v>
      </c>
      <c r="M58" s="32">
        <f t="shared" si="12"/>
        <v>0</v>
      </c>
      <c r="N58" s="32">
        <f t="shared" si="10"/>
        <v>733723</v>
      </c>
      <c r="O58" s="45">
        <f t="shared" si="8"/>
        <v>171.67126813289659</v>
      </c>
      <c r="P58" s="9"/>
    </row>
    <row r="59" spans="1:119">
      <c r="A59" s="12"/>
      <c r="B59" s="25">
        <v>381</v>
      </c>
      <c r="C59" s="20" t="s">
        <v>65</v>
      </c>
      <c r="D59" s="46">
        <v>167974</v>
      </c>
      <c r="E59" s="46">
        <v>0</v>
      </c>
      <c r="F59" s="46">
        <v>0</v>
      </c>
      <c r="G59" s="46">
        <v>0</v>
      </c>
      <c r="H59" s="46">
        <v>0</v>
      </c>
      <c r="I59" s="46">
        <v>42191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210165</v>
      </c>
      <c r="O59" s="47">
        <f t="shared" si="8"/>
        <v>49.172905942910624</v>
      </c>
      <c r="P59" s="9"/>
    </row>
    <row r="60" spans="1:119">
      <c r="A60" s="12"/>
      <c r="B60" s="25">
        <v>384</v>
      </c>
      <c r="C60" s="20" t="s">
        <v>116</v>
      </c>
      <c r="D60" s="46">
        <v>116536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116536</v>
      </c>
      <c r="O60" s="47">
        <f t="shared" si="8"/>
        <v>27.266261113710808</v>
      </c>
      <c r="P60" s="9"/>
    </row>
    <row r="61" spans="1:119" ht="15.75" thickBot="1">
      <c r="A61" s="12"/>
      <c r="B61" s="25">
        <v>389.8</v>
      </c>
      <c r="C61" s="20" t="s">
        <v>120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407022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407022</v>
      </c>
      <c r="O61" s="47">
        <f t="shared" si="8"/>
        <v>95.232101076275157</v>
      </c>
      <c r="P61" s="9"/>
    </row>
    <row r="62" spans="1:119" ht="16.5" thickBot="1">
      <c r="A62" s="14" t="s">
        <v>52</v>
      </c>
      <c r="B62" s="23"/>
      <c r="C62" s="22"/>
      <c r="D62" s="15">
        <f t="shared" ref="D62:M62" si="13">SUM(D5,D16,D24,D33,D47,D51,D58)</f>
        <v>7073055</v>
      </c>
      <c r="E62" s="15">
        <f t="shared" si="13"/>
        <v>228508</v>
      </c>
      <c r="F62" s="15">
        <f t="shared" si="13"/>
        <v>0</v>
      </c>
      <c r="G62" s="15">
        <f t="shared" si="13"/>
        <v>403770</v>
      </c>
      <c r="H62" s="15">
        <f t="shared" si="13"/>
        <v>0</v>
      </c>
      <c r="I62" s="15">
        <f t="shared" si="13"/>
        <v>1694568</v>
      </c>
      <c r="J62" s="15">
        <f t="shared" si="13"/>
        <v>0</v>
      </c>
      <c r="K62" s="15">
        <f t="shared" si="13"/>
        <v>55320</v>
      </c>
      <c r="L62" s="15">
        <f t="shared" si="13"/>
        <v>0</v>
      </c>
      <c r="M62" s="15">
        <f t="shared" si="13"/>
        <v>0</v>
      </c>
      <c r="N62" s="15">
        <f t="shared" si="10"/>
        <v>9455221</v>
      </c>
      <c r="O62" s="38">
        <f t="shared" si="8"/>
        <v>2212.265091249415</v>
      </c>
      <c r="P62" s="6"/>
      <c r="Q62" s="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</row>
    <row r="63" spans="1:119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9"/>
    </row>
    <row r="64" spans="1:119">
      <c r="A64" s="40"/>
      <c r="B64" s="41"/>
      <c r="C64" s="41"/>
      <c r="D64" s="42"/>
      <c r="E64" s="42"/>
      <c r="F64" s="42"/>
      <c r="G64" s="42"/>
      <c r="H64" s="42"/>
      <c r="I64" s="42"/>
      <c r="J64" s="42"/>
      <c r="K64" s="42"/>
      <c r="L64" s="118" t="s">
        <v>121</v>
      </c>
      <c r="M64" s="118"/>
      <c r="N64" s="118"/>
      <c r="O64" s="43">
        <v>4274</v>
      </c>
    </row>
    <row r="65" spans="1:15">
      <c r="A65" s="119"/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7"/>
    </row>
    <row r="66" spans="1:15" ht="15.75" customHeight="1" thickBot="1">
      <c r="A66" s="120" t="s">
        <v>82</v>
      </c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100"/>
    </row>
  </sheetData>
  <mergeCells count="10">
    <mergeCell ref="L64:N64"/>
    <mergeCell ref="A65:O65"/>
    <mergeCell ref="A66:O6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6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66</v>
      </c>
      <c r="B3" s="108"/>
      <c r="C3" s="109"/>
      <c r="D3" s="128" t="s">
        <v>36</v>
      </c>
      <c r="E3" s="129"/>
      <c r="F3" s="129"/>
      <c r="G3" s="129"/>
      <c r="H3" s="130"/>
      <c r="I3" s="128" t="s">
        <v>37</v>
      </c>
      <c r="J3" s="130"/>
      <c r="K3" s="128" t="s">
        <v>39</v>
      </c>
      <c r="L3" s="130"/>
      <c r="M3" s="36"/>
      <c r="N3" s="37"/>
      <c r="O3" s="131" t="s">
        <v>71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67</v>
      </c>
      <c r="F4" s="34" t="s">
        <v>68</v>
      </c>
      <c r="G4" s="34" t="s">
        <v>69</v>
      </c>
      <c r="H4" s="34" t="s">
        <v>5</v>
      </c>
      <c r="I4" s="34" t="s">
        <v>6</v>
      </c>
      <c r="J4" s="35" t="s">
        <v>70</v>
      </c>
      <c r="K4" s="35" t="s">
        <v>7</v>
      </c>
      <c r="L4" s="35" t="s">
        <v>8</v>
      </c>
      <c r="M4" s="35" t="s">
        <v>9</v>
      </c>
      <c r="N4" s="35" t="s">
        <v>38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1492223</v>
      </c>
      <c r="E5" s="27">
        <f t="shared" si="0"/>
        <v>228335</v>
      </c>
      <c r="F5" s="27">
        <f t="shared" si="0"/>
        <v>0</v>
      </c>
      <c r="G5" s="27">
        <f t="shared" si="0"/>
        <v>380103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2100661</v>
      </c>
      <c r="O5" s="33">
        <f t="shared" ref="O5:O36" si="1">(N5/O$65)</f>
        <v>498.49572852396773</v>
      </c>
      <c r="P5" s="6"/>
    </row>
    <row r="6" spans="1:133">
      <c r="A6" s="12"/>
      <c r="B6" s="25">
        <v>311</v>
      </c>
      <c r="C6" s="20" t="s">
        <v>2</v>
      </c>
      <c r="D6" s="46">
        <v>768062</v>
      </c>
      <c r="E6" s="46">
        <v>228335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996397</v>
      </c>
      <c r="O6" s="47">
        <f t="shared" si="1"/>
        <v>236.44921689606076</v>
      </c>
      <c r="P6" s="9"/>
    </row>
    <row r="7" spans="1:133">
      <c r="A7" s="12"/>
      <c r="B7" s="25">
        <v>312.10000000000002</v>
      </c>
      <c r="C7" s="20" t="s">
        <v>10</v>
      </c>
      <c r="D7" s="46">
        <v>85977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85977</v>
      </c>
      <c r="O7" s="47">
        <f t="shared" si="1"/>
        <v>20.402705268153774</v>
      </c>
      <c r="P7" s="9"/>
    </row>
    <row r="8" spans="1:133">
      <c r="A8" s="12"/>
      <c r="B8" s="25">
        <v>312.51</v>
      </c>
      <c r="C8" s="20" t="s">
        <v>73</v>
      </c>
      <c r="D8" s="46">
        <v>15250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15250</v>
      </c>
      <c r="O8" s="47">
        <f t="shared" si="1"/>
        <v>3.618889416231609</v>
      </c>
      <c r="P8" s="9"/>
    </row>
    <row r="9" spans="1:133">
      <c r="A9" s="12"/>
      <c r="B9" s="25">
        <v>312.60000000000002</v>
      </c>
      <c r="C9" s="20" t="s">
        <v>11</v>
      </c>
      <c r="D9" s="46">
        <v>0</v>
      </c>
      <c r="E9" s="46">
        <v>0</v>
      </c>
      <c r="F9" s="46">
        <v>0</v>
      </c>
      <c r="G9" s="46">
        <v>380103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380103</v>
      </c>
      <c r="O9" s="47">
        <f t="shared" si="1"/>
        <v>90.2000474608448</v>
      </c>
      <c r="P9" s="9"/>
    </row>
    <row r="10" spans="1:133">
      <c r="A10" s="12"/>
      <c r="B10" s="25">
        <v>314.10000000000002</v>
      </c>
      <c r="C10" s="20" t="s">
        <v>12</v>
      </c>
      <c r="D10" s="46">
        <v>333354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333354</v>
      </c>
      <c r="O10" s="47">
        <f t="shared" si="1"/>
        <v>79.106312292358808</v>
      </c>
      <c r="P10" s="9"/>
    </row>
    <row r="11" spans="1:133">
      <c r="A11" s="12"/>
      <c r="B11" s="25">
        <v>314.3</v>
      </c>
      <c r="C11" s="20" t="s">
        <v>13</v>
      </c>
      <c r="D11" s="46">
        <v>56301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56301</v>
      </c>
      <c r="O11" s="47">
        <f t="shared" si="1"/>
        <v>13.36046511627907</v>
      </c>
      <c r="P11" s="9"/>
    </row>
    <row r="12" spans="1:133">
      <c r="A12" s="12"/>
      <c r="B12" s="25">
        <v>314.39999999999998</v>
      </c>
      <c r="C12" s="20" t="s">
        <v>14</v>
      </c>
      <c r="D12" s="46">
        <v>18767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18767</v>
      </c>
      <c r="O12" s="47">
        <f t="shared" si="1"/>
        <v>4.4534883720930232</v>
      </c>
      <c r="P12" s="9"/>
    </row>
    <row r="13" spans="1:133">
      <c r="A13" s="12"/>
      <c r="B13" s="25">
        <v>314.8</v>
      </c>
      <c r="C13" s="20" t="s">
        <v>15</v>
      </c>
      <c r="D13" s="46">
        <v>1610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1610</v>
      </c>
      <c r="O13" s="47">
        <f t="shared" si="1"/>
        <v>0.38205980066445183</v>
      </c>
      <c r="P13" s="9"/>
    </row>
    <row r="14" spans="1:133">
      <c r="A14" s="12"/>
      <c r="B14" s="25">
        <v>315</v>
      </c>
      <c r="C14" s="20" t="s">
        <v>99</v>
      </c>
      <c r="D14" s="46">
        <v>188740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188740</v>
      </c>
      <c r="O14" s="47">
        <f t="shared" si="1"/>
        <v>44.788799240626481</v>
      </c>
      <c r="P14" s="9"/>
    </row>
    <row r="15" spans="1:133">
      <c r="A15" s="12"/>
      <c r="B15" s="25">
        <v>316</v>
      </c>
      <c r="C15" s="20" t="s">
        <v>100</v>
      </c>
      <c r="D15" s="46">
        <v>24162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24162</v>
      </c>
      <c r="O15" s="47">
        <f t="shared" si="1"/>
        <v>5.7337446606549598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SUM(D17:D24)</f>
        <v>1803718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140976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1944694</v>
      </c>
      <c r="O16" s="45">
        <f t="shared" si="1"/>
        <v>461.48410061699099</v>
      </c>
      <c r="P16" s="10"/>
    </row>
    <row r="17" spans="1:16">
      <c r="A17" s="12"/>
      <c r="B17" s="25">
        <v>322</v>
      </c>
      <c r="C17" s="20" t="s">
        <v>0</v>
      </c>
      <c r="D17" s="46">
        <v>942228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942228</v>
      </c>
      <c r="O17" s="47">
        <f t="shared" si="1"/>
        <v>223.59468438538207</v>
      </c>
      <c r="P17" s="9"/>
    </row>
    <row r="18" spans="1:16">
      <c r="A18" s="12"/>
      <c r="B18" s="25">
        <v>323.10000000000002</v>
      </c>
      <c r="C18" s="20" t="s">
        <v>19</v>
      </c>
      <c r="D18" s="46">
        <v>323494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4">SUM(D18:M18)</f>
        <v>323494</v>
      </c>
      <c r="O18" s="47">
        <f t="shared" si="1"/>
        <v>76.766492643569052</v>
      </c>
      <c r="P18" s="9"/>
    </row>
    <row r="19" spans="1:16">
      <c r="A19" s="12"/>
      <c r="B19" s="25">
        <v>323.39999999999998</v>
      </c>
      <c r="C19" s="20" t="s">
        <v>20</v>
      </c>
      <c r="D19" s="46">
        <v>18674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18674</v>
      </c>
      <c r="O19" s="47">
        <f t="shared" si="1"/>
        <v>4.4314190792596104</v>
      </c>
      <c r="P19" s="9"/>
    </row>
    <row r="20" spans="1:16">
      <c r="A20" s="12"/>
      <c r="B20" s="25">
        <v>323.7</v>
      </c>
      <c r="C20" s="20" t="s">
        <v>21</v>
      </c>
      <c r="D20" s="46">
        <v>52523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52523</v>
      </c>
      <c r="O20" s="47">
        <f t="shared" si="1"/>
        <v>12.463929757949691</v>
      </c>
      <c r="P20" s="9"/>
    </row>
    <row r="21" spans="1:16">
      <c r="A21" s="12"/>
      <c r="B21" s="25">
        <v>324.11</v>
      </c>
      <c r="C21" s="20" t="s">
        <v>22</v>
      </c>
      <c r="D21" s="46">
        <v>466669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466669</v>
      </c>
      <c r="O21" s="47">
        <f t="shared" si="1"/>
        <v>110.74252491694352</v>
      </c>
      <c r="P21" s="9"/>
    </row>
    <row r="22" spans="1:16">
      <c r="A22" s="12"/>
      <c r="B22" s="25">
        <v>324.20999999999998</v>
      </c>
      <c r="C22" s="20" t="s">
        <v>23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123147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123147</v>
      </c>
      <c r="O22" s="47">
        <f t="shared" si="1"/>
        <v>29.22330327479829</v>
      </c>
      <c r="P22" s="9"/>
    </row>
    <row r="23" spans="1:16">
      <c r="A23" s="12"/>
      <c r="B23" s="25">
        <v>324.22000000000003</v>
      </c>
      <c r="C23" s="20" t="s">
        <v>111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17829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17829</v>
      </c>
      <c r="O23" s="47">
        <f t="shared" si="1"/>
        <v>4.2308970099667773</v>
      </c>
      <c r="P23" s="9"/>
    </row>
    <row r="24" spans="1:16">
      <c r="A24" s="12"/>
      <c r="B24" s="25">
        <v>329</v>
      </c>
      <c r="C24" s="20" t="s">
        <v>24</v>
      </c>
      <c r="D24" s="46">
        <v>130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5" si="5">SUM(D24:M24)</f>
        <v>130</v>
      </c>
      <c r="O24" s="47">
        <f t="shared" si="1"/>
        <v>3.0849549121974372E-2</v>
      </c>
      <c r="P24" s="9"/>
    </row>
    <row r="25" spans="1:16" ht="15.75">
      <c r="A25" s="29" t="s">
        <v>26</v>
      </c>
      <c r="B25" s="30"/>
      <c r="C25" s="31"/>
      <c r="D25" s="32">
        <f t="shared" ref="D25:M25" si="6">SUM(D26:D33)</f>
        <v>480383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44">
        <f t="shared" si="5"/>
        <v>480383</v>
      </c>
      <c r="O25" s="45">
        <f t="shared" si="1"/>
        <v>113.9969150450878</v>
      </c>
      <c r="P25" s="10"/>
    </row>
    <row r="26" spans="1:16">
      <c r="A26" s="12"/>
      <c r="B26" s="25">
        <v>331.2</v>
      </c>
      <c r="C26" s="20" t="s">
        <v>25</v>
      </c>
      <c r="D26" s="46">
        <v>7471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7471</v>
      </c>
      <c r="O26" s="47">
        <f t="shared" si="1"/>
        <v>1.7728998576174655</v>
      </c>
      <c r="P26" s="9"/>
    </row>
    <row r="27" spans="1:16">
      <c r="A27" s="12"/>
      <c r="B27" s="25">
        <v>335.12</v>
      </c>
      <c r="C27" s="20" t="s">
        <v>101</v>
      </c>
      <c r="D27" s="46">
        <v>126588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126588</v>
      </c>
      <c r="O27" s="47">
        <f t="shared" si="1"/>
        <v>30.039867109634553</v>
      </c>
      <c r="P27" s="9"/>
    </row>
    <row r="28" spans="1:16">
      <c r="A28" s="12"/>
      <c r="B28" s="25">
        <v>335.14</v>
      </c>
      <c r="C28" s="20" t="s">
        <v>102</v>
      </c>
      <c r="D28" s="46">
        <v>11093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11093</v>
      </c>
      <c r="O28" s="47">
        <f t="shared" si="1"/>
        <v>2.6324157570004747</v>
      </c>
      <c r="P28" s="9"/>
    </row>
    <row r="29" spans="1:16">
      <c r="A29" s="12"/>
      <c r="B29" s="25">
        <v>335.15</v>
      </c>
      <c r="C29" s="20" t="s">
        <v>103</v>
      </c>
      <c r="D29" s="46">
        <v>1535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1535</v>
      </c>
      <c r="O29" s="47">
        <f t="shared" si="1"/>
        <v>0.36426198386331277</v>
      </c>
      <c r="P29" s="9"/>
    </row>
    <row r="30" spans="1:16">
      <c r="A30" s="12"/>
      <c r="B30" s="25">
        <v>335.18</v>
      </c>
      <c r="C30" s="20" t="s">
        <v>104</v>
      </c>
      <c r="D30" s="46">
        <v>233755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233755</v>
      </c>
      <c r="O30" s="47">
        <f t="shared" si="1"/>
        <v>55.471048884670147</v>
      </c>
      <c r="P30" s="9"/>
    </row>
    <row r="31" spans="1:16">
      <c r="A31" s="12"/>
      <c r="B31" s="25">
        <v>335.49</v>
      </c>
      <c r="C31" s="20" t="s">
        <v>32</v>
      </c>
      <c r="D31" s="46">
        <v>3453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3453</v>
      </c>
      <c r="O31" s="47">
        <f t="shared" si="1"/>
        <v>0.81941148552444232</v>
      </c>
      <c r="P31" s="9"/>
    </row>
    <row r="32" spans="1:16">
      <c r="A32" s="12"/>
      <c r="B32" s="25">
        <v>337.7</v>
      </c>
      <c r="C32" s="20" t="s">
        <v>34</v>
      </c>
      <c r="D32" s="46">
        <v>60923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60923</v>
      </c>
      <c r="O32" s="47">
        <f t="shared" si="1"/>
        <v>14.457285239677267</v>
      </c>
      <c r="P32" s="9"/>
    </row>
    <row r="33" spans="1:16">
      <c r="A33" s="12"/>
      <c r="B33" s="25">
        <v>338</v>
      </c>
      <c r="C33" s="20" t="s">
        <v>35</v>
      </c>
      <c r="D33" s="46">
        <v>35565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35565</v>
      </c>
      <c r="O33" s="47">
        <f t="shared" si="1"/>
        <v>8.4397247271001419</v>
      </c>
      <c r="P33" s="9"/>
    </row>
    <row r="34" spans="1:16" ht="15.75">
      <c r="A34" s="29" t="s">
        <v>40</v>
      </c>
      <c r="B34" s="30"/>
      <c r="C34" s="31"/>
      <c r="D34" s="32">
        <f t="shared" ref="D34:M34" si="7">SUM(D35:D47)</f>
        <v>673500</v>
      </c>
      <c r="E34" s="32">
        <f t="shared" si="7"/>
        <v>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770004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 t="shared" si="5"/>
        <v>1443504</v>
      </c>
      <c r="O34" s="45">
        <f t="shared" si="1"/>
        <v>342.54959658281916</v>
      </c>
      <c r="P34" s="10"/>
    </row>
    <row r="35" spans="1:16">
      <c r="A35" s="12"/>
      <c r="B35" s="25">
        <v>341.1</v>
      </c>
      <c r="C35" s="20" t="s">
        <v>105</v>
      </c>
      <c r="D35" s="46">
        <v>38578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38578</v>
      </c>
      <c r="O35" s="47">
        <f t="shared" si="1"/>
        <v>9.1547223540579026</v>
      </c>
      <c r="P35" s="9"/>
    </row>
    <row r="36" spans="1:16">
      <c r="A36" s="12"/>
      <c r="B36" s="25">
        <v>341.3</v>
      </c>
      <c r="C36" s="20" t="s">
        <v>106</v>
      </c>
      <c r="D36" s="46">
        <v>72319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7" si="8">SUM(D36:M36)</f>
        <v>72319</v>
      </c>
      <c r="O36" s="47">
        <f t="shared" si="1"/>
        <v>17.161604176554341</v>
      </c>
      <c r="P36" s="9"/>
    </row>
    <row r="37" spans="1:16">
      <c r="A37" s="12"/>
      <c r="B37" s="25">
        <v>342.1</v>
      </c>
      <c r="C37" s="20" t="s">
        <v>79</v>
      </c>
      <c r="D37" s="46">
        <v>-389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-389</v>
      </c>
      <c r="O37" s="47">
        <f t="shared" ref="O37:O63" si="9">(N37/O$65)</f>
        <v>-9.231134314190792E-2</v>
      </c>
      <c r="P37" s="9"/>
    </row>
    <row r="38" spans="1:16">
      <c r="A38" s="12"/>
      <c r="B38" s="25">
        <v>342.2</v>
      </c>
      <c r="C38" s="20" t="s">
        <v>80</v>
      </c>
      <c r="D38" s="46">
        <v>8324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8324</v>
      </c>
      <c r="O38" s="47">
        <f t="shared" si="9"/>
        <v>1.9753203607024206</v>
      </c>
      <c r="P38" s="9"/>
    </row>
    <row r="39" spans="1:16">
      <c r="A39" s="12"/>
      <c r="B39" s="25">
        <v>343.3</v>
      </c>
      <c r="C39" s="20" t="s">
        <v>45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593028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593028</v>
      </c>
      <c r="O39" s="47">
        <f t="shared" si="9"/>
        <v>140.7280493592786</v>
      </c>
      <c r="P39" s="9"/>
    </row>
    <row r="40" spans="1:16">
      <c r="A40" s="12"/>
      <c r="B40" s="25">
        <v>343.4</v>
      </c>
      <c r="C40" s="20" t="s">
        <v>46</v>
      </c>
      <c r="D40" s="46">
        <v>468234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468234</v>
      </c>
      <c r="O40" s="47">
        <f t="shared" si="9"/>
        <v>111.11390602752729</v>
      </c>
      <c r="P40" s="9"/>
    </row>
    <row r="41" spans="1:16">
      <c r="A41" s="12"/>
      <c r="B41" s="25">
        <v>343.5</v>
      </c>
      <c r="C41" s="20" t="s">
        <v>47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127132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127132</v>
      </c>
      <c r="O41" s="47">
        <f t="shared" si="9"/>
        <v>30.168960607498814</v>
      </c>
      <c r="P41" s="9"/>
    </row>
    <row r="42" spans="1:16">
      <c r="A42" s="12"/>
      <c r="B42" s="25">
        <v>343.7</v>
      </c>
      <c r="C42" s="20" t="s">
        <v>48</v>
      </c>
      <c r="D42" s="46">
        <v>44416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44416</v>
      </c>
      <c r="O42" s="47">
        <f t="shared" si="9"/>
        <v>10.540104413858566</v>
      </c>
      <c r="P42" s="9"/>
    </row>
    <row r="43" spans="1:16">
      <c r="A43" s="12"/>
      <c r="B43" s="25">
        <v>347.1</v>
      </c>
      <c r="C43" s="20" t="s">
        <v>49</v>
      </c>
      <c r="D43" s="46">
        <v>60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60</v>
      </c>
      <c r="O43" s="47">
        <f t="shared" si="9"/>
        <v>1.4238253440911248E-2</v>
      </c>
      <c r="P43" s="9"/>
    </row>
    <row r="44" spans="1:16">
      <c r="A44" s="12"/>
      <c r="B44" s="25">
        <v>347.2</v>
      </c>
      <c r="C44" s="20" t="s">
        <v>50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49844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49844</v>
      </c>
      <c r="O44" s="47">
        <f t="shared" si="9"/>
        <v>11.828191741813004</v>
      </c>
      <c r="P44" s="9"/>
    </row>
    <row r="45" spans="1:16">
      <c r="A45" s="12"/>
      <c r="B45" s="25">
        <v>347.4</v>
      </c>
      <c r="C45" s="20" t="s">
        <v>113</v>
      </c>
      <c r="D45" s="46">
        <v>3347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3347</v>
      </c>
      <c r="O45" s="47">
        <f t="shared" si="9"/>
        <v>0.7942572377788325</v>
      </c>
      <c r="P45" s="9"/>
    </row>
    <row r="46" spans="1:16">
      <c r="A46" s="12"/>
      <c r="B46" s="25">
        <v>347.5</v>
      </c>
      <c r="C46" s="20" t="s">
        <v>51</v>
      </c>
      <c r="D46" s="46">
        <v>21440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21440</v>
      </c>
      <c r="O46" s="47">
        <f t="shared" si="9"/>
        <v>5.0878025628856189</v>
      </c>
      <c r="P46" s="9"/>
    </row>
    <row r="47" spans="1:16">
      <c r="A47" s="12"/>
      <c r="B47" s="25">
        <v>349</v>
      </c>
      <c r="C47" s="20" t="s">
        <v>89</v>
      </c>
      <c r="D47" s="46">
        <v>17171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17171</v>
      </c>
      <c r="O47" s="47">
        <f t="shared" si="9"/>
        <v>4.0747508305647839</v>
      </c>
      <c r="P47" s="9"/>
    </row>
    <row r="48" spans="1:16" ht="15.75">
      <c r="A48" s="29" t="s">
        <v>41</v>
      </c>
      <c r="B48" s="30"/>
      <c r="C48" s="31"/>
      <c r="D48" s="32">
        <f t="shared" ref="D48:M48" si="10">SUM(D49:D52)</f>
        <v>27840</v>
      </c>
      <c r="E48" s="32">
        <f t="shared" si="10"/>
        <v>0</v>
      </c>
      <c r="F48" s="32">
        <f t="shared" si="10"/>
        <v>0</v>
      </c>
      <c r="G48" s="32">
        <f t="shared" si="10"/>
        <v>0</v>
      </c>
      <c r="H48" s="32">
        <f t="shared" si="10"/>
        <v>0</v>
      </c>
      <c r="I48" s="32">
        <f t="shared" si="10"/>
        <v>0</v>
      </c>
      <c r="J48" s="32">
        <f t="shared" si="10"/>
        <v>0</v>
      </c>
      <c r="K48" s="32">
        <f t="shared" si="10"/>
        <v>0</v>
      </c>
      <c r="L48" s="32">
        <f t="shared" si="10"/>
        <v>0</v>
      </c>
      <c r="M48" s="32">
        <f t="shared" si="10"/>
        <v>0</v>
      </c>
      <c r="N48" s="32">
        <f t="shared" ref="N48:N63" si="11">SUM(D48:M48)</f>
        <v>27840</v>
      </c>
      <c r="O48" s="45">
        <f t="shared" si="9"/>
        <v>6.6065495965828189</v>
      </c>
      <c r="P48" s="10"/>
    </row>
    <row r="49" spans="1:119">
      <c r="A49" s="13"/>
      <c r="B49" s="39">
        <v>351.5</v>
      </c>
      <c r="C49" s="21" t="s">
        <v>54</v>
      </c>
      <c r="D49" s="46">
        <v>13917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13917</v>
      </c>
      <c r="O49" s="47">
        <f t="shared" si="9"/>
        <v>3.3025628856193641</v>
      </c>
      <c r="P49" s="9"/>
    </row>
    <row r="50" spans="1:119">
      <c r="A50" s="13"/>
      <c r="B50" s="39">
        <v>352</v>
      </c>
      <c r="C50" s="21" t="s">
        <v>55</v>
      </c>
      <c r="D50" s="46">
        <v>2326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2326</v>
      </c>
      <c r="O50" s="47">
        <f t="shared" si="9"/>
        <v>0.55196962505932601</v>
      </c>
      <c r="P50" s="9"/>
    </row>
    <row r="51" spans="1:119">
      <c r="A51" s="13"/>
      <c r="B51" s="39">
        <v>354</v>
      </c>
      <c r="C51" s="21" t="s">
        <v>56</v>
      </c>
      <c r="D51" s="46">
        <v>7015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7015</v>
      </c>
      <c r="O51" s="47">
        <f t="shared" si="9"/>
        <v>1.6646891314665402</v>
      </c>
      <c r="P51" s="9"/>
    </row>
    <row r="52" spans="1:119">
      <c r="A52" s="13"/>
      <c r="B52" s="39">
        <v>359</v>
      </c>
      <c r="C52" s="21" t="s">
        <v>57</v>
      </c>
      <c r="D52" s="46">
        <v>4582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4582</v>
      </c>
      <c r="O52" s="47">
        <f t="shared" si="9"/>
        <v>1.0873279544375889</v>
      </c>
      <c r="P52" s="9"/>
    </row>
    <row r="53" spans="1:119" ht="15.75">
      <c r="A53" s="29" t="s">
        <v>3</v>
      </c>
      <c r="B53" s="30"/>
      <c r="C53" s="31"/>
      <c r="D53" s="32">
        <f t="shared" ref="D53:M53" si="12">SUM(D54:D59)</f>
        <v>276555</v>
      </c>
      <c r="E53" s="32">
        <f t="shared" si="12"/>
        <v>3425</v>
      </c>
      <c r="F53" s="32">
        <f t="shared" si="12"/>
        <v>0</v>
      </c>
      <c r="G53" s="32">
        <f t="shared" si="12"/>
        <v>1557</v>
      </c>
      <c r="H53" s="32">
        <f t="shared" si="12"/>
        <v>0</v>
      </c>
      <c r="I53" s="32">
        <f t="shared" si="12"/>
        <v>10456</v>
      </c>
      <c r="J53" s="32">
        <f t="shared" si="12"/>
        <v>0</v>
      </c>
      <c r="K53" s="32">
        <f t="shared" si="12"/>
        <v>51739</v>
      </c>
      <c r="L53" s="32">
        <f t="shared" si="12"/>
        <v>0</v>
      </c>
      <c r="M53" s="32">
        <f t="shared" si="12"/>
        <v>0</v>
      </c>
      <c r="N53" s="32">
        <f t="shared" si="11"/>
        <v>343732</v>
      </c>
      <c r="O53" s="45">
        <f t="shared" si="9"/>
        <v>81.569055529188418</v>
      </c>
      <c r="P53" s="10"/>
    </row>
    <row r="54" spans="1:119">
      <c r="A54" s="12"/>
      <c r="B54" s="25">
        <v>361.1</v>
      </c>
      <c r="C54" s="20" t="s">
        <v>58</v>
      </c>
      <c r="D54" s="46">
        <v>922</v>
      </c>
      <c r="E54" s="46">
        <v>943</v>
      </c>
      <c r="F54" s="46">
        <v>0</v>
      </c>
      <c r="G54" s="46">
        <v>1557</v>
      </c>
      <c r="H54" s="46">
        <v>0</v>
      </c>
      <c r="I54" s="46">
        <v>2534</v>
      </c>
      <c r="J54" s="46">
        <v>0</v>
      </c>
      <c r="K54" s="46">
        <v>14809</v>
      </c>
      <c r="L54" s="46">
        <v>0</v>
      </c>
      <c r="M54" s="46">
        <v>0</v>
      </c>
      <c r="N54" s="46">
        <f t="shared" si="11"/>
        <v>20765</v>
      </c>
      <c r="O54" s="47">
        <f t="shared" si="9"/>
        <v>4.9276222116753674</v>
      </c>
      <c r="P54" s="9"/>
    </row>
    <row r="55" spans="1:119">
      <c r="A55" s="12"/>
      <c r="B55" s="25">
        <v>361.3</v>
      </c>
      <c r="C55" s="20" t="s">
        <v>59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7922</v>
      </c>
      <c r="J55" s="46">
        <v>0</v>
      </c>
      <c r="K55" s="46">
        <v>-24934</v>
      </c>
      <c r="L55" s="46">
        <v>0</v>
      </c>
      <c r="M55" s="46">
        <v>0</v>
      </c>
      <c r="N55" s="46">
        <f t="shared" si="11"/>
        <v>-17012</v>
      </c>
      <c r="O55" s="47">
        <f t="shared" si="9"/>
        <v>-4.0370194589463688</v>
      </c>
      <c r="P55" s="9"/>
    </row>
    <row r="56" spans="1:119">
      <c r="A56" s="12"/>
      <c r="B56" s="25">
        <v>362</v>
      </c>
      <c r="C56" s="20" t="s">
        <v>60</v>
      </c>
      <c r="D56" s="46">
        <v>675</v>
      </c>
      <c r="E56" s="46">
        <v>2482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3157</v>
      </c>
      <c r="O56" s="47">
        <f t="shared" si="9"/>
        <v>0.74916943521594681</v>
      </c>
      <c r="P56" s="9"/>
    </row>
    <row r="57" spans="1:119">
      <c r="A57" s="12"/>
      <c r="B57" s="25">
        <v>364</v>
      </c>
      <c r="C57" s="20" t="s">
        <v>108</v>
      </c>
      <c r="D57" s="46">
        <v>1850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1850</v>
      </c>
      <c r="O57" s="47">
        <f t="shared" si="9"/>
        <v>0.43901281442809681</v>
      </c>
      <c r="P57" s="9"/>
    </row>
    <row r="58" spans="1:119">
      <c r="A58" s="12"/>
      <c r="B58" s="25">
        <v>368</v>
      </c>
      <c r="C58" s="20" t="s">
        <v>63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61864</v>
      </c>
      <c r="L58" s="46">
        <v>0</v>
      </c>
      <c r="M58" s="46">
        <v>0</v>
      </c>
      <c r="N58" s="46">
        <f t="shared" si="11"/>
        <v>61864</v>
      </c>
      <c r="O58" s="47">
        <f t="shared" si="9"/>
        <v>14.680588514475557</v>
      </c>
      <c r="P58" s="9"/>
    </row>
    <row r="59" spans="1:119">
      <c r="A59" s="12"/>
      <c r="B59" s="25">
        <v>369.9</v>
      </c>
      <c r="C59" s="20" t="s">
        <v>64</v>
      </c>
      <c r="D59" s="46">
        <v>273108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273108</v>
      </c>
      <c r="O59" s="47">
        <f t="shared" si="9"/>
        <v>64.80968201233982</v>
      </c>
      <c r="P59" s="9"/>
    </row>
    <row r="60" spans="1:119" ht="15.75">
      <c r="A60" s="29" t="s">
        <v>42</v>
      </c>
      <c r="B60" s="30"/>
      <c r="C60" s="31"/>
      <c r="D60" s="32">
        <f t="shared" ref="D60:M60" si="13">SUM(D61:D62)</f>
        <v>344747</v>
      </c>
      <c r="E60" s="32">
        <f t="shared" si="13"/>
        <v>0</v>
      </c>
      <c r="F60" s="32">
        <f t="shared" si="13"/>
        <v>0</v>
      </c>
      <c r="G60" s="32">
        <f t="shared" si="13"/>
        <v>0</v>
      </c>
      <c r="H60" s="32">
        <f t="shared" si="13"/>
        <v>0</v>
      </c>
      <c r="I60" s="32">
        <f t="shared" si="13"/>
        <v>14100</v>
      </c>
      <c r="J60" s="32">
        <f t="shared" si="13"/>
        <v>0</v>
      </c>
      <c r="K60" s="32">
        <f t="shared" si="13"/>
        <v>0</v>
      </c>
      <c r="L60" s="32">
        <f t="shared" si="13"/>
        <v>0</v>
      </c>
      <c r="M60" s="32">
        <f t="shared" si="13"/>
        <v>0</v>
      </c>
      <c r="N60" s="32">
        <f t="shared" si="11"/>
        <v>358847</v>
      </c>
      <c r="O60" s="45">
        <f t="shared" si="9"/>
        <v>85.155908875177971</v>
      </c>
      <c r="P60" s="9"/>
    </row>
    <row r="61" spans="1:119">
      <c r="A61" s="12"/>
      <c r="B61" s="25">
        <v>381</v>
      </c>
      <c r="C61" s="20" t="s">
        <v>65</v>
      </c>
      <c r="D61" s="46">
        <v>201808</v>
      </c>
      <c r="E61" s="46">
        <v>0</v>
      </c>
      <c r="F61" s="46">
        <v>0</v>
      </c>
      <c r="G61" s="46">
        <v>0</v>
      </c>
      <c r="H61" s="46">
        <v>0</v>
      </c>
      <c r="I61" s="46">
        <v>14100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215908</v>
      </c>
      <c r="O61" s="47">
        <f t="shared" si="9"/>
        <v>51.2358803986711</v>
      </c>
      <c r="P61" s="9"/>
    </row>
    <row r="62" spans="1:119" ht="15.75" thickBot="1">
      <c r="A62" s="12"/>
      <c r="B62" s="25">
        <v>384</v>
      </c>
      <c r="C62" s="20" t="s">
        <v>116</v>
      </c>
      <c r="D62" s="46">
        <v>142939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142939</v>
      </c>
      <c r="O62" s="47">
        <f t="shared" si="9"/>
        <v>33.920028476506879</v>
      </c>
      <c r="P62" s="9"/>
    </row>
    <row r="63" spans="1:119" ht="16.5" thickBot="1">
      <c r="A63" s="14" t="s">
        <v>52</v>
      </c>
      <c r="B63" s="23"/>
      <c r="C63" s="22"/>
      <c r="D63" s="15">
        <f t="shared" ref="D63:M63" si="14">SUM(D5,D16,D25,D34,D48,D53,D60)</f>
        <v>5098966</v>
      </c>
      <c r="E63" s="15">
        <f t="shared" si="14"/>
        <v>231760</v>
      </c>
      <c r="F63" s="15">
        <f t="shared" si="14"/>
        <v>0</v>
      </c>
      <c r="G63" s="15">
        <f t="shared" si="14"/>
        <v>381660</v>
      </c>
      <c r="H63" s="15">
        <f t="shared" si="14"/>
        <v>0</v>
      </c>
      <c r="I63" s="15">
        <f t="shared" si="14"/>
        <v>935536</v>
      </c>
      <c r="J63" s="15">
        <f t="shared" si="14"/>
        <v>0</v>
      </c>
      <c r="K63" s="15">
        <f t="shared" si="14"/>
        <v>51739</v>
      </c>
      <c r="L63" s="15">
        <f t="shared" si="14"/>
        <v>0</v>
      </c>
      <c r="M63" s="15">
        <f t="shared" si="14"/>
        <v>0</v>
      </c>
      <c r="N63" s="15">
        <f t="shared" si="11"/>
        <v>6699661</v>
      </c>
      <c r="O63" s="38">
        <f t="shared" si="9"/>
        <v>1589.8578547698148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40"/>
      <c r="B65" s="41"/>
      <c r="C65" s="41"/>
      <c r="D65" s="42"/>
      <c r="E65" s="42"/>
      <c r="F65" s="42"/>
      <c r="G65" s="42"/>
      <c r="H65" s="42"/>
      <c r="I65" s="42"/>
      <c r="J65" s="42"/>
      <c r="K65" s="42"/>
      <c r="L65" s="118" t="s">
        <v>117</v>
      </c>
      <c r="M65" s="118"/>
      <c r="N65" s="118"/>
      <c r="O65" s="43">
        <v>4214</v>
      </c>
    </row>
    <row r="66" spans="1:15">
      <c r="A66" s="119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7"/>
    </row>
    <row r="67" spans="1:15" ht="15.75" customHeight="1" thickBot="1">
      <c r="A67" s="120" t="s">
        <v>82</v>
      </c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100"/>
    </row>
  </sheetData>
  <mergeCells count="10">
    <mergeCell ref="L65:N65"/>
    <mergeCell ref="A66:O66"/>
    <mergeCell ref="A67:O6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2025-03-10T17:13:34Z</cp:lastPrinted>
  <dcterms:created xsi:type="dcterms:W3CDTF">2000-08-31T21:26:31Z</dcterms:created>
  <dcterms:modified xsi:type="dcterms:W3CDTF">2025-03-10T17:13:39Z</dcterms:modified>
</cp:coreProperties>
</file>