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'2007'!$A$1:$O$34</definedName>
    <definedName name="_xlnm.Print_Area" localSheetId="14">'2008'!$A$1:$O$32</definedName>
    <definedName name="_xlnm.Print_Area" localSheetId="13">'2009'!$A$1:$O$33</definedName>
    <definedName name="_xlnm.Print_Area" localSheetId="12">'2010'!$A$1:$O$35</definedName>
    <definedName name="_xlnm.Print_Area" localSheetId="11">'2011'!$A$1:$O$32</definedName>
    <definedName name="_xlnm.Print_Area" localSheetId="10">'2012'!$A$1:$O$33</definedName>
    <definedName name="_xlnm.Print_Area" localSheetId="9">'2013'!$A$1:$O$36</definedName>
    <definedName name="_xlnm.Print_Area" localSheetId="8">'2014'!$A$1:$O$33</definedName>
    <definedName name="_xlnm.Print_Area" localSheetId="7">'2015'!$A$1:$O$32</definedName>
    <definedName name="_xlnm.Print_Area" localSheetId="6">'2016'!$A$1:$O$36</definedName>
    <definedName name="_xlnm.Print_Area" localSheetId="5">'2017'!$A$1:$O$34</definedName>
    <definedName name="_xlnm.Print_Area" localSheetId="4">'2018'!$A$1:$O$37</definedName>
    <definedName name="_xlnm.Print_Area" localSheetId="3">'2019'!$A$1:$O$35</definedName>
    <definedName name="_xlnm.Print_Area" localSheetId="2">'2020'!$A$1:$O$33</definedName>
    <definedName name="_xlnm.Print_Area" localSheetId="1">'2021'!$A$1:$P$33</definedName>
    <definedName name="_xlnm.Print_Area" localSheetId="0">'2022'!$A$1:$P$35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1" i="48" l="1"/>
  <c r="F31" i="48"/>
  <c r="G31" i="48"/>
  <c r="H31" i="48"/>
  <c r="I31" i="48"/>
  <c r="J31" i="48"/>
  <c r="K31" i="48"/>
  <c r="L31" i="48"/>
  <c r="M31" i="48"/>
  <c r="N31" i="48"/>
  <c r="D31" i="48"/>
  <c r="O30" i="48" l="1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9" i="48" l="1"/>
  <c r="P29" i="48" s="1"/>
  <c r="O25" i="48"/>
  <c r="P25" i="48" s="1"/>
  <c r="O23" i="48"/>
  <c r="P23" i="48" s="1"/>
  <c r="O18" i="48"/>
  <c r="P18" i="48" s="1"/>
  <c r="O13" i="48"/>
  <c r="P13" i="48" s="1"/>
  <c r="O5" i="48"/>
  <c r="P5" i="48" s="1"/>
  <c r="O28" i="47"/>
  <c r="P28" i="47" s="1"/>
  <c r="O27" i="47"/>
  <c r="P27" i="47" s="1"/>
  <c r="O26" i="47"/>
  <c r="P26" i="47" s="1"/>
  <c r="N25" i="47"/>
  <c r="M25" i="47"/>
  <c r="L25" i="47"/>
  <c r="K25" i="47"/>
  <c r="J25" i="47"/>
  <c r="O25" i="47" s="1"/>
  <c r="P25" i="47" s="1"/>
  <c r="I25" i="47"/>
  <c r="H25" i="47"/>
  <c r="G25" i="47"/>
  <c r="F25" i="47"/>
  <c r="E25" i="47"/>
  <c r="D25" i="47"/>
  <c r="O24" i="47"/>
  <c r="P24" i="47"/>
  <c r="N23" i="47"/>
  <c r="M23" i="47"/>
  <c r="L23" i="47"/>
  <c r="L29" i="47" s="1"/>
  <c r="K23" i="47"/>
  <c r="O23" i="47" s="1"/>
  <c r="P23" i="47" s="1"/>
  <c r="J23" i="47"/>
  <c r="I23" i="47"/>
  <c r="H23" i="47"/>
  <c r="G23" i="47"/>
  <c r="F23" i="47"/>
  <c r="E23" i="47"/>
  <c r="D23" i="47"/>
  <c r="O22" i="47"/>
  <c r="P22" i="47"/>
  <c r="O21" i="47"/>
  <c r="P21" i="47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O18" i="47" s="1"/>
  <c r="P18" i="47" s="1"/>
  <c r="E18" i="47"/>
  <c r="D18" i="47"/>
  <c r="O17" i="47"/>
  <c r="P17" i="47"/>
  <c r="O16" i="47"/>
  <c r="P16" i="47" s="1"/>
  <c r="O15" i="47"/>
  <c r="P15" i="47"/>
  <c r="O14" i="47"/>
  <c r="P14" i="47"/>
  <c r="N13" i="47"/>
  <c r="M13" i="47"/>
  <c r="M29" i="47" s="1"/>
  <c r="L13" i="47"/>
  <c r="K13" i="47"/>
  <c r="K29" i="47" s="1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/>
  <c r="O6" i="47"/>
  <c r="P6" i="47"/>
  <c r="N5" i="47"/>
  <c r="N29" i="47" s="1"/>
  <c r="M5" i="47"/>
  <c r="L5" i="47"/>
  <c r="K5" i="47"/>
  <c r="J5" i="47"/>
  <c r="J29" i="47" s="1"/>
  <c r="I5" i="47"/>
  <c r="I29" i="47" s="1"/>
  <c r="H5" i="47"/>
  <c r="H29" i="47" s="1"/>
  <c r="G5" i="47"/>
  <c r="G29" i="47" s="1"/>
  <c r="F5" i="47"/>
  <c r="F29" i="47" s="1"/>
  <c r="E5" i="47"/>
  <c r="E29" i="47" s="1"/>
  <c r="D5" i="47"/>
  <c r="O5" i="47" s="1"/>
  <c r="P5" i="47" s="1"/>
  <c r="F29" i="46"/>
  <c r="G29" i="46"/>
  <c r="N28" i="46"/>
  <c r="O28" i="46"/>
  <c r="N27" i="46"/>
  <c r="O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3" i="46" s="1"/>
  <c r="O23" i="46" s="1"/>
  <c r="N22" i="46"/>
  <c r="O22" i="46"/>
  <c r="N21" i="46"/>
  <c r="O21" i="46" s="1"/>
  <c r="N20" i="46"/>
  <c r="O20" i="46" s="1"/>
  <c r="N19" i="46"/>
  <c r="O19" i="46" s="1"/>
  <c r="M18" i="46"/>
  <c r="L18" i="46"/>
  <c r="K18" i="46"/>
  <c r="J18" i="46"/>
  <c r="N18" i="46" s="1"/>
  <c r="O18" i="46" s="1"/>
  <c r="I18" i="46"/>
  <c r="H18" i="46"/>
  <c r="H29" i="46" s="1"/>
  <c r="G18" i="46"/>
  <c r="F18" i="46"/>
  <c r="E18" i="46"/>
  <c r="D18" i="46"/>
  <c r="N17" i="46"/>
  <c r="O17" i="46" s="1"/>
  <c r="N16" i="46"/>
  <c r="O16" i="46"/>
  <c r="N15" i="46"/>
  <c r="O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/>
  <c r="N11" i="46"/>
  <c r="O11" i="46" s="1"/>
  <c r="N10" i="46"/>
  <c r="O10" i="46" s="1"/>
  <c r="N9" i="46"/>
  <c r="O9" i="46" s="1"/>
  <c r="N8" i="46"/>
  <c r="O8" i="46"/>
  <c r="N7" i="46"/>
  <c r="O7" i="46"/>
  <c r="N6" i="46"/>
  <c r="O6" i="46"/>
  <c r="M5" i="46"/>
  <c r="M29" i="46" s="1"/>
  <c r="L5" i="46"/>
  <c r="L29" i="46" s="1"/>
  <c r="K5" i="46"/>
  <c r="K29" i="46" s="1"/>
  <c r="J5" i="46"/>
  <c r="J29" i="46" s="1"/>
  <c r="I5" i="46"/>
  <c r="I29" i="46" s="1"/>
  <c r="H5" i="46"/>
  <c r="G5" i="46"/>
  <c r="F5" i="46"/>
  <c r="E5" i="46"/>
  <c r="E29" i="46" s="1"/>
  <c r="D5" i="46"/>
  <c r="N5" i="46" s="1"/>
  <c r="O5" i="46" s="1"/>
  <c r="D31" i="45"/>
  <c r="N31" i="45" s="1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/>
  <c r="N27" i="45"/>
  <c r="O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/>
  <c r="N21" i="45"/>
  <c r="O21" i="45" s="1"/>
  <c r="N20" i="45"/>
  <c r="O20" i="45" s="1"/>
  <c r="N19" i="45"/>
  <c r="O19" i="45"/>
  <c r="M18" i="45"/>
  <c r="L18" i="45"/>
  <c r="N18" i="45" s="1"/>
  <c r="O18" i="45" s="1"/>
  <c r="K18" i="45"/>
  <c r="J18" i="45"/>
  <c r="I18" i="45"/>
  <c r="H18" i="45"/>
  <c r="G18" i="45"/>
  <c r="F18" i="45"/>
  <c r="E18" i="45"/>
  <c r="D18" i="45"/>
  <c r="N17" i="45"/>
  <c r="O17" i="45"/>
  <c r="N16" i="45"/>
  <c r="O16" i="45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/>
  <c r="N11" i="45"/>
  <c r="O11" i="45" s="1"/>
  <c r="N10" i="45"/>
  <c r="O10" i="45" s="1"/>
  <c r="N9" i="45"/>
  <c r="O9" i="45"/>
  <c r="N8" i="45"/>
  <c r="O8" i="45"/>
  <c r="N7" i="45"/>
  <c r="O7" i="45"/>
  <c r="N6" i="45"/>
  <c r="O6" i="45"/>
  <c r="M5" i="45"/>
  <c r="M31" i="45" s="1"/>
  <c r="L5" i="45"/>
  <c r="L31" i="45" s="1"/>
  <c r="K5" i="45"/>
  <c r="K31" i="45" s="1"/>
  <c r="J5" i="45"/>
  <c r="J31" i="45" s="1"/>
  <c r="I5" i="45"/>
  <c r="I31" i="45" s="1"/>
  <c r="H5" i="45"/>
  <c r="H31" i="45" s="1"/>
  <c r="G5" i="45"/>
  <c r="G31" i="45" s="1"/>
  <c r="F5" i="45"/>
  <c r="F31" i="45" s="1"/>
  <c r="E5" i="45"/>
  <c r="E31" i="45" s="1"/>
  <c r="D5" i="45"/>
  <c r="N5" i="45" s="1"/>
  <c r="O5" i="45" s="1"/>
  <c r="D33" i="44"/>
  <c r="N32" i="44"/>
  <c r="O32" i="44"/>
  <c r="M31" i="44"/>
  <c r="L31" i="44"/>
  <c r="K31" i="44"/>
  <c r="J31" i="44"/>
  <c r="I31" i="44"/>
  <c r="H31" i="44"/>
  <c r="G31" i="44"/>
  <c r="F31" i="44"/>
  <c r="E31" i="44"/>
  <c r="D31" i="44"/>
  <c r="N31" i="44" s="1"/>
  <c r="O31" i="44" s="1"/>
  <c r="N30" i="44"/>
  <c r="O30" i="44"/>
  <c r="N29" i="44"/>
  <c r="O29" i="44"/>
  <c r="N28" i="44"/>
  <c r="O28" i="44" s="1"/>
  <c r="N27" i="44"/>
  <c r="O27" i="44" s="1"/>
  <c r="M26" i="44"/>
  <c r="L26" i="44"/>
  <c r="K26" i="44"/>
  <c r="J26" i="44"/>
  <c r="I26" i="44"/>
  <c r="H26" i="44"/>
  <c r="N26" i="44" s="1"/>
  <c r="O26" i="44" s="1"/>
  <c r="G26" i="44"/>
  <c r="F26" i="44"/>
  <c r="E26" i="44"/>
  <c r="D26" i="44"/>
  <c r="N25" i="44"/>
  <c r="O25" i="44" s="1"/>
  <c r="M24" i="44"/>
  <c r="L24" i="44"/>
  <c r="K24" i="44"/>
  <c r="J24" i="44"/>
  <c r="I24" i="44"/>
  <c r="H24" i="44"/>
  <c r="N24" i="44" s="1"/>
  <c r="O24" i="44" s="1"/>
  <c r="G24" i="44"/>
  <c r="F24" i="44"/>
  <c r="E24" i="44"/>
  <c r="D24" i="44"/>
  <c r="N23" i="44"/>
  <c r="O23" i="44" s="1"/>
  <c r="N22" i="44"/>
  <c r="O22" i="44"/>
  <c r="N21" i="44"/>
  <c r="O21" i="44"/>
  <c r="N20" i="44"/>
  <c r="O20" i="44"/>
  <c r="N19" i="44"/>
  <c r="O19" i="44"/>
  <c r="M18" i="44"/>
  <c r="L18" i="44"/>
  <c r="K18" i="44"/>
  <c r="J18" i="44"/>
  <c r="I18" i="44"/>
  <c r="H18" i="44"/>
  <c r="G18" i="44"/>
  <c r="F18" i="44"/>
  <c r="F33" i="44" s="1"/>
  <c r="E18" i="44"/>
  <c r="D18" i="44"/>
  <c r="N18" i="44" s="1"/>
  <c r="O18" i="44" s="1"/>
  <c r="N17" i="44"/>
  <c r="O17" i="44"/>
  <c r="N16" i="44"/>
  <c r="O16" i="44" s="1"/>
  <c r="N15" i="44"/>
  <c r="O15" i="44" s="1"/>
  <c r="N14" i="44"/>
  <c r="O14" i="44"/>
  <c r="M13" i="44"/>
  <c r="L13" i="44"/>
  <c r="N13" i="44" s="1"/>
  <c r="O13" i="44" s="1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/>
  <c r="N9" i="44"/>
  <c r="O9" i="44"/>
  <c r="N8" i="44"/>
  <c r="O8" i="44" s="1"/>
  <c r="N7" i="44"/>
  <c r="O7" i="44" s="1"/>
  <c r="N6" i="44"/>
  <c r="O6" i="44"/>
  <c r="M5" i="44"/>
  <c r="M33" i="44" s="1"/>
  <c r="L5" i="44"/>
  <c r="L33" i="44" s="1"/>
  <c r="K5" i="44"/>
  <c r="K33" i="44" s="1"/>
  <c r="J5" i="44"/>
  <c r="J33" i="44" s="1"/>
  <c r="I5" i="44"/>
  <c r="I33" i="44" s="1"/>
  <c r="H5" i="44"/>
  <c r="H33" i="44" s="1"/>
  <c r="G5" i="44"/>
  <c r="G33" i="44" s="1"/>
  <c r="F5" i="44"/>
  <c r="E5" i="44"/>
  <c r="E33" i="44" s="1"/>
  <c r="D5" i="44"/>
  <c r="G30" i="43"/>
  <c r="H30" i="43"/>
  <c r="N29" i="43"/>
  <c r="O29" i="43" s="1"/>
  <c r="N28" i="43"/>
  <c r="O28" i="43"/>
  <c r="N27" i="43"/>
  <c r="O27" i="43"/>
  <c r="N26" i="43"/>
  <c r="O26" i="43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/>
  <c r="N21" i="43"/>
  <c r="O21" i="43"/>
  <c r="N20" i="43"/>
  <c r="O20" i="43"/>
  <c r="N19" i="43"/>
  <c r="O19" i="43" s="1"/>
  <c r="M18" i="43"/>
  <c r="L18" i="43"/>
  <c r="K18" i="43"/>
  <c r="J18" i="43"/>
  <c r="J30" i="43" s="1"/>
  <c r="I18" i="43"/>
  <c r="I30" i="43" s="1"/>
  <c r="H18" i="43"/>
  <c r="N18" i="43" s="1"/>
  <c r="O18" i="43" s="1"/>
  <c r="G18" i="43"/>
  <c r="F18" i="43"/>
  <c r="E18" i="43"/>
  <c r="D18" i="43"/>
  <c r="N17" i="43"/>
  <c r="O17" i="43" s="1"/>
  <c r="N16" i="43"/>
  <c r="O16" i="43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/>
  <c r="N10" i="43"/>
  <c r="O10" i="43"/>
  <c r="N9" i="43"/>
  <c r="O9" i="43" s="1"/>
  <c r="N8" i="43"/>
  <c r="O8" i="43"/>
  <c r="N7" i="43"/>
  <c r="O7" i="43"/>
  <c r="N6" i="43"/>
  <c r="O6" i="43"/>
  <c r="M5" i="43"/>
  <c r="M30" i="43" s="1"/>
  <c r="L5" i="43"/>
  <c r="L30" i="43" s="1"/>
  <c r="K5" i="43"/>
  <c r="K30" i="43" s="1"/>
  <c r="J5" i="43"/>
  <c r="I5" i="43"/>
  <c r="H5" i="43"/>
  <c r="G5" i="43"/>
  <c r="F5" i="43"/>
  <c r="F30" i="43" s="1"/>
  <c r="E5" i="43"/>
  <c r="E30" i="43" s="1"/>
  <c r="D5" i="43"/>
  <c r="D30" i="43" s="1"/>
  <c r="D32" i="42"/>
  <c r="N31" i="42"/>
  <c r="O31" i="42"/>
  <c r="N30" i="42"/>
  <c r="O30" i="42"/>
  <c r="N29" i="42"/>
  <c r="O29" i="42"/>
  <c r="N28" i="42"/>
  <c r="O28" i="42" s="1"/>
  <c r="N27" i="42"/>
  <c r="O27" i="42" s="1"/>
  <c r="M26" i="42"/>
  <c r="L26" i="42"/>
  <c r="K26" i="42"/>
  <c r="J26" i="42"/>
  <c r="I26" i="42"/>
  <c r="H26" i="42"/>
  <c r="N26" i="42" s="1"/>
  <c r="O26" i="42" s="1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N24" i="42" s="1"/>
  <c r="O24" i="42" s="1"/>
  <c r="G24" i="42"/>
  <c r="F24" i="42"/>
  <c r="E24" i="42"/>
  <c r="D24" i="42"/>
  <c r="N23" i="42"/>
  <c r="O23" i="42" s="1"/>
  <c r="N22" i="42"/>
  <c r="O22" i="42"/>
  <c r="N21" i="42"/>
  <c r="O21" i="42"/>
  <c r="N20" i="42"/>
  <c r="O20" i="42"/>
  <c r="N19" i="42"/>
  <c r="O19" i="42"/>
  <c r="M18" i="42"/>
  <c r="L18" i="42"/>
  <c r="K18" i="42"/>
  <c r="J18" i="42"/>
  <c r="I18" i="42"/>
  <c r="H18" i="42"/>
  <c r="G18" i="42"/>
  <c r="F18" i="42"/>
  <c r="F32" i="42" s="1"/>
  <c r="E18" i="42"/>
  <c r="E32" i="42" s="1"/>
  <c r="D18" i="42"/>
  <c r="N18" i="42" s="1"/>
  <c r="O18" i="42" s="1"/>
  <c r="N17" i="42"/>
  <c r="O17" i="42"/>
  <c r="N16" i="42"/>
  <c r="O16" i="42" s="1"/>
  <c r="N15" i="42"/>
  <c r="O15" i="42" s="1"/>
  <c r="N14" i="42"/>
  <c r="O14" i="42"/>
  <c r="M13" i="42"/>
  <c r="L13" i="42"/>
  <c r="K13" i="42"/>
  <c r="J13" i="42"/>
  <c r="N13" i="42" s="1"/>
  <c r="O13" i="42" s="1"/>
  <c r="I13" i="42"/>
  <c r="H13" i="42"/>
  <c r="G13" i="42"/>
  <c r="F13" i="42"/>
  <c r="E13" i="42"/>
  <c r="D13" i="42"/>
  <c r="N12" i="42"/>
  <c r="O12" i="42"/>
  <c r="N11" i="42"/>
  <c r="O11" i="42"/>
  <c r="N10" i="42"/>
  <c r="O10" i="42"/>
  <c r="N9" i="42"/>
  <c r="O9" i="42"/>
  <c r="N8" i="42"/>
  <c r="O8" i="42" s="1"/>
  <c r="N7" i="42"/>
  <c r="O7" i="42" s="1"/>
  <c r="N6" i="42"/>
  <c r="O6" i="42"/>
  <c r="M5" i="42"/>
  <c r="M32" i="42" s="1"/>
  <c r="L5" i="42"/>
  <c r="N5" i="42" s="1"/>
  <c r="O5" i="42" s="1"/>
  <c r="K5" i="42"/>
  <c r="K32" i="42" s="1"/>
  <c r="J5" i="42"/>
  <c r="J32" i="42" s="1"/>
  <c r="I5" i="42"/>
  <c r="I32" i="42" s="1"/>
  <c r="H5" i="42"/>
  <c r="H32" i="42" s="1"/>
  <c r="G5" i="42"/>
  <c r="G32" i="42" s="1"/>
  <c r="F5" i="42"/>
  <c r="E5" i="42"/>
  <c r="D5" i="42"/>
  <c r="F28" i="41"/>
  <c r="G28" i="41"/>
  <c r="H28" i="41"/>
  <c r="N27" i="41"/>
  <c r="O27" i="41" s="1"/>
  <c r="N26" i="41"/>
  <c r="O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/>
  <c r="N20" i="41"/>
  <c r="O20" i="41"/>
  <c r="N19" i="41"/>
  <c r="O19" i="41"/>
  <c r="N18" i="41"/>
  <c r="O18" i="41" s="1"/>
  <c r="M17" i="41"/>
  <c r="L17" i="41"/>
  <c r="K17" i="41"/>
  <c r="J17" i="41"/>
  <c r="I17" i="41"/>
  <c r="I28" i="41" s="1"/>
  <c r="H17" i="41"/>
  <c r="G17" i="41"/>
  <c r="F17" i="41"/>
  <c r="N17" i="41" s="1"/>
  <c r="O17" i="41" s="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N13" i="41" s="1"/>
  <c r="O13" i="41" s="1"/>
  <c r="I13" i="41"/>
  <c r="H13" i="41"/>
  <c r="G13" i="41"/>
  <c r="F13" i="41"/>
  <c r="E13" i="41"/>
  <c r="D13" i="41"/>
  <c r="N12" i="41"/>
  <c r="O12" i="41"/>
  <c r="N11" i="41"/>
  <c r="O11" i="41"/>
  <c r="N10" i="41"/>
  <c r="O10" i="41"/>
  <c r="N9" i="41"/>
  <c r="O9" i="41"/>
  <c r="N8" i="41"/>
  <c r="O8" i="41" s="1"/>
  <c r="N7" i="41"/>
  <c r="O7" i="41" s="1"/>
  <c r="N6" i="41"/>
  <c r="O6" i="41"/>
  <c r="M5" i="41"/>
  <c r="M28" i="41" s="1"/>
  <c r="L5" i="41"/>
  <c r="L28" i="41" s="1"/>
  <c r="K5" i="41"/>
  <c r="K28" i="41" s="1"/>
  <c r="J5" i="41"/>
  <c r="J28" i="41" s="1"/>
  <c r="I5" i="41"/>
  <c r="H5" i="41"/>
  <c r="G5" i="41"/>
  <c r="F5" i="41"/>
  <c r="E5" i="41"/>
  <c r="E28" i="41" s="1"/>
  <c r="D5" i="41"/>
  <c r="D28" i="41" s="1"/>
  <c r="N29" i="40"/>
  <c r="O29" i="40"/>
  <c r="M28" i="40"/>
  <c r="L28" i="40"/>
  <c r="K28" i="40"/>
  <c r="J28" i="40"/>
  <c r="N28" i="40" s="1"/>
  <c r="O28" i="40" s="1"/>
  <c r="I28" i="40"/>
  <c r="H28" i="40"/>
  <c r="G28" i="40"/>
  <c r="F28" i="40"/>
  <c r="E28" i="40"/>
  <c r="D28" i="40"/>
  <c r="N27" i="40"/>
  <c r="O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5" i="40" s="1"/>
  <c r="O25" i="40" s="1"/>
  <c r="N24" i="40"/>
  <c r="O24" i="40"/>
  <c r="M23" i="40"/>
  <c r="L23" i="40"/>
  <c r="L30" i="40" s="1"/>
  <c r="K23" i="40"/>
  <c r="J23" i="40"/>
  <c r="I23" i="40"/>
  <c r="H23" i="40"/>
  <c r="G23" i="40"/>
  <c r="F23" i="40"/>
  <c r="E23" i="40"/>
  <c r="D23" i="40"/>
  <c r="N22" i="40"/>
  <c r="O22" i="40"/>
  <c r="N21" i="40"/>
  <c r="O21" i="40"/>
  <c r="N20" i="40"/>
  <c r="O20" i="40"/>
  <c r="N19" i="40"/>
  <c r="O19" i="40" s="1"/>
  <c r="M18" i="40"/>
  <c r="L18" i="40"/>
  <c r="K18" i="40"/>
  <c r="K30" i="40"/>
  <c r="J18" i="40"/>
  <c r="I18" i="40"/>
  <c r="I30" i="40" s="1"/>
  <c r="H18" i="40"/>
  <c r="G18" i="40"/>
  <c r="N18" i="40" s="1"/>
  <c r="O18" i="40" s="1"/>
  <c r="F18" i="40"/>
  <c r="E18" i="40"/>
  <c r="D18" i="40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N13" i="40" s="1"/>
  <c r="O13" i="40" s="1"/>
  <c r="D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30" i="40" s="1"/>
  <c r="L5" i="40"/>
  <c r="K5" i="40"/>
  <c r="J5" i="40"/>
  <c r="J30" i="40" s="1"/>
  <c r="I5" i="40"/>
  <c r="H5" i="40"/>
  <c r="H30" i="40" s="1"/>
  <c r="G5" i="40"/>
  <c r="G30" i="40" s="1"/>
  <c r="F5" i="40"/>
  <c r="F30" i="40" s="1"/>
  <c r="E5" i="40"/>
  <c r="E30" i="40" s="1"/>
  <c r="D5" i="40"/>
  <c r="D30" i="40" s="1"/>
  <c r="N30" i="40" s="1"/>
  <c r="O30" i="40" s="1"/>
  <c r="N28" i="39"/>
  <c r="O28" i="39"/>
  <c r="N27" i="39"/>
  <c r="O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/>
  <c r="N21" i="39"/>
  <c r="O21" i="39"/>
  <c r="N20" i="39"/>
  <c r="O20" i="39" s="1"/>
  <c r="N19" i="39"/>
  <c r="O19" i="39" s="1"/>
  <c r="N18" i="39"/>
  <c r="O18" i="39"/>
  <c r="M17" i="39"/>
  <c r="L17" i="39"/>
  <c r="K17" i="39"/>
  <c r="J17" i="39"/>
  <c r="N17" i="39" s="1"/>
  <c r="O17" i="39" s="1"/>
  <c r="I17" i="39"/>
  <c r="H17" i="39"/>
  <c r="G17" i="39"/>
  <c r="F17" i="39"/>
  <c r="E17" i="39"/>
  <c r="D17" i="39"/>
  <c r="N16" i="39"/>
  <c r="O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D29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M29" i="39" s="1"/>
  <c r="L5" i="39"/>
  <c r="L29" i="39" s="1"/>
  <c r="K5" i="39"/>
  <c r="K29" i="39" s="1"/>
  <c r="J5" i="39"/>
  <c r="J29" i="39" s="1"/>
  <c r="I5" i="39"/>
  <c r="I29" i="39"/>
  <c r="H5" i="39"/>
  <c r="H29" i="39"/>
  <c r="G5" i="39"/>
  <c r="G29" i="39"/>
  <c r="F5" i="39"/>
  <c r="F29" i="39" s="1"/>
  <c r="E5" i="39"/>
  <c r="E29" i="39" s="1"/>
  <c r="D5" i="39"/>
  <c r="N5" i="39" s="1"/>
  <c r="O5" i="39" s="1"/>
  <c r="N31" i="38"/>
  <c r="O31" i="38"/>
  <c r="M30" i="38"/>
  <c r="L30" i="38"/>
  <c r="K30" i="38"/>
  <c r="N30" i="38" s="1"/>
  <c r="O30" i="38" s="1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M24" i="38"/>
  <c r="L24" i="38"/>
  <c r="K24" i="38"/>
  <c r="J24" i="38"/>
  <c r="I24" i="38"/>
  <c r="I32" i="38" s="1"/>
  <c r="H24" i="38"/>
  <c r="G24" i="38"/>
  <c r="F24" i="38"/>
  <c r="E24" i="38"/>
  <c r="D24" i="38"/>
  <c r="N24" i="38" s="1"/>
  <c r="O24" i="38" s="1"/>
  <c r="N23" i="38"/>
  <c r="O23" i="38"/>
  <c r="N22" i="38"/>
  <c r="O22" i="38"/>
  <c r="N21" i="38"/>
  <c r="O21" i="38"/>
  <c r="N20" i="38"/>
  <c r="O20" i="38"/>
  <c r="N19" i="38"/>
  <c r="O19" i="38" s="1"/>
  <c r="N18" i="38"/>
  <c r="O18" i="38" s="1"/>
  <c r="M17" i="38"/>
  <c r="L17" i="38"/>
  <c r="K17" i="38"/>
  <c r="K32" i="38" s="1"/>
  <c r="J17" i="38"/>
  <c r="J32" i="38" s="1"/>
  <c r="I17" i="38"/>
  <c r="H17" i="38"/>
  <c r="N17" i="38" s="1"/>
  <c r="O17" i="38" s="1"/>
  <c r="G17" i="38"/>
  <c r="F17" i="38"/>
  <c r="E17" i="38"/>
  <c r="D17" i="38"/>
  <c r="N16" i="38"/>
  <c r="O16" i="38" s="1"/>
  <c r="N15" i="38"/>
  <c r="O15" i="38"/>
  <c r="N14" i="38"/>
  <c r="O14" i="38"/>
  <c r="M13" i="38"/>
  <c r="L13" i="38"/>
  <c r="L32" i="38" s="1"/>
  <c r="K13" i="38"/>
  <c r="J13" i="38"/>
  <c r="I13" i="38"/>
  <c r="H13" i="38"/>
  <c r="G13" i="38"/>
  <c r="F13" i="38"/>
  <c r="F32" i="38" s="1"/>
  <c r="E13" i="38"/>
  <c r="E32" i="38" s="1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M32" i="38" s="1"/>
  <c r="L5" i="38"/>
  <c r="K5" i="38"/>
  <c r="J5" i="38"/>
  <c r="I5" i="38"/>
  <c r="H5" i="38"/>
  <c r="G5" i="38"/>
  <c r="G32" i="38" s="1"/>
  <c r="F5" i="38"/>
  <c r="E5" i="38"/>
  <c r="D5" i="38"/>
  <c r="N27" i="37"/>
  <c r="O27" i="37" s="1"/>
  <c r="N26" i="37"/>
  <c r="O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E28" i="37" s="1"/>
  <c r="D22" i="37"/>
  <c r="N21" i="37"/>
  <c r="O21" i="37" s="1"/>
  <c r="N20" i="37"/>
  <c r="O20" i="37" s="1"/>
  <c r="N19" i="37"/>
  <c r="O19" i="37" s="1"/>
  <c r="N18" i="37"/>
  <c r="O18" i="37" s="1"/>
  <c r="M17" i="37"/>
  <c r="L17" i="37"/>
  <c r="K17" i="37"/>
  <c r="K28" i="37" s="1"/>
  <c r="J17" i="37"/>
  <c r="I17" i="37"/>
  <c r="H17" i="37"/>
  <c r="G17" i="37"/>
  <c r="N17" i="37" s="1"/>
  <c r="O17" i="37" s="1"/>
  <c r="F17" i="37"/>
  <c r="E17" i="37"/>
  <c r="D17" i="37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D28" i="37" s="1"/>
  <c r="N12" i="37"/>
  <c r="O12" i="37"/>
  <c r="N11" i="37"/>
  <c r="O11" i="37" s="1"/>
  <c r="N10" i="37"/>
  <c r="O10" i="37" s="1"/>
  <c r="N9" i="37"/>
  <c r="O9" i="37"/>
  <c r="N8" i="37"/>
  <c r="O8" i="37"/>
  <c r="N7" i="37"/>
  <c r="O7" i="37"/>
  <c r="N6" i="37"/>
  <c r="O6" i="37"/>
  <c r="M5" i="37"/>
  <c r="M28" i="37" s="1"/>
  <c r="L5" i="37"/>
  <c r="L28" i="37" s="1"/>
  <c r="K5" i="37"/>
  <c r="J5" i="37"/>
  <c r="J28" i="37" s="1"/>
  <c r="I5" i="37"/>
  <c r="H5" i="37"/>
  <c r="H28" i="37"/>
  <c r="G5" i="37"/>
  <c r="G28" i="37" s="1"/>
  <c r="F5" i="37"/>
  <c r="F28" i="37" s="1"/>
  <c r="E5" i="37"/>
  <c r="D5" i="37"/>
  <c r="N5" i="37" s="1"/>
  <c r="O5" i="37" s="1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N25" i="36" s="1"/>
  <c r="O25" i="36" s="1"/>
  <c r="D25" i="36"/>
  <c r="N24" i="36"/>
  <c r="O24" i="36" s="1"/>
  <c r="M23" i="36"/>
  <c r="L23" i="36"/>
  <c r="K23" i="36"/>
  <c r="J23" i="36"/>
  <c r="I23" i="36"/>
  <c r="H23" i="36"/>
  <c r="G23" i="36"/>
  <c r="F23" i="36"/>
  <c r="N23" i="36" s="1"/>
  <c r="O23" i="36" s="1"/>
  <c r="E23" i="36"/>
  <c r="D23" i="36"/>
  <c r="N22" i="36"/>
  <c r="O22" i="36" s="1"/>
  <c r="N21" i="36"/>
  <c r="O21" i="36" s="1"/>
  <c r="N20" i="36"/>
  <c r="O20" i="36"/>
  <c r="N19" i="36"/>
  <c r="O19" i="36"/>
  <c r="N18" i="36"/>
  <c r="O18" i="36"/>
  <c r="M17" i="36"/>
  <c r="L17" i="36"/>
  <c r="K17" i="36"/>
  <c r="J17" i="36"/>
  <c r="I17" i="36"/>
  <c r="H17" i="36"/>
  <c r="G17" i="36"/>
  <c r="F17" i="36"/>
  <c r="E17" i="36"/>
  <c r="E29" i="36" s="1"/>
  <c r="D17" i="36"/>
  <c r="N17" i="36" s="1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I29" i="36" s="1"/>
  <c r="H13" i="36"/>
  <c r="H29" i="36" s="1"/>
  <c r="G13" i="36"/>
  <c r="F13" i="36"/>
  <c r="N13" i="36" s="1"/>
  <c r="O13" i="36" s="1"/>
  <c r="E13" i="36"/>
  <c r="D13" i="36"/>
  <c r="N12" i="36"/>
  <c r="O12" i="36" s="1"/>
  <c r="N11" i="36"/>
  <c r="O11" i="36" s="1"/>
  <c r="N10" i="36"/>
  <c r="O10" i="36"/>
  <c r="N9" i="36"/>
  <c r="O9" i="36"/>
  <c r="N8" i="36"/>
  <c r="O8" i="36"/>
  <c r="N7" i="36"/>
  <c r="O7" i="36" s="1"/>
  <c r="N6" i="36"/>
  <c r="O6" i="36" s="1"/>
  <c r="M5" i="36"/>
  <c r="M29" i="36" s="1"/>
  <c r="L5" i="36"/>
  <c r="L29" i="36" s="1"/>
  <c r="K5" i="36"/>
  <c r="K29" i="36"/>
  <c r="J5" i="36"/>
  <c r="J29" i="36" s="1"/>
  <c r="I5" i="36"/>
  <c r="H5" i="36"/>
  <c r="G5" i="36"/>
  <c r="G29" i="36" s="1"/>
  <c r="F5" i="36"/>
  <c r="F29" i="36" s="1"/>
  <c r="E5" i="36"/>
  <c r="D5" i="36"/>
  <c r="D29" i="36" s="1"/>
  <c r="D5" i="35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H28" i="35" s="1"/>
  <c r="G22" i="35"/>
  <c r="F22" i="35"/>
  <c r="F28" i="35" s="1"/>
  <c r="E22" i="35"/>
  <c r="D22" i="35"/>
  <c r="N22" i="35" s="1"/>
  <c r="O22" i="35" s="1"/>
  <c r="N21" i="35"/>
  <c r="O21" i="35" s="1"/>
  <c r="N20" i="35"/>
  <c r="O20" i="35"/>
  <c r="N19" i="35"/>
  <c r="O19" i="35"/>
  <c r="N18" i="35"/>
  <c r="O18" i="35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/>
  <c r="N15" i="35"/>
  <c r="O15" i="35"/>
  <c r="N14" i="35"/>
  <c r="O14" i="35" s="1"/>
  <c r="M13" i="35"/>
  <c r="L13" i="35"/>
  <c r="K13" i="35"/>
  <c r="J13" i="35"/>
  <c r="I13" i="35"/>
  <c r="I28" i="35"/>
  <c r="H13" i="35"/>
  <c r="G13" i="35"/>
  <c r="G28" i="35" s="1"/>
  <c r="F13" i="35"/>
  <c r="E13" i="35"/>
  <c r="D13" i="35"/>
  <c r="N13" i="35" s="1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28" i="35"/>
  <c r="L5" i="35"/>
  <c r="L28" i="35" s="1"/>
  <c r="K5" i="35"/>
  <c r="J5" i="35"/>
  <c r="J28" i="35" s="1"/>
  <c r="I5" i="35"/>
  <c r="H5" i="35"/>
  <c r="G5" i="35"/>
  <c r="F5" i="35"/>
  <c r="E5" i="35"/>
  <c r="E28" i="35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/>
  <c r="O29" i="34" s="1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M23" i="34"/>
  <c r="L23" i="34"/>
  <c r="K23" i="34"/>
  <c r="K31" i="34" s="1"/>
  <c r="J23" i="34"/>
  <c r="I23" i="34"/>
  <c r="H23" i="34"/>
  <c r="G23" i="34"/>
  <c r="F23" i="34"/>
  <c r="E23" i="34"/>
  <c r="D23" i="34"/>
  <c r="N23" i="34" s="1"/>
  <c r="O23" i="34" s="1"/>
  <c r="N22" i="34"/>
  <c r="O22" i="34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H31" i="34"/>
  <c r="G17" i="34"/>
  <c r="F17" i="34"/>
  <c r="E17" i="34"/>
  <c r="D17" i="34"/>
  <c r="N17" i="34" s="1"/>
  <c r="O17" i="34" s="1"/>
  <c r="N16" i="34"/>
  <c r="O16" i="34"/>
  <c r="N15" i="34"/>
  <c r="O15" i="34"/>
  <c r="N14" i="34"/>
  <c r="O14" i="34"/>
  <c r="M13" i="34"/>
  <c r="L13" i="34"/>
  <c r="K13" i="34"/>
  <c r="J13" i="34"/>
  <c r="I13" i="34"/>
  <c r="H13" i="34"/>
  <c r="G13" i="34"/>
  <c r="G31" i="34" s="1"/>
  <c r="F13" i="34"/>
  <c r="F31" i="34"/>
  <c r="E13" i="34"/>
  <c r="D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M31" i="34" s="1"/>
  <c r="L5" i="34"/>
  <c r="L31" i="34" s="1"/>
  <c r="K5" i="34"/>
  <c r="J5" i="34"/>
  <c r="J31" i="34" s="1"/>
  <c r="I5" i="34"/>
  <c r="I31" i="34" s="1"/>
  <c r="H5" i="34"/>
  <c r="G5" i="34"/>
  <c r="F5" i="34"/>
  <c r="E5" i="34"/>
  <c r="E31" i="34" s="1"/>
  <c r="D5" i="34"/>
  <c r="D31" i="34" s="1"/>
  <c r="E25" i="33"/>
  <c r="F25" i="33"/>
  <c r="G25" i="33"/>
  <c r="N25" i="33" s="1"/>
  <c r="O25" i="33" s="1"/>
  <c r="H25" i="33"/>
  <c r="I25" i="33"/>
  <c r="J25" i="33"/>
  <c r="K25" i="33"/>
  <c r="L25" i="33"/>
  <c r="M25" i="33"/>
  <c r="E23" i="33"/>
  <c r="F23" i="33"/>
  <c r="G23" i="33"/>
  <c r="H23" i="33"/>
  <c r="I23" i="33"/>
  <c r="N23" i="33" s="1"/>
  <c r="O23" i="33" s="1"/>
  <c r="J23" i="33"/>
  <c r="K23" i="33"/>
  <c r="K29" i="33" s="1"/>
  <c r="L23" i="33"/>
  <c r="M23" i="33"/>
  <c r="E17" i="33"/>
  <c r="F17" i="33"/>
  <c r="G17" i="33"/>
  <c r="H17" i="33"/>
  <c r="I17" i="33"/>
  <c r="J17" i="33"/>
  <c r="K17" i="33"/>
  <c r="L17" i="33"/>
  <c r="M17" i="33"/>
  <c r="N17" i="33" s="1"/>
  <c r="O17" i="33" s="1"/>
  <c r="E13" i="33"/>
  <c r="N13" i="33" s="1"/>
  <c r="O13" i="33" s="1"/>
  <c r="F13" i="33"/>
  <c r="G13" i="33"/>
  <c r="H13" i="33"/>
  <c r="I13" i="33"/>
  <c r="J13" i="33"/>
  <c r="K13" i="33"/>
  <c r="L13" i="33"/>
  <c r="L29" i="33" s="1"/>
  <c r="M13" i="33"/>
  <c r="E5" i="33"/>
  <c r="F5" i="33"/>
  <c r="F29" i="33" s="1"/>
  <c r="G5" i="33"/>
  <c r="G29" i="33" s="1"/>
  <c r="H5" i="33"/>
  <c r="H29" i="33" s="1"/>
  <c r="I5" i="33"/>
  <c r="I29" i="33" s="1"/>
  <c r="J5" i="33"/>
  <c r="J29" i="33" s="1"/>
  <c r="K5" i="33"/>
  <c r="L5" i="33"/>
  <c r="M5" i="33"/>
  <c r="M29" i="33" s="1"/>
  <c r="D25" i="33"/>
  <c r="D23" i="33"/>
  <c r="D17" i="33"/>
  <c r="D13" i="33"/>
  <c r="D5" i="33"/>
  <c r="D29" i="33" s="1"/>
  <c r="N26" i="33"/>
  <c r="O26" i="33"/>
  <c r="N27" i="33"/>
  <c r="O27" i="33"/>
  <c r="N28" i="33"/>
  <c r="O28" i="33"/>
  <c r="N24" i="33"/>
  <c r="O24" i="33" s="1"/>
  <c r="N15" i="33"/>
  <c r="O15" i="33"/>
  <c r="N16" i="33"/>
  <c r="O16" i="33"/>
  <c r="N7" i="33"/>
  <c r="O7" i="33"/>
  <c r="N8" i="33"/>
  <c r="O8" i="33"/>
  <c r="N9" i="33"/>
  <c r="O9" i="33"/>
  <c r="N10" i="33"/>
  <c r="O10" i="33" s="1"/>
  <c r="N11" i="33"/>
  <c r="O11" i="33"/>
  <c r="N12" i="33"/>
  <c r="O12" i="33"/>
  <c r="N6" i="33"/>
  <c r="O6" i="33"/>
  <c r="N18" i="33"/>
  <c r="O18" i="33"/>
  <c r="N19" i="33"/>
  <c r="O19" i="33"/>
  <c r="N20" i="33"/>
  <c r="O20" i="33" s="1"/>
  <c r="N21" i="33"/>
  <c r="O21" i="33"/>
  <c r="N22" i="33"/>
  <c r="O22" i="33"/>
  <c r="N14" i="33"/>
  <c r="O14" i="33"/>
  <c r="N5" i="38"/>
  <c r="O5" i="38"/>
  <c r="N23" i="40"/>
  <c r="O23" i="40"/>
  <c r="N13" i="34"/>
  <c r="O13" i="34" s="1"/>
  <c r="K28" i="35"/>
  <c r="I28" i="37"/>
  <c r="N24" i="35"/>
  <c r="O24" i="35" s="1"/>
  <c r="N5" i="35"/>
  <c r="O5" i="35" s="1"/>
  <c r="D32" i="38"/>
  <c r="O31" i="48" l="1"/>
  <c r="P31" i="48" s="1"/>
  <c r="N31" i="34"/>
  <c r="O31" i="34" s="1"/>
  <c r="N33" i="44"/>
  <c r="O33" i="44" s="1"/>
  <c r="N28" i="37"/>
  <c r="O28" i="37" s="1"/>
  <c r="N28" i="41"/>
  <c r="O28" i="41" s="1"/>
  <c r="N30" i="43"/>
  <c r="O30" i="43" s="1"/>
  <c r="N29" i="36"/>
  <c r="O29" i="36" s="1"/>
  <c r="N29" i="39"/>
  <c r="O29" i="39" s="1"/>
  <c r="N5" i="41"/>
  <c r="O5" i="41" s="1"/>
  <c r="N5" i="36"/>
  <c r="O5" i="36" s="1"/>
  <c r="H32" i="38"/>
  <c r="N32" i="38" s="1"/>
  <c r="O32" i="38" s="1"/>
  <c r="O13" i="47"/>
  <c r="P13" i="47" s="1"/>
  <c r="N5" i="44"/>
  <c r="O5" i="44" s="1"/>
  <c r="N22" i="37"/>
  <c r="O22" i="37" s="1"/>
  <c r="E29" i="33"/>
  <c r="N29" i="33" s="1"/>
  <c r="O29" i="33" s="1"/>
  <c r="N5" i="34"/>
  <c r="O5" i="34" s="1"/>
  <c r="N13" i="39"/>
  <c r="O13" i="39" s="1"/>
  <c r="D29" i="47"/>
  <c r="O29" i="47" s="1"/>
  <c r="P29" i="47" s="1"/>
  <c r="N5" i="43"/>
  <c r="O5" i="43" s="1"/>
  <c r="D28" i="35"/>
  <c r="N28" i="35" s="1"/>
  <c r="O28" i="35" s="1"/>
  <c r="N5" i="40"/>
  <c r="O5" i="40" s="1"/>
  <c r="N5" i="33"/>
  <c r="O5" i="33" s="1"/>
  <c r="L32" i="42"/>
  <c r="N32" i="42" s="1"/>
  <c r="O32" i="42" s="1"/>
  <c r="D29" i="46"/>
  <c r="N29" i="46" s="1"/>
  <c r="O29" i="46" s="1"/>
  <c r="N13" i="37"/>
  <c r="O13" i="37" s="1"/>
</calcChain>
</file>

<file path=xl/sharedStrings.xml><?xml version="1.0" encoding="utf-8"?>
<sst xmlns="http://schemas.openxmlformats.org/spreadsheetml/2006/main" count="737" uniqueCount="94">
  <si>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</si>
  <si>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</si>
  <si>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</si>
  <si>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</si>
  <si>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</si>
  <si>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</si>
  <si>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</si>
  <si>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</si>
  <si>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</si>
  <si>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</si>
  <si>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</si>
  <si>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</si>
  <si>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</si>
  <si>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</si>
  <si>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</si>
  <si>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</si>
  <si>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</si>
  <si>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</si>
  <si>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</si>
  <si>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</si>
  <si>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</si>
  <si>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</si>
  <si>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</si>
  <si>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</si>
  <si>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</si>
  <si>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</si>
  <si>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</si>
  <si>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</si>
  <si>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</si>
  <si>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</si>
  <si>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</si>
  <si>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</si>
  <si>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</si>
  <si>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</si>
  <si>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</si>
  <si>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</si>
  <si>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</si>
  <si>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</si>
  <si>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</si>
  <si>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</si>
  <si>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</si>
  <si>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Other Culture / Recreation</t>
  </si>
  <si>
    <t>2009 Municipal Population:</t>
  </si>
  <si>
    <t>Frostproof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</si>
  <si>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</si>
  <si>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</si>
  <si>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</si>
  <si>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</si>
  <si>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</si>
  <si>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</si>
  <si>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</si>
  <si>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</si>
  <si>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</si>
  <si>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</si>
  <si>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</si>
  <si>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</si>
  <si>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Water Utility Services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</si>
  <si>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</si>
  <si>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</si>
  <si>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</si>
  <si>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</si>
  <si>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</si>
  <si>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</si>
  <si>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</si>
  <si>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</si>
  <si>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2014 Municipal Population:</t>
  </si>
  <si>
    <t>Local Fiscal Year Ended September 30, 2007</t>
  </si>
  <si>
    <t>Emergency and Disaster Relief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</si>
  <si>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</si>
  <si>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</si>
  <si>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</si>
  <si>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</si>
  <si>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Other Public Safety</t>
  </si>
  <si>
    <t>Special Events</t>
  </si>
  <si>
    <t>Special Facilities</t>
  </si>
  <si>
    <t>2016 Municipal Population:</t>
  </si>
  <si>
    <t>Local Fiscal Year Ended September 30, 2017</t>
  </si>
  <si>
    <t>2017 Municipal Population:</t>
  </si>
  <si>
    <t>Local Fiscal Year Ended September 30, 2018</t>
  </si>
  <si>
    <t>Other Uses</t>
  </si>
  <si>
    <t>Interfund Transfers Out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</si>
  <si>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</si>
  <si>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</si>
  <si>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</si>
  <si>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</si>
  <si>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</si>
  <si>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</si>
  <si>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</si>
  <si>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</si>
  <si>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</si>
  <si>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</si>
  <si>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</si>
  <si>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Inter-fund Group Transfers Out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</si>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</sst>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91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537168</v>
      </c>
      <c r="E5" s="24">
        <f>SUM(E6:E12)</f>
        <v>0</v>
      </c>
      <c r="F5" s="24">
        <f>SUM(F6:F12)</f>
        <v>0</v>
      </c>
      <c r="G5" s="24">
        <f>SUM(G6:G12)</f>
        <v>0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437453</v>
      </c>
      <c r="L5" s="24">
        <f>SUM(L6:L12)</f>
        <v>0</v>
      </c>
      <c r="M5" s="24">
        <f>SUM(M6:M12)</f>
        <v>313958</v>
      </c>
      <c r="N5" s="24">
        <f>SUM(N6:N12)</f>
        <v>0</v>
      </c>
      <c r="O5" s="25">
        <f>SUM(D5:N5)</f>
        <v>1288579</v>
      </c>
      <c r="P5" s="30">
        <f>(O5/P$33)</f>
        <v>429.81287525016677</v>
      </c>
      <c r="Q5" s="6"/>
    </row>
    <row r="6" spans="1:134">
      <c r="A6" s="12"/>
      <c r="B6" s="42">
        <v>511</v>
      </c>
      <c r="C6" s="19" t="s">
        <v>19</v>
      </c>
      <c r="D6" s="43">
        <v>26710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26710</v>
      </c>
      <c r="P6" s="44">
        <f>(O6/P$33)</f>
        <v>8.9092728485657098</v>
      </c>
      <c r="Q6" s="9"/>
    </row>
    <row r="7" spans="1:134">
      <c r="A7" s="12"/>
      <c r="B7" s="42">
        <v>512</v>
      </c>
      <c r="C7" s="19" t="s">
        <v>20</v>
      </c>
      <c r="D7" s="43">
        <v>58616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58616</v>
      </c>
      <c r="P7" s="44">
        <f>(O7/P$33)</f>
        <v>19.551701134089392</v>
      </c>
      <c r="Q7" s="9"/>
    </row>
    <row r="8" spans="1:134">
      <c r="A8" s="12"/>
      <c r="B8" s="42">
        <v>513</v>
      </c>
      <c r="C8" s="19" t="s">
        <v>21</v>
      </c>
      <c r="D8" s="43">
        <v>333839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70404</v>
      </c>
      <c r="L8" s="43">
        <v>0</v>
      </c>
      <c r="M8" s="43">
        <v>313958</v>
      </c>
      <c r="N8" s="43">
        <v>0</v>
      </c>
      <c r="O8" s="43">
        <f t="shared" si="0"/>
        <v>718201</v>
      </c>
      <c r="P8" s="44">
        <f>(O8/P$33)</f>
        <v>239.56004002668445</v>
      </c>
      <c r="Q8" s="9"/>
    </row>
    <row r="9" spans="1:134">
      <c r="A9" s="12"/>
      <c r="B9" s="42">
        <v>514</v>
      </c>
      <c r="C9" s="19" t="s">
        <v>22</v>
      </c>
      <c r="D9" s="43">
        <v>42500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42500</v>
      </c>
      <c r="P9" s="44">
        <f>(O9/P$33)</f>
        <v>14.176117411607738</v>
      </c>
      <c r="Q9" s="9"/>
    </row>
    <row r="10" spans="1:134">
      <c r="A10" s="12"/>
      <c r="B10" s="42">
        <v>515</v>
      </c>
      <c r="C10" s="19" t="s">
        <v>23</v>
      </c>
      <c r="D10" s="43">
        <v>57000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57000</v>
      </c>
      <c r="P10" s="44">
        <f>(O10/P$33)</f>
        <v>19.012675116744497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367049</v>
      </c>
      <c r="L11" s="43">
        <v>0</v>
      </c>
      <c r="M11" s="43">
        <v>0</v>
      </c>
      <c r="N11" s="43">
        <v>0</v>
      </c>
      <c r="O11" s="43">
        <f t="shared" si="0"/>
        <v>367049</v>
      </c>
      <c r="P11" s="44">
        <f>(O11/P$33)</f>
        <v>122.43128752501667</v>
      </c>
      <c r="Q11" s="9"/>
    </row>
    <row r="12" spans="1:134">
      <c r="A12" s="12"/>
      <c r="B12" s="42">
        <v>519</v>
      </c>
      <c r="C12" s="19" t="s">
        <v>25</v>
      </c>
      <c r="D12" s="43">
        <v>18503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18503</v>
      </c>
      <c r="P12" s="44">
        <f>(O12/P$33)</f>
        <v>6.171781187458306</v>
      </c>
      <c r="Q12" s="9"/>
    </row>
    <row r="13" spans="1:134" ht="15.75">
      <c r="A13" s="26" t="s">
        <v>26</v>
      </c>
      <c r="B13" s="27"/>
      <c r="C13" s="28"/>
      <c r="D13" s="29">
        <f>SUM(D14:D17)</f>
        <v>1236022</v>
      </c>
      <c r="E13" s="29">
        <f>SUM(E14:E17)</f>
        <v>186919</v>
      </c>
      <c r="F13" s="29">
        <f>SUM(F14:F17)</f>
        <v>0</v>
      </c>
      <c r="G13" s="29">
        <f>SUM(G14:G17)</f>
        <v>0</v>
      </c>
      <c r="H13" s="29">
        <f>SUM(H14:H17)</f>
        <v>0</v>
      </c>
      <c r="I13" s="29">
        <f>SUM(I14:I17)</f>
        <v>0</v>
      </c>
      <c r="J13" s="29">
        <f>SUM(J14:J17)</f>
        <v>0</v>
      </c>
      <c r="K13" s="29">
        <f>SUM(K14:K17)</f>
        <v>0</v>
      </c>
      <c r="L13" s="29">
        <f>SUM(L14:L17)</f>
        <v>0</v>
      </c>
      <c r="M13" s="29">
        <f>SUM(M14:M17)</f>
        <v>0</v>
      </c>
      <c r="N13" s="29">
        <f>SUM(N14:N17)</f>
        <v>0</v>
      </c>
      <c r="O13" s="40">
        <f>SUM(D13:N13)</f>
        <v>1422941</v>
      </c>
      <c r="P13" s="41">
        <f>(O13/P$33)</f>
        <v>474.63008672448296</v>
      </c>
      <c r="Q13" s="10"/>
    </row>
    <row r="14" spans="1:134">
      <c r="A14" s="12"/>
      <c r="B14" s="42">
        <v>521</v>
      </c>
      <c r="C14" s="19" t="s">
        <v>27</v>
      </c>
      <c r="D14" s="43">
        <v>940781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940781</v>
      </c>
      <c r="P14" s="44">
        <f>(O14/P$33)</f>
        <v>313.8028685790527</v>
      </c>
      <c r="Q14" s="9"/>
    </row>
    <row r="15" spans="1:134">
      <c r="A15" s="12"/>
      <c r="B15" s="42">
        <v>522</v>
      </c>
      <c r="C15" s="19" t="s">
        <v>28</v>
      </c>
      <c r="D15" s="43">
        <v>210939</v>
      </c>
      <c r="E15" s="43">
        <v>186919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7" si="1">SUM(D15:N15)</f>
        <v>397858</v>
      </c>
      <c r="P15" s="44">
        <f>(O15/P$33)</f>
        <v>132.70780520346898</v>
      </c>
      <c r="Q15" s="9"/>
    </row>
    <row r="16" spans="1:134">
      <c r="A16" s="12"/>
      <c r="B16" s="42">
        <v>524</v>
      </c>
      <c r="C16" s="19" t="s">
        <v>29</v>
      </c>
      <c r="D16" s="43">
        <v>37475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37475</v>
      </c>
      <c r="P16" s="44">
        <f>(O16/P$33)</f>
        <v>12.5</v>
      </c>
      <c r="Q16" s="9"/>
    </row>
    <row r="17" spans="1:120">
      <c r="A17" s="12"/>
      <c r="B17" s="42">
        <v>529</v>
      </c>
      <c r="C17" s="19" t="s">
        <v>72</v>
      </c>
      <c r="D17" s="43">
        <v>46827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46827</v>
      </c>
      <c r="P17" s="44">
        <f>(O17/P$33)</f>
        <v>15.619412941961308</v>
      </c>
      <c r="Q17" s="9"/>
    </row>
    <row r="18" spans="1:120" ht="15.75">
      <c r="A18" s="26" t="s">
        <v>30</v>
      </c>
      <c r="B18" s="27"/>
      <c r="C18" s="28"/>
      <c r="D18" s="29">
        <f>SUM(D19:D22)</f>
        <v>0</v>
      </c>
      <c r="E18" s="29">
        <f>SUM(E19:E22)</f>
        <v>0</v>
      </c>
      <c r="F18" s="29">
        <f>SUM(F19:F22)</f>
        <v>0</v>
      </c>
      <c r="G18" s="29">
        <f>SUM(G19:G22)</f>
        <v>0</v>
      </c>
      <c r="H18" s="29">
        <f>SUM(H19:H22)</f>
        <v>0</v>
      </c>
      <c r="I18" s="29">
        <f>SUM(I19:I22)</f>
        <v>2582776</v>
      </c>
      <c r="J18" s="29">
        <f>SUM(J19:J22)</f>
        <v>0</v>
      </c>
      <c r="K18" s="29">
        <f>SUM(K19:K22)</f>
        <v>0</v>
      </c>
      <c r="L18" s="29">
        <f>SUM(L19:L22)</f>
        <v>0</v>
      </c>
      <c r="M18" s="29">
        <f>SUM(M19:M22)</f>
        <v>0</v>
      </c>
      <c r="N18" s="29">
        <f>SUM(N19:N22)</f>
        <v>0</v>
      </c>
      <c r="O18" s="40">
        <f>SUM(D18:N18)</f>
        <v>2582776</v>
      </c>
      <c r="P18" s="41">
        <f>(O18/P$33)</f>
        <v>861.49966644429617</v>
      </c>
      <c r="Q18" s="10"/>
    </row>
    <row r="19" spans="1:120">
      <c r="A19" s="12"/>
      <c r="B19" s="42">
        <v>533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710412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8" si="2">SUM(D19:N19)</f>
        <v>710412</v>
      </c>
      <c r="P19" s="44">
        <f>(O19/P$33)</f>
        <v>236.96197464976652</v>
      </c>
      <c r="Q19" s="9"/>
    </row>
    <row r="20" spans="1:120">
      <c r="A20" s="12"/>
      <c r="B20" s="42">
        <v>534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498347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498347</v>
      </c>
      <c r="P20" s="44">
        <f>(O20/P$33)</f>
        <v>166.22648432288193</v>
      </c>
      <c r="Q20" s="9"/>
    </row>
    <row r="21" spans="1:120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1220205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1220205</v>
      </c>
      <c r="P21" s="44">
        <f>(O21/P$33)</f>
        <v>407.00633755837225</v>
      </c>
      <c r="Q21" s="9"/>
    </row>
    <row r="22" spans="1:120">
      <c r="A22" s="12"/>
      <c r="B22" s="42">
        <v>538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153812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153812</v>
      </c>
      <c r="P22" s="44">
        <f>(O22/P$33)</f>
        <v>51.304869913275517</v>
      </c>
      <c r="Q22" s="9"/>
    </row>
    <row r="23" spans="1:120" ht="15.75">
      <c r="A23" s="26" t="s">
        <v>36</v>
      </c>
      <c r="B23" s="27"/>
      <c r="C23" s="28"/>
      <c r="D23" s="29">
        <f>SUM(D24:D24)</f>
        <v>525149</v>
      </c>
      <c r="E23" s="29">
        <f>SUM(E24:E24)</f>
        <v>0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525149</v>
      </c>
      <c r="P23" s="41">
        <f>(O23/P$33)</f>
        <v>175.16644429619745</v>
      </c>
      <c r="Q23" s="10"/>
    </row>
    <row r="24" spans="1:120">
      <c r="A24" s="12"/>
      <c r="B24" s="42">
        <v>541</v>
      </c>
      <c r="C24" s="19" t="s">
        <v>37</v>
      </c>
      <c r="D24" s="43">
        <v>525149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525149</v>
      </c>
      <c r="P24" s="44">
        <f>(O24/P$33)</f>
        <v>175.16644429619745</v>
      </c>
      <c r="Q24" s="9"/>
    </row>
    <row r="25" spans="1:120" ht="15.75">
      <c r="A25" s="26" t="s">
        <v>38</v>
      </c>
      <c r="B25" s="27"/>
      <c r="C25" s="28"/>
      <c r="D25" s="29">
        <f>SUM(D26:D28)</f>
        <v>499407</v>
      </c>
      <c r="E25" s="29">
        <f>SUM(E26:E28)</f>
        <v>0</v>
      </c>
      <c r="F25" s="29">
        <f>SUM(F26:F28)</f>
        <v>0</v>
      </c>
      <c r="G25" s="29">
        <f>SUM(G26:G28)</f>
        <v>0</v>
      </c>
      <c r="H25" s="29">
        <f>SUM(H26:H28)</f>
        <v>0</v>
      </c>
      <c r="I25" s="29">
        <f>SUM(I26:I28)</f>
        <v>0</v>
      </c>
      <c r="J25" s="29">
        <f>SUM(J26:J28)</f>
        <v>0</v>
      </c>
      <c r="K25" s="29">
        <f>SUM(K26:K28)</f>
        <v>0</v>
      </c>
      <c r="L25" s="29">
        <f>SUM(L26:L28)</f>
        <v>0</v>
      </c>
      <c r="M25" s="29">
        <f>SUM(M26:M28)</f>
        <v>0</v>
      </c>
      <c r="N25" s="29">
        <f>SUM(N26:N28)</f>
        <v>0</v>
      </c>
      <c r="O25" s="29">
        <f>SUM(D25:N25)</f>
        <v>499407</v>
      </c>
      <c r="P25" s="41">
        <f>(O25/P$33)</f>
        <v>166.58005336891262</v>
      </c>
      <c r="Q25" s="9"/>
    </row>
    <row r="26" spans="1:120">
      <c r="A26" s="12"/>
      <c r="B26" s="42">
        <v>571</v>
      </c>
      <c r="C26" s="19" t="s">
        <v>39</v>
      </c>
      <c r="D26" s="43">
        <v>198303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198303</v>
      </c>
      <c r="P26" s="44">
        <f>(O26/P$33)</f>
        <v>66.145096731154098</v>
      </c>
      <c r="Q26" s="9"/>
    </row>
    <row r="27" spans="1:120">
      <c r="A27" s="12"/>
      <c r="B27" s="42">
        <v>572</v>
      </c>
      <c r="C27" s="19" t="s">
        <v>40</v>
      </c>
      <c r="D27" s="43">
        <v>90616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2"/>
        <v>90616</v>
      </c>
      <c r="P27" s="44">
        <f>(O27/P$33)</f>
        <v>30.225483655770514</v>
      </c>
      <c r="Q27" s="9"/>
    </row>
    <row r="28" spans="1:120">
      <c r="A28" s="12"/>
      <c r="B28" s="42">
        <v>574</v>
      </c>
      <c r="C28" s="19" t="s">
        <v>73</v>
      </c>
      <c r="D28" s="43">
        <v>210488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210488</v>
      </c>
      <c r="P28" s="44">
        <f>(O28/P$33)</f>
        <v>70.209472981987986</v>
      </c>
      <c r="Q28" s="9"/>
    </row>
    <row r="29" spans="1:120" ht="15.75">
      <c r="A29" s="26" t="s">
        <v>45</v>
      </c>
      <c r="B29" s="27"/>
      <c r="C29" s="28"/>
      <c r="D29" s="29">
        <f>SUM(D30:D30)</f>
        <v>0</v>
      </c>
      <c r="E29" s="29">
        <f>SUM(E30:E30)</f>
        <v>44553</v>
      </c>
      <c r="F29" s="29">
        <f>SUM(F30:F30)</f>
        <v>0</v>
      </c>
      <c r="G29" s="29">
        <f>SUM(G30:G30)</f>
        <v>0</v>
      </c>
      <c r="H29" s="29">
        <f>SUM(H30:H30)</f>
        <v>0</v>
      </c>
      <c r="I29" s="29">
        <f>SUM(I30:I30)</f>
        <v>0</v>
      </c>
      <c r="J29" s="29">
        <f>SUM(J30:J30)</f>
        <v>0</v>
      </c>
      <c r="K29" s="29">
        <f>SUM(K30:K30)</f>
        <v>0</v>
      </c>
      <c r="L29" s="29">
        <f>SUM(L30:L30)</f>
        <v>0</v>
      </c>
      <c r="M29" s="29">
        <f>SUM(M30:M30)</f>
        <v>0</v>
      </c>
      <c r="N29" s="29">
        <f>SUM(N30:N30)</f>
        <v>0</v>
      </c>
      <c r="O29" s="29">
        <f>SUM(D29:N29)</f>
        <v>44553</v>
      </c>
      <c r="P29" s="41">
        <f>(O29/P$33)</f>
        <v>14.860907271514343</v>
      </c>
      <c r="Q29" s="9"/>
    </row>
    <row r="30" spans="1:120" ht="15.75" thickBot="1">
      <c r="A30" s="12"/>
      <c r="B30" s="42">
        <v>581</v>
      </c>
      <c r="C30" s="19" t="s">
        <v>92</v>
      </c>
      <c r="D30" s="43">
        <v>0</v>
      </c>
      <c r="E30" s="43">
        <v>44553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44553</v>
      </c>
      <c r="P30" s="44">
        <f>(O30/P$33)</f>
        <v>14.860907271514343</v>
      </c>
      <c r="Q30" s="9"/>
    </row>
    <row r="31" spans="1:120" ht="16.5" thickBot="1">
      <c r="A31" s="13" t="s">
        <v>10</v>
      </c>
      <c r="B31" s="21"/>
      <c r="C31" s="20"/>
      <c r="D31" s="14">
        <f>SUM(D5,D13,D18,D23,D25,D29)</f>
        <v>2797746</v>
      </c>
      <c r="E31" s="14">
        <f t="shared" ref="E31:N31" si="3">SUM(E5,E13,E18,E23,E25,E29)</f>
        <v>231472</v>
      </c>
      <c r="F31" s="14">
        <f t="shared" si="3"/>
        <v>0</v>
      </c>
      <c r="G31" s="14">
        <f t="shared" si="3"/>
        <v>0</v>
      </c>
      <c r="H31" s="14">
        <f t="shared" si="3"/>
        <v>0</v>
      </c>
      <c r="I31" s="14">
        <f t="shared" si="3"/>
        <v>2582776</v>
      </c>
      <c r="J31" s="14">
        <f t="shared" si="3"/>
        <v>0</v>
      </c>
      <c r="K31" s="14">
        <f t="shared" si="3"/>
        <v>437453</v>
      </c>
      <c r="L31" s="14">
        <f t="shared" si="3"/>
        <v>0</v>
      </c>
      <c r="M31" s="14">
        <f t="shared" si="3"/>
        <v>313958</v>
      </c>
      <c r="N31" s="14">
        <f t="shared" si="3"/>
        <v>0</v>
      </c>
      <c r="O31" s="14">
        <f>SUM(D31:N31)</f>
        <v>6363405</v>
      </c>
      <c r="P31" s="35">
        <f>(O31/P$33)</f>
        <v>2122.5500333555706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0" t="s">
        <v>93</v>
      </c>
      <c r="N33" s="90"/>
      <c r="O33" s="90"/>
      <c r="P33" s="39">
        <v>2998</v>
      </c>
    </row>
    <row r="34" spans="1:16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3"/>
    </row>
    <row r="35" spans="1:16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415967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215834</v>
      </c>
      <c r="L5" s="24">
        <f t="shared" si="0"/>
        <v>0</v>
      </c>
      <c r="M5" s="24">
        <f t="shared" si="0"/>
        <v>0</v>
      </c>
      <c r="N5" s="25">
        <f>SUM(D5:M5)</f>
        <v>631801</v>
      </c>
      <c r="O5" s="30">
        <f t="shared" ref="O5:O32" si="1">(N5/O$34)</f>
        <v>213.37419790611281</v>
      </c>
      <c r="P5" s="6"/>
    </row>
    <row r="6" spans="1:133">
      <c r="A6" s="12"/>
      <c r="B6" s="42">
        <v>511</v>
      </c>
      <c r="C6" s="19" t="s">
        <v>19</v>
      </c>
      <c r="D6" s="43">
        <v>7476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7476</v>
      </c>
      <c r="O6" s="44">
        <f t="shared" si="1"/>
        <v>2.5248226950354611</v>
      </c>
      <c r="P6" s="9"/>
    </row>
    <row r="7" spans="1:133">
      <c r="A7" s="12"/>
      <c r="B7" s="42">
        <v>512</v>
      </c>
      <c r="C7" s="19" t="s">
        <v>20</v>
      </c>
      <c r="D7" s="43">
        <v>84669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84669</v>
      </c>
      <c r="O7" s="44">
        <f t="shared" si="1"/>
        <v>28.594731509625127</v>
      </c>
      <c r="P7" s="9"/>
    </row>
    <row r="8" spans="1:133">
      <c r="A8" s="12"/>
      <c r="B8" s="42">
        <v>513</v>
      </c>
      <c r="C8" s="19" t="s">
        <v>21</v>
      </c>
      <c r="D8" s="43">
        <v>136190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136190</v>
      </c>
      <c r="O8" s="44">
        <f t="shared" si="1"/>
        <v>45.994596420128332</v>
      </c>
      <c r="P8" s="9"/>
    </row>
    <row r="9" spans="1:133">
      <c r="A9" s="12"/>
      <c r="B9" s="42">
        <v>514</v>
      </c>
      <c r="C9" s="19" t="s">
        <v>22</v>
      </c>
      <c r="D9" s="43">
        <v>37350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37350</v>
      </c>
      <c r="O9" s="44">
        <f t="shared" si="1"/>
        <v>12.613981762917932</v>
      </c>
      <c r="P9" s="9"/>
    </row>
    <row r="10" spans="1:133">
      <c r="A10" s="12"/>
      <c r="B10" s="42">
        <v>515</v>
      </c>
      <c r="C10" s="19" t="s">
        <v>23</v>
      </c>
      <c r="D10" s="43">
        <v>45425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45425</v>
      </c>
      <c r="O10" s="44">
        <f t="shared" si="1"/>
        <v>15.341100979398851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215834</v>
      </c>
      <c r="L11" s="43">
        <v>0</v>
      </c>
      <c r="M11" s="43">
        <v>0</v>
      </c>
      <c r="N11" s="43">
        <f t="shared" si="2"/>
        <v>215834</v>
      </c>
      <c r="O11" s="44">
        <f t="shared" si="1"/>
        <v>72.892266126308684</v>
      </c>
      <c r="P11" s="9"/>
    </row>
    <row r="12" spans="1:133">
      <c r="A12" s="12"/>
      <c r="B12" s="42">
        <v>519</v>
      </c>
      <c r="C12" s="19" t="s">
        <v>25</v>
      </c>
      <c r="D12" s="43">
        <v>104857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104857</v>
      </c>
      <c r="O12" s="44">
        <f t="shared" si="1"/>
        <v>35.412698412698411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1157785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>SUM(D13:M13)</f>
        <v>1157785</v>
      </c>
      <c r="O13" s="41">
        <f t="shared" si="1"/>
        <v>391.01148260722726</v>
      </c>
      <c r="P13" s="10"/>
    </row>
    <row r="14" spans="1:133">
      <c r="A14" s="12"/>
      <c r="B14" s="42">
        <v>521</v>
      </c>
      <c r="C14" s="19" t="s">
        <v>27</v>
      </c>
      <c r="D14" s="43">
        <v>913462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913462</v>
      </c>
      <c r="O14" s="44">
        <f t="shared" si="1"/>
        <v>308.49780479567715</v>
      </c>
      <c r="P14" s="9"/>
    </row>
    <row r="15" spans="1:133">
      <c r="A15" s="12"/>
      <c r="B15" s="42">
        <v>522</v>
      </c>
      <c r="C15" s="19" t="s">
        <v>28</v>
      </c>
      <c r="D15" s="43">
        <v>226233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226233</v>
      </c>
      <c r="O15" s="44">
        <f t="shared" si="1"/>
        <v>76.40425531914893</v>
      </c>
      <c r="P15" s="9"/>
    </row>
    <row r="16" spans="1:133">
      <c r="A16" s="12"/>
      <c r="B16" s="42">
        <v>524</v>
      </c>
      <c r="C16" s="19" t="s">
        <v>29</v>
      </c>
      <c r="D16" s="43">
        <v>18090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18090</v>
      </c>
      <c r="O16" s="44">
        <f t="shared" si="1"/>
        <v>6.1094224924012162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SUM(D18:D23)</f>
        <v>35694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1770517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1806211</v>
      </c>
      <c r="O17" s="41">
        <f t="shared" si="1"/>
        <v>610.00033772374195</v>
      </c>
      <c r="P17" s="10"/>
    </row>
    <row r="18" spans="1:119">
      <c r="A18" s="12"/>
      <c r="B18" s="42">
        <v>533</v>
      </c>
      <c r="C18" s="19" t="s">
        <v>56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286217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286217</v>
      </c>
      <c r="O18" s="44">
        <f t="shared" si="1"/>
        <v>96.662276258020938</v>
      </c>
      <c r="P18" s="9"/>
    </row>
    <row r="19" spans="1:119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351035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351035</v>
      </c>
      <c r="O19" s="44">
        <f t="shared" si="1"/>
        <v>118.55285376561973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839840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839840</v>
      </c>
      <c r="O20" s="44">
        <f t="shared" si="1"/>
        <v>283.6339074636947</v>
      </c>
      <c r="P20" s="9"/>
    </row>
    <row r="21" spans="1:119">
      <c r="A21" s="12"/>
      <c r="B21" s="42">
        <v>536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237829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237829</v>
      </c>
      <c r="O21" s="44">
        <f t="shared" si="1"/>
        <v>80.320499831138136</v>
      </c>
      <c r="P21" s="9"/>
    </row>
    <row r="22" spans="1:119">
      <c r="A22" s="12"/>
      <c r="B22" s="42">
        <v>538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55596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55596</v>
      </c>
      <c r="O22" s="44">
        <f t="shared" si="1"/>
        <v>18.776089159067883</v>
      </c>
      <c r="P22" s="9"/>
    </row>
    <row r="23" spans="1:119">
      <c r="A23" s="12"/>
      <c r="B23" s="42">
        <v>539</v>
      </c>
      <c r="C23" s="19" t="s">
        <v>35</v>
      </c>
      <c r="D23" s="43">
        <v>35694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35694</v>
      </c>
      <c r="O23" s="44">
        <f t="shared" si="1"/>
        <v>12.054711246200608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506915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2" si="7">SUM(D24:M24)</f>
        <v>506915</v>
      </c>
      <c r="O24" s="41">
        <f t="shared" si="1"/>
        <v>171.19723066531577</v>
      </c>
      <c r="P24" s="10"/>
    </row>
    <row r="25" spans="1:119">
      <c r="A25" s="12"/>
      <c r="B25" s="42">
        <v>541</v>
      </c>
      <c r="C25" s="19" t="s">
        <v>37</v>
      </c>
      <c r="D25" s="43">
        <v>506915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506915</v>
      </c>
      <c r="O25" s="44">
        <f t="shared" si="1"/>
        <v>171.19723066531577</v>
      </c>
      <c r="P25" s="9"/>
    </row>
    <row r="26" spans="1:119" ht="15.75">
      <c r="A26" s="26" t="s">
        <v>38</v>
      </c>
      <c r="B26" s="27"/>
      <c r="C26" s="28"/>
      <c r="D26" s="29">
        <f t="shared" ref="D26:M26" si="8">SUM(D27:D29)</f>
        <v>318938</v>
      </c>
      <c r="E26" s="29">
        <f t="shared" si="8"/>
        <v>4510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323448</v>
      </c>
      <c r="O26" s="41">
        <f t="shared" si="1"/>
        <v>109.23606889564337</v>
      </c>
      <c r="P26" s="9"/>
    </row>
    <row r="27" spans="1:119">
      <c r="A27" s="12"/>
      <c r="B27" s="42">
        <v>571</v>
      </c>
      <c r="C27" s="19" t="s">
        <v>39</v>
      </c>
      <c r="D27" s="43">
        <v>245539</v>
      </c>
      <c r="E27" s="43">
        <v>646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246185</v>
      </c>
      <c r="O27" s="44">
        <f t="shared" si="1"/>
        <v>83.14251941911516</v>
      </c>
      <c r="P27" s="9"/>
    </row>
    <row r="28" spans="1:119">
      <c r="A28" s="12"/>
      <c r="B28" s="42">
        <v>572</v>
      </c>
      <c r="C28" s="19" t="s">
        <v>40</v>
      </c>
      <c r="D28" s="43">
        <v>73399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73399</v>
      </c>
      <c r="O28" s="44">
        <f t="shared" si="1"/>
        <v>24.788584937521108</v>
      </c>
      <c r="P28" s="9"/>
    </row>
    <row r="29" spans="1:119">
      <c r="A29" s="12"/>
      <c r="B29" s="42">
        <v>579</v>
      </c>
      <c r="C29" s="19" t="s">
        <v>41</v>
      </c>
      <c r="D29" s="43">
        <v>0</v>
      </c>
      <c r="E29" s="43">
        <v>3864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3864</v>
      </c>
      <c r="O29" s="44">
        <f t="shared" si="1"/>
        <v>1.3049645390070923</v>
      </c>
      <c r="P29" s="9"/>
    </row>
    <row r="30" spans="1:119" ht="15.75">
      <c r="A30" s="26" t="s">
        <v>45</v>
      </c>
      <c r="B30" s="27"/>
      <c r="C30" s="28"/>
      <c r="D30" s="29">
        <f t="shared" ref="D30:M30" si="9">SUM(D31:D31)</f>
        <v>1500000</v>
      </c>
      <c r="E30" s="29">
        <f t="shared" si="9"/>
        <v>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7"/>
        <v>1500000</v>
      </c>
      <c r="O30" s="41">
        <f t="shared" si="1"/>
        <v>506.5856129685917</v>
      </c>
      <c r="P30" s="9"/>
    </row>
    <row r="31" spans="1:119" ht="15.75" thickBot="1">
      <c r="A31" s="12"/>
      <c r="B31" s="42">
        <v>581</v>
      </c>
      <c r="C31" s="19" t="s">
        <v>46</v>
      </c>
      <c r="D31" s="43">
        <v>1500000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1500000</v>
      </c>
      <c r="O31" s="44">
        <f t="shared" si="1"/>
        <v>506.5856129685917</v>
      </c>
      <c r="P31" s="9"/>
    </row>
    <row r="32" spans="1:119" ht="16.5" thickBot="1">
      <c r="A32" s="13" t="s">
        <v>10</v>
      </c>
      <c r="B32" s="21"/>
      <c r="C32" s="20"/>
      <c r="D32" s="14">
        <f>SUM(D5,D13,D17,D24,D26,D30)</f>
        <v>3935299</v>
      </c>
      <c r="E32" s="14">
        <f t="shared" ref="E32:M32" si="10">SUM(E5,E13,E17,E24,E26,E30)</f>
        <v>4510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1770517</v>
      </c>
      <c r="J32" s="14">
        <f t="shared" si="10"/>
        <v>0</v>
      </c>
      <c r="K32" s="14">
        <f t="shared" si="10"/>
        <v>215834</v>
      </c>
      <c r="L32" s="14">
        <f t="shared" si="10"/>
        <v>0</v>
      </c>
      <c r="M32" s="14">
        <f t="shared" si="10"/>
        <v>0</v>
      </c>
      <c r="N32" s="14">
        <f t="shared" si="7"/>
        <v>5926160</v>
      </c>
      <c r="O32" s="35">
        <f t="shared" si="1"/>
        <v>2001.4049307666328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57</v>
      </c>
      <c r="M34" s="90"/>
      <c r="N34" s="90"/>
      <c r="O34" s="39">
        <v>2961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48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433437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249709</v>
      </c>
      <c r="L5" s="24">
        <f t="shared" si="0"/>
        <v>0</v>
      </c>
      <c r="M5" s="24">
        <f t="shared" si="0"/>
        <v>0</v>
      </c>
      <c r="N5" s="25">
        <f>SUM(D5:M5)</f>
        <v>683146</v>
      </c>
      <c r="O5" s="30">
        <f t="shared" ref="O5:O29" si="1">(N5/O$31)</f>
        <v>230.32569116655429</v>
      </c>
      <c r="P5" s="6"/>
    </row>
    <row r="6" spans="1:133">
      <c r="A6" s="12"/>
      <c r="B6" s="42">
        <v>511</v>
      </c>
      <c r="C6" s="19" t="s">
        <v>19</v>
      </c>
      <c r="D6" s="43">
        <v>5435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5435</v>
      </c>
      <c r="O6" s="44">
        <f t="shared" si="1"/>
        <v>1.8324342548887391</v>
      </c>
      <c r="P6" s="9"/>
    </row>
    <row r="7" spans="1:133">
      <c r="A7" s="12"/>
      <c r="B7" s="42">
        <v>512</v>
      </c>
      <c r="C7" s="19" t="s">
        <v>20</v>
      </c>
      <c r="D7" s="43">
        <v>87116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87116</v>
      </c>
      <c r="O7" s="44">
        <f t="shared" si="1"/>
        <v>29.371544167228592</v>
      </c>
      <c r="P7" s="9"/>
    </row>
    <row r="8" spans="1:133">
      <c r="A8" s="12"/>
      <c r="B8" s="42">
        <v>513</v>
      </c>
      <c r="C8" s="19" t="s">
        <v>21</v>
      </c>
      <c r="D8" s="43">
        <v>153313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153313</v>
      </c>
      <c r="O8" s="44">
        <f t="shared" si="1"/>
        <v>51.690155091031691</v>
      </c>
      <c r="P8" s="9"/>
    </row>
    <row r="9" spans="1:133">
      <c r="A9" s="12"/>
      <c r="B9" s="42">
        <v>514</v>
      </c>
      <c r="C9" s="19" t="s">
        <v>22</v>
      </c>
      <c r="D9" s="43">
        <v>39735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39735</v>
      </c>
      <c r="O9" s="44">
        <f t="shared" si="1"/>
        <v>13.396830748482806</v>
      </c>
      <c r="P9" s="9"/>
    </row>
    <row r="10" spans="1:133">
      <c r="A10" s="12"/>
      <c r="B10" s="42">
        <v>515</v>
      </c>
      <c r="C10" s="19" t="s">
        <v>23</v>
      </c>
      <c r="D10" s="43">
        <v>32687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32687</v>
      </c>
      <c r="O10" s="44">
        <f t="shared" si="1"/>
        <v>11.020566419420094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249709</v>
      </c>
      <c r="L11" s="43">
        <v>0</v>
      </c>
      <c r="M11" s="43">
        <v>0</v>
      </c>
      <c r="N11" s="43">
        <f t="shared" si="2"/>
        <v>249709</v>
      </c>
      <c r="O11" s="44">
        <f t="shared" si="1"/>
        <v>84.190492245448411</v>
      </c>
      <c r="P11" s="9"/>
    </row>
    <row r="12" spans="1:133">
      <c r="A12" s="12"/>
      <c r="B12" s="42">
        <v>519</v>
      </c>
      <c r="C12" s="19" t="s">
        <v>25</v>
      </c>
      <c r="D12" s="43">
        <v>115151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115151</v>
      </c>
      <c r="O12" s="44">
        <f t="shared" si="1"/>
        <v>38.823668240053948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1022708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1022708</v>
      </c>
      <c r="O13" s="41">
        <f t="shared" si="1"/>
        <v>344.81051921780175</v>
      </c>
      <c r="P13" s="10"/>
    </row>
    <row r="14" spans="1:133">
      <c r="A14" s="12"/>
      <c r="B14" s="42">
        <v>521</v>
      </c>
      <c r="C14" s="19" t="s">
        <v>27</v>
      </c>
      <c r="D14" s="43">
        <v>776162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776162</v>
      </c>
      <c r="O14" s="44">
        <f t="shared" si="1"/>
        <v>261.68644639244775</v>
      </c>
      <c r="P14" s="9"/>
    </row>
    <row r="15" spans="1:133">
      <c r="A15" s="12"/>
      <c r="B15" s="42">
        <v>522</v>
      </c>
      <c r="C15" s="19" t="s">
        <v>28</v>
      </c>
      <c r="D15" s="43">
        <v>222850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222850</v>
      </c>
      <c r="O15" s="44">
        <f t="shared" si="1"/>
        <v>75.134861766689141</v>
      </c>
      <c r="P15" s="9"/>
    </row>
    <row r="16" spans="1:133">
      <c r="A16" s="12"/>
      <c r="B16" s="42">
        <v>524</v>
      </c>
      <c r="C16" s="19" t="s">
        <v>29</v>
      </c>
      <c r="D16" s="43">
        <v>23696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23696</v>
      </c>
      <c r="O16" s="44">
        <f t="shared" si="1"/>
        <v>7.9892110586648686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28190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1781495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1809685</v>
      </c>
      <c r="O17" s="41">
        <f t="shared" si="1"/>
        <v>610.14329062710726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351625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351625</v>
      </c>
      <c r="O18" s="44">
        <f t="shared" si="1"/>
        <v>118.55192178017532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745180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745180</v>
      </c>
      <c r="O19" s="44">
        <f t="shared" si="1"/>
        <v>251.24072825354011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630949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630949</v>
      </c>
      <c r="O20" s="44">
        <f t="shared" si="1"/>
        <v>212.72724207687122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53741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53741</v>
      </c>
      <c r="O21" s="44">
        <f t="shared" si="1"/>
        <v>18.119015509103168</v>
      </c>
      <c r="P21" s="9"/>
    </row>
    <row r="22" spans="1:119">
      <c r="A22" s="12"/>
      <c r="B22" s="42">
        <v>539</v>
      </c>
      <c r="C22" s="19" t="s">
        <v>35</v>
      </c>
      <c r="D22" s="43">
        <v>28190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28190</v>
      </c>
      <c r="O22" s="44">
        <f t="shared" si="1"/>
        <v>9.5043830074173972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428419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428419</v>
      </c>
      <c r="O23" s="41">
        <f t="shared" si="1"/>
        <v>144.44335805799057</v>
      </c>
      <c r="P23" s="10"/>
    </row>
    <row r="24" spans="1:119">
      <c r="A24" s="12"/>
      <c r="B24" s="42">
        <v>541</v>
      </c>
      <c r="C24" s="19" t="s">
        <v>37</v>
      </c>
      <c r="D24" s="43">
        <v>428419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428419</v>
      </c>
      <c r="O24" s="44">
        <f t="shared" si="1"/>
        <v>144.44335805799057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SUM(D26:D28)</f>
        <v>303216</v>
      </c>
      <c r="E25" s="29">
        <f t="shared" si="7"/>
        <v>5036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308252</v>
      </c>
      <c r="O25" s="41">
        <f t="shared" si="1"/>
        <v>103.92852326365475</v>
      </c>
      <c r="P25" s="9"/>
    </row>
    <row r="26" spans="1:119">
      <c r="A26" s="12"/>
      <c r="B26" s="42">
        <v>571</v>
      </c>
      <c r="C26" s="19" t="s">
        <v>39</v>
      </c>
      <c r="D26" s="43">
        <v>196767</v>
      </c>
      <c r="E26" s="43">
        <v>663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197430</v>
      </c>
      <c r="O26" s="44">
        <f t="shared" si="1"/>
        <v>66.56439649359406</v>
      </c>
      <c r="P26" s="9"/>
    </row>
    <row r="27" spans="1:119">
      <c r="A27" s="12"/>
      <c r="B27" s="42">
        <v>572</v>
      </c>
      <c r="C27" s="19" t="s">
        <v>40</v>
      </c>
      <c r="D27" s="43">
        <v>106449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106449</v>
      </c>
      <c r="O27" s="44">
        <f t="shared" si="1"/>
        <v>35.889750505731627</v>
      </c>
      <c r="P27" s="9"/>
    </row>
    <row r="28" spans="1:119" ht="15.75" thickBot="1">
      <c r="A28" s="12"/>
      <c r="B28" s="42">
        <v>579</v>
      </c>
      <c r="C28" s="19" t="s">
        <v>41</v>
      </c>
      <c r="D28" s="43">
        <v>0</v>
      </c>
      <c r="E28" s="43">
        <v>4373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4373</v>
      </c>
      <c r="O28" s="44">
        <f t="shared" si="1"/>
        <v>1.4743762643290628</v>
      </c>
      <c r="P28" s="9"/>
    </row>
    <row r="29" spans="1:119" ht="16.5" thickBot="1">
      <c r="A29" s="13" t="s">
        <v>10</v>
      </c>
      <c r="B29" s="21"/>
      <c r="C29" s="20"/>
      <c r="D29" s="14">
        <f>SUM(D5,D13,D17,D23,D25)</f>
        <v>2215970</v>
      </c>
      <c r="E29" s="14">
        <f t="shared" ref="E29:M29" si="8">SUM(E5,E13,E17,E23,E25)</f>
        <v>5036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1781495</v>
      </c>
      <c r="J29" s="14">
        <f t="shared" si="8"/>
        <v>0</v>
      </c>
      <c r="K29" s="14">
        <f t="shared" si="8"/>
        <v>249709</v>
      </c>
      <c r="L29" s="14">
        <f t="shared" si="8"/>
        <v>0</v>
      </c>
      <c r="M29" s="14">
        <f t="shared" si="8"/>
        <v>0</v>
      </c>
      <c r="N29" s="14">
        <f t="shared" si="4"/>
        <v>4252210</v>
      </c>
      <c r="O29" s="35">
        <f t="shared" si="1"/>
        <v>1433.6513823331086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52</v>
      </c>
      <c r="M31" s="90"/>
      <c r="N31" s="90"/>
      <c r="O31" s="39">
        <v>2966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439000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258226</v>
      </c>
      <c r="L5" s="24">
        <f t="shared" si="0"/>
        <v>0</v>
      </c>
      <c r="M5" s="24">
        <f t="shared" si="0"/>
        <v>0</v>
      </c>
      <c r="N5" s="25">
        <f>SUM(D5:M5)</f>
        <v>697226</v>
      </c>
      <c r="O5" s="30">
        <f t="shared" ref="O5:O28" si="1">(N5/O$30)</f>
        <v>231.79055851063831</v>
      </c>
      <c r="P5" s="6"/>
    </row>
    <row r="6" spans="1:133">
      <c r="A6" s="12"/>
      <c r="B6" s="42">
        <v>511</v>
      </c>
      <c r="C6" s="19" t="s">
        <v>19</v>
      </c>
      <c r="D6" s="43">
        <v>4095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4095</v>
      </c>
      <c r="O6" s="44">
        <f t="shared" si="1"/>
        <v>1.3613696808510638</v>
      </c>
      <c r="P6" s="9"/>
    </row>
    <row r="7" spans="1:133">
      <c r="A7" s="12"/>
      <c r="B7" s="42">
        <v>512</v>
      </c>
      <c r="C7" s="19" t="s">
        <v>20</v>
      </c>
      <c r="D7" s="43">
        <v>86368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86368</v>
      </c>
      <c r="O7" s="44">
        <f t="shared" si="1"/>
        <v>28.712765957446809</v>
      </c>
      <c r="P7" s="9"/>
    </row>
    <row r="8" spans="1:133">
      <c r="A8" s="12"/>
      <c r="B8" s="42">
        <v>513</v>
      </c>
      <c r="C8" s="19" t="s">
        <v>21</v>
      </c>
      <c r="D8" s="43">
        <v>148144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148144</v>
      </c>
      <c r="O8" s="44">
        <f t="shared" si="1"/>
        <v>49.25</v>
      </c>
      <c r="P8" s="9"/>
    </row>
    <row r="9" spans="1:133">
      <c r="A9" s="12"/>
      <c r="B9" s="42">
        <v>514</v>
      </c>
      <c r="C9" s="19" t="s">
        <v>22</v>
      </c>
      <c r="D9" s="43">
        <v>36585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36585</v>
      </c>
      <c r="O9" s="44">
        <f t="shared" si="1"/>
        <v>12.162566489361701</v>
      </c>
      <c r="P9" s="9"/>
    </row>
    <row r="10" spans="1:133">
      <c r="A10" s="12"/>
      <c r="B10" s="42">
        <v>515</v>
      </c>
      <c r="C10" s="19" t="s">
        <v>23</v>
      </c>
      <c r="D10" s="43">
        <v>33066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33066</v>
      </c>
      <c r="O10" s="44">
        <f t="shared" si="1"/>
        <v>10.992686170212766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258226</v>
      </c>
      <c r="L11" s="43">
        <v>0</v>
      </c>
      <c r="M11" s="43">
        <v>0</v>
      </c>
      <c r="N11" s="43">
        <f t="shared" si="2"/>
        <v>258226</v>
      </c>
      <c r="O11" s="44">
        <f t="shared" si="1"/>
        <v>85.846409574468083</v>
      </c>
      <c r="P11" s="9"/>
    </row>
    <row r="12" spans="1:133">
      <c r="A12" s="12"/>
      <c r="B12" s="42">
        <v>519</v>
      </c>
      <c r="C12" s="19" t="s">
        <v>25</v>
      </c>
      <c r="D12" s="43">
        <v>130742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130742</v>
      </c>
      <c r="O12" s="44">
        <f t="shared" si="1"/>
        <v>43.464760638297875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1036460</v>
      </c>
      <c r="E13" s="29">
        <f t="shared" si="3"/>
        <v>30382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1066842</v>
      </c>
      <c r="O13" s="41">
        <f t="shared" si="1"/>
        <v>354.66821808510639</v>
      </c>
      <c r="P13" s="10"/>
    </row>
    <row r="14" spans="1:133">
      <c r="A14" s="12"/>
      <c r="B14" s="42">
        <v>521</v>
      </c>
      <c r="C14" s="19" t="s">
        <v>27</v>
      </c>
      <c r="D14" s="43">
        <v>815138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815138</v>
      </c>
      <c r="O14" s="44">
        <f t="shared" si="1"/>
        <v>270.99002659574467</v>
      </c>
      <c r="P14" s="9"/>
    </row>
    <row r="15" spans="1:133">
      <c r="A15" s="12"/>
      <c r="B15" s="42">
        <v>522</v>
      </c>
      <c r="C15" s="19" t="s">
        <v>28</v>
      </c>
      <c r="D15" s="43">
        <v>186254</v>
      </c>
      <c r="E15" s="43">
        <v>30382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216636</v>
      </c>
      <c r="O15" s="44">
        <f t="shared" si="1"/>
        <v>72.019946808510639</v>
      </c>
      <c r="P15" s="9"/>
    </row>
    <row r="16" spans="1:133">
      <c r="A16" s="12"/>
      <c r="B16" s="42">
        <v>524</v>
      </c>
      <c r="C16" s="19" t="s">
        <v>29</v>
      </c>
      <c r="D16" s="43">
        <v>35068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35068</v>
      </c>
      <c r="O16" s="44">
        <f t="shared" si="1"/>
        <v>11.658244680851064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17734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1760085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1777819</v>
      </c>
      <c r="O17" s="41">
        <f t="shared" si="1"/>
        <v>591.03025265957444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365798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365798</v>
      </c>
      <c r="O18" s="44">
        <f t="shared" si="1"/>
        <v>121.60837765957447</v>
      </c>
      <c r="P18" s="9"/>
    </row>
    <row r="19" spans="1:119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1343549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1343549</v>
      </c>
      <c r="O19" s="44">
        <f t="shared" si="1"/>
        <v>446.65857712765956</v>
      </c>
      <c r="P19" s="9"/>
    </row>
    <row r="20" spans="1:119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50738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50738</v>
      </c>
      <c r="O20" s="44">
        <f t="shared" si="1"/>
        <v>16.867686170212767</v>
      </c>
      <c r="P20" s="9"/>
    </row>
    <row r="21" spans="1:119">
      <c r="A21" s="12"/>
      <c r="B21" s="42">
        <v>539</v>
      </c>
      <c r="C21" s="19" t="s">
        <v>35</v>
      </c>
      <c r="D21" s="43">
        <v>17734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17734</v>
      </c>
      <c r="O21" s="44">
        <f t="shared" si="1"/>
        <v>5.8956117021276597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427725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427725</v>
      </c>
      <c r="O22" s="41">
        <f t="shared" si="1"/>
        <v>142.19581117021278</v>
      </c>
      <c r="P22" s="10"/>
    </row>
    <row r="23" spans="1:119">
      <c r="A23" s="12"/>
      <c r="B23" s="42">
        <v>541</v>
      </c>
      <c r="C23" s="19" t="s">
        <v>37</v>
      </c>
      <c r="D23" s="43">
        <v>427725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427725</v>
      </c>
      <c r="O23" s="44">
        <f t="shared" si="1"/>
        <v>142.19581117021278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SUM(D25:D27)</f>
        <v>249532</v>
      </c>
      <c r="E24" s="29">
        <f t="shared" si="7"/>
        <v>8562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258094</v>
      </c>
      <c r="O24" s="41">
        <f t="shared" si="1"/>
        <v>85.802526595744681</v>
      </c>
      <c r="P24" s="9"/>
    </row>
    <row r="25" spans="1:119">
      <c r="A25" s="12"/>
      <c r="B25" s="42">
        <v>571</v>
      </c>
      <c r="C25" s="19" t="s">
        <v>39</v>
      </c>
      <c r="D25" s="43">
        <v>185748</v>
      </c>
      <c r="E25" s="43">
        <v>645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186393</v>
      </c>
      <c r="O25" s="44">
        <f t="shared" si="1"/>
        <v>61.965757978723403</v>
      </c>
      <c r="P25" s="9"/>
    </row>
    <row r="26" spans="1:119">
      <c r="A26" s="12"/>
      <c r="B26" s="42">
        <v>572</v>
      </c>
      <c r="C26" s="19" t="s">
        <v>40</v>
      </c>
      <c r="D26" s="43">
        <v>63784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63784</v>
      </c>
      <c r="O26" s="44">
        <f t="shared" si="1"/>
        <v>21.204787234042552</v>
      </c>
      <c r="P26" s="9"/>
    </row>
    <row r="27" spans="1:119" ht="15.75" thickBot="1">
      <c r="A27" s="12"/>
      <c r="B27" s="42">
        <v>579</v>
      </c>
      <c r="C27" s="19" t="s">
        <v>41</v>
      </c>
      <c r="D27" s="43">
        <v>0</v>
      </c>
      <c r="E27" s="43">
        <v>7917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7917</v>
      </c>
      <c r="O27" s="44">
        <f t="shared" si="1"/>
        <v>2.6319813829787235</v>
      </c>
      <c r="P27" s="9"/>
    </row>
    <row r="28" spans="1:119" ht="16.5" thickBot="1">
      <c r="A28" s="13" t="s">
        <v>10</v>
      </c>
      <c r="B28" s="21"/>
      <c r="C28" s="20"/>
      <c r="D28" s="14">
        <f>SUM(D5,D13,D17,D22,D24)</f>
        <v>2170451</v>
      </c>
      <c r="E28" s="14">
        <f t="shared" ref="E28:M28" si="8">SUM(E5,E13,E17,E22,E24)</f>
        <v>38944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1760085</v>
      </c>
      <c r="J28" s="14">
        <f t="shared" si="8"/>
        <v>0</v>
      </c>
      <c r="K28" s="14">
        <f t="shared" si="8"/>
        <v>258226</v>
      </c>
      <c r="L28" s="14">
        <f t="shared" si="8"/>
        <v>0</v>
      </c>
      <c r="M28" s="14">
        <f t="shared" si="8"/>
        <v>0</v>
      </c>
      <c r="N28" s="14">
        <f t="shared" si="4"/>
        <v>4227706</v>
      </c>
      <c r="O28" s="35">
        <f t="shared" si="1"/>
        <v>1405.4873670212767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50</v>
      </c>
      <c r="M30" s="90"/>
      <c r="N30" s="90"/>
      <c r="O30" s="39">
        <v>3008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471451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152467</v>
      </c>
      <c r="L5" s="24">
        <f t="shared" si="0"/>
        <v>0</v>
      </c>
      <c r="M5" s="24">
        <f t="shared" si="0"/>
        <v>0</v>
      </c>
      <c r="N5" s="25">
        <f>SUM(D5:M5)</f>
        <v>623918</v>
      </c>
      <c r="O5" s="30">
        <f t="shared" ref="O5:O31" si="1">(N5/O$33)</f>
        <v>208.52874331550802</v>
      </c>
      <c r="P5" s="6"/>
    </row>
    <row r="6" spans="1:133">
      <c r="A6" s="12"/>
      <c r="B6" s="42">
        <v>511</v>
      </c>
      <c r="C6" s="19" t="s">
        <v>19</v>
      </c>
      <c r="D6" s="43">
        <v>3764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3764</v>
      </c>
      <c r="O6" s="44">
        <f t="shared" si="1"/>
        <v>1.2580213903743316</v>
      </c>
      <c r="P6" s="9"/>
    </row>
    <row r="7" spans="1:133">
      <c r="A7" s="12"/>
      <c r="B7" s="42">
        <v>512</v>
      </c>
      <c r="C7" s="19" t="s">
        <v>20</v>
      </c>
      <c r="D7" s="43">
        <v>84265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84265</v>
      </c>
      <c r="O7" s="44">
        <f t="shared" si="1"/>
        <v>28.163435828877006</v>
      </c>
      <c r="P7" s="9"/>
    </row>
    <row r="8" spans="1:133">
      <c r="A8" s="12"/>
      <c r="B8" s="42">
        <v>513</v>
      </c>
      <c r="C8" s="19" t="s">
        <v>21</v>
      </c>
      <c r="D8" s="43">
        <v>122065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122065</v>
      </c>
      <c r="O8" s="44">
        <f t="shared" si="1"/>
        <v>40.797125668449198</v>
      </c>
      <c r="P8" s="9"/>
    </row>
    <row r="9" spans="1:133">
      <c r="A9" s="12"/>
      <c r="B9" s="42">
        <v>514</v>
      </c>
      <c r="C9" s="19" t="s">
        <v>22</v>
      </c>
      <c r="D9" s="43">
        <v>39015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39015</v>
      </c>
      <c r="O9" s="44">
        <f t="shared" si="1"/>
        <v>13.039772727272727</v>
      </c>
      <c r="P9" s="9"/>
    </row>
    <row r="10" spans="1:133">
      <c r="A10" s="12"/>
      <c r="B10" s="42">
        <v>515</v>
      </c>
      <c r="C10" s="19" t="s">
        <v>23</v>
      </c>
      <c r="D10" s="43">
        <v>45965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45965</v>
      </c>
      <c r="O10" s="44">
        <f t="shared" si="1"/>
        <v>15.362633689839573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152467</v>
      </c>
      <c r="L11" s="43">
        <v>0</v>
      </c>
      <c r="M11" s="43">
        <v>0</v>
      </c>
      <c r="N11" s="43">
        <f t="shared" si="2"/>
        <v>152467</v>
      </c>
      <c r="O11" s="44">
        <f t="shared" si="1"/>
        <v>50.958221925133692</v>
      </c>
      <c r="P11" s="9"/>
    </row>
    <row r="12" spans="1:133">
      <c r="A12" s="12"/>
      <c r="B12" s="42">
        <v>519</v>
      </c>
      <c r="C12" s="19" t="s">
        <v>25</v>
      </c>
      <c r="D12" s="43">
        <v>176377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176377</v>
      </c>
      <c r="O12" s="44">
        <f t="shared" si="1"/>
        <v>58.949532085561501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1046724</v>
      </c>
      <c r="E13" s="29">
        <f t="shared" si="3"/>
        <v>4817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1051541</v>
      </c>
      <c r="O13" s="41">
        <f t="shared" si="1"/>
        <v>351.45086898395721</v>
      </c>
      <c r="P13" s="10"/>
    </row>
    <row r="14" spans="1:133">
      <c r="A14" s="12"/>
      <c r="B14" s="42">
        <v>521</v>
      </c>
      <c r="C14" s="19" t="s">
        <v>27</v>
      </c>
      <c r="D14" s="43">
        <v>745259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745259</v>
      </c>
      <c r="O14" s="44">
        <f t="shared" si="1"/>
        <v>249.08389037433156</v>
      </c>
      <c r="P14" s="9"/>
    </row>
    <row r="15" spans="1:133">
      <c r="A15" s="12"/>
      <c r="B15" s="42">
        <v>522</v>
      </c>
      <c r="C15" s="19" t="s">
        <v>28</v>
      </c>
      <c r="D15" s="43">
        <v>260474</v>
      </c>
      <c r="E15" s="43">
        <v>4817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265291</v>
      </c>
      <c r="O15" s="44">
        <f t="shared" si="1"/>
        <v>88.666778074866315</v>
      </c>
      <c r="P15" s="9"/>
    </row>
    <row r="16" spans="1:133">
      <c r="A16" s="12"/>
      <c r="B16" s="42">
        <v>524</v>
      </c>
      <c r="C16" s="19" t="s">
        <v>29</v>
      </c>
      <c r="D16" s="43">
        <v>40991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40991</v>
      </c>
      <c r="O16" s="44">
        <f t="shared" si="1"/>
        <v>13.700200534759359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25058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2103193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2128251</v>
      </c>
      <c r="O17" s="41">
        <f t="shared" si="1"/>
        <v>711.31383689839572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363635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363635</v>
      </c>
      <c r="O18" s="44">
        <f t="shared" si="1"/>
        <v>121.53576203208556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1319090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1319090</v>
      </c>
      <c r="O19" s="44">
        <f t="shared" si="1"/>
        <v>440.87232620320856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370490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370490</v>
      </c>
      <c r="O20" s="44">
        <f t="shared" si="1"/>
        <v>123.82687165775401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49978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49978</v>
      </c>
      <c r="O21" s="44">
        <f t="shared" si="1"/>
        <v>16.703877005347593</v>
      </c>
      <c r="P21" s="9"/>
    </row>
    <row r="22" spans="1:119">
      <c r="A22" s="12"/>
      <c r="B22" s="42">
        <v>539</v>
      </c>
      <c r="C22" s="19" t="s">
        <v>35</v>
      </c>
      <c r="D22" s="43">
        <v>25058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25058</v>
      </c>
      <c r="O22" s="44">
        <f t="shared" si="1"/>
        <v>8.375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826208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826208</v>
      </c>
      <c r="O23" s="41">
        <f t="shared" si="1"/>
        <v>276.13903743315507</v>
      </c>
      <c r="P23" s="10"/>
    </row>
    <row r="24" spans="1:119">
      <c r="A24" s="12"/>
      <c r="B24" s="42">
        <v>541</v>
      </c>
      <c r="C24" s="19" t="s">
        <v>37</v>
      </c>
      <c r="D24" s="43">
        <v>826208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826208</v>
      </c>
      <c r="O24" s="44">
        <f t="shared" si="1"/>
        <v>276.13903743315507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SUM(D26:D28)</f>
        <v>233334</v>
      </c>
      <c r="E25" s="29">
        <f t="shared" si="7"/>
        <v>47395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280729</v>
      </c>
      <c r="O25" s="41">
        <f t="shared" si="1"/>
        <v>93.826537433155082</v>
      </c>
      <c r="P25" s="9"/>
    </row>
    <row r="26" spans="1:119">
      <c r="A26" s="12"/>
      <c r="B26" s="42">
        <v>571</v>
      </c>
      <c r="C26" s="19" t="s">
        <v>39</v>
      </c>
      <c r="D26" s="43">
        <v>177436</v>
      </c>
      <c r="E26" s="43">
        <v>2265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179701</v>
      </c>
      <c r="O26" s="44">
        <f t="shared" si="1"/>
        <v>60.060494652406419</v>
      </c>
      <c r="P26" s="9"/>
    </row>
    <row r="27" spans="1:119">
      <c r="A27" s="12"/>
      <c r="B27" s="42">
        <v>572</v>
      </c>
      <c r="C27" s="19" t="s">
        <v>40</v>
      </c>
      <c r="D27" s="43">
        <v>55898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55898</v>
      </c>
      <c r="O27" s="44">
        <f t="shared" si="1"/>
        <v>18.682486631016044</v>
      </c>
      <c r="P27" s="9"/>
    </row>
    <row r="28" spans="1:119">
      <c r="A28" s="12"/>
      <c r="B28" s="42">
        <v>579</v>
      </c>
      <c r="C28" s="19" t="s">
        <v>41</v>
      </c>
      <c r="D28" s="43">
        <v>0</v>
      </c>
      <c r="E28" s="43">
        <v>45130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45130</v>
      </c>
      <c r="O28" s="44">
        <f t="shared" si="1"/>
        <v>15.083556149732621</v>
      </c>
      <c r="P28" s="9"/>
    </row>
    <row r="29" spans="1:119" ht="15.75">
      <c r="A29" s="26" t="s">
        <v>45</v>
      </c>
      <c r="B29" s="27"/>
      <c r="C29" s="28"/>
      <c r="D29" s="29">
        <f t="shared" ref="D29:M29" si="8">SUM(D30:D30)</f>
        <v>341880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341880</v>
      </c>
      <c r="O29" s="41">
        <f t="shared" si="1"/>
        <v>114.26470588235294</v>
      </c>
      <c r="P29" s="9"/>
    </row>
    <row r="30" spans="1:119" ht="15.75" thickBot="1">
      <c r="A30" s="12"/>
      <c r="B30" s="42">
        <v>581</v>
      </c>
      <c r="C30" s="19" t="s">
        <v>46</v>
      </c>
      <c r="D30" s="43">
        <v>341880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341880</v>
      </c>
      <c r="O30" s="44">
        <f t="shared" si="1"/>
        <v>114.26470588235294</v>
      </c>
      <c r="P30" s="9"/>
    </row>
    <row r="31" spans="1:119" ht="16.5" thickBot="1">
      <c r="A31" s="13" t="s">
        <v>10</v>
      </c>
      <c r="B31" s="21"/>
      <c r="C31" s="20"/>
      <c r="D31" s="14">
        <f>SUM(D5,D13,D17,D23,D25,D29)</f>
        <v>2944655</v>
      </c>
      <c r="E31" s="14">
        <f t="shared" ref="E31:M31" si="9">SUM(E5,E13,E17,E23,E25,E29)</f>
        <v>52212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2103193</v>
      </c>
      <c r="J31" s="14">
        <f t="shared" si="9"/>
        <v>0</v>
      </c>
      <c r="K31" s="14">
        <f t="shared" si="9"/>
        <v>152467</v>
      </c>
      <c r="L31" s="14">
        <f t="shared" si="9"/>
        <v>0</v>
      </c>
      <c r="M31" s="14">
        <f t="shared" si="9"/>
        <v>0</v>
      </c>
      <c r="N31" s="14">
        <f t="shared" si="4"/>
        <v>5252527</v>
      </c>
      <c r="O31" s="35">
        <f t="shared" si="1"/>
        <v>1755.5237299465241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47</v>
      </c>
      <c r="M33" s="90"/>
      <c r="N33" s="90"/>
      <c r="O33" s="39">
        <v>2992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559857</v>
      </c>
      <c r="E5" s="24">
        <f t="shared" ref="E5:M5" si="0">SUM(E6:E12)</f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185226</v>
      </c>
      <c r="L5" s="24">
        <f t="shared" si="0"/>
        <v>0</v>
      </c>
      <c r="M5" s="24">
        <f t="shared" si="0"/>
        <v>0</v>
      </c>
      <c r="N5" s="25">
        <f>SUM(D5:M5)</f>
        <v>745083</v>
      </c>
      <c r="O5" s="30">
        <f t="shared" ref="O5:O29" si="1">(N5/O$31)</f>
        <v>262.44557942937655</v>
      </c>
      <c r="P5" s="6"/>
    </row>
    <row r="6" spans="1:133">
      <c r="A6" s="12"/>
      <c r="B6" s="42">
        <v>511</v>
      </c>
      <c r="C6" s="19" t="s">
        <v>19</v>
      </c>
      <c r="D6" s="43">
        <v>3787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3787</v>
      </c>
      <c r="O6" s="44">
        <f t="shared" si="1"/>
        <v>1.3339203945051075</v>
      </c>
      <c r="P6" s="9"/>
    </row>
    <row r="7" spans="1:133">
      <c r="A7" s="12"/>
      <c r="B7" s="42">
        <v>512</v>
      </c>
      <c r="C7" s="19" t="s">
        <v>20</v>
      </c>
      <c r="D7" s="43">
        <v>102089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102089</v>
      </c>
      <c r="O7" s="44">
        <f t="shared" si="1"/>
        <v>35.959492779147588</v>
      </c>
      <c r="P7" s="9"/>
    </row>
    <row r="8" spans="1:133">
      <c r="A8" s="12"/>
      <c r="B8" s="42">
        <v>513</v>
      </c>
      <c r="C8" s="19" t="s">
        <v>21</v>
      </c>
      <c r="D8" s="43">
        <v>155021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155021</v>
      </c>
      <c r="O8" s="44">
        <f t="shared" si="1"/>
        <v>54.60408594575555</v>
      </c>
      <c r="P8" s="9"/>
    </row>
    <row r="9" spans="1:133">
      <c r="A9" s="12"/>
      <c r="B9" s="42">
        <v>514</v>
      </c>
      <c r="C9" s="19" t="s">
        <v>22</v>
      </c>
      <c r="D9" s="43">
        <v>37677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37677</v>
      </c>
      <c r="O9" s="44">
        <f t="shared" si="1"/>
        <v>13.271222261359634</v>
      </c>
      <c r="P9" s="9"/>
    </row>
    <row r="10" spans="1:133">
      <c r="A10" s="12"/>
      <c r="B10" s="42">
        <v>515</v>
      </c>
      <c r="C10" s="19" t="s">
        <v>23</v>
      </c>
      <c r="D10" s="43">
        <v>66064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66064</v>
      </c>
      <c r="O10" s="44">
        <f t="shared" si="1"/>
        <v>23.27016555125044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111591</v>
      </c>
      <c r="L11" s="43">
        <v>0</v>
      </c>
      <c r="M11" s="43">
        <v>0</v>
      </c>
      <c r="N11" s="43">
        <f t="shared" si="2"/>
        <v>111591</v>
      </c>
      <c r="O11" s="44">
        <f t="shared" si="1"/>
        <v>39.306445931666083</v>
      </c>
      <c r="P11" s="9"/>
    </row>
    <row r="12" spans="1:133">
      <c r="A12" s="12"/>
      <c r="B12" s="42">
        <v>519</v>
      </c>
      <c r="C12" s="19" t="s">
        <v>25</v>
      </c>
      <c r="D12" s="43">
        <v>195219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73635</v>
      </c>
      <c r="L12" s="43">
        <v>0</v>
      </c>
      <c r="M12" s="43">
        <v>0</v>
      </c>
      <c r="N12" s="43">
        <f t="shared" si="2"/>
        <v>268854</v>
      </c>
      <c r="O12" s="44">
        <f t="shared" si="1"/>
        <v>94.70024656569214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758175</v>
      </c>
      <c r="E13" s="29">
        <f t="shared" si="3"/>
        <v>3975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762150</v>
      </c>
      <c r="O13" s="41">
        <f t="shared" si="1"/>
        <v>268.45720324057766</v>
      </c>
      <c r="P13" s="10"/>
    </row>
    <row r="14" spans="1:133">
      <c r="A14" s="12"/>
      <c r="B14" s="42">
        <v>521</v>
      </c>
      <c r="C14" s="19" t="s">
        <v>27</v>
      </c>
      <c r="D14" s="43">
        <v>520601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520601</v>
      </c>
      <c r="O14" s="44">
        <f t="shared" si="1"/>
        <v>183.37477985206058</v>
      </c>
      <c r="P14" s="9"/>
    </row>
    <row r="15" spans="1:133">
      <c r="A15" s="12"/>
      <c r="B15" s="42">
        <v>522</v>
      </c>
      <c r="C15" s="19" t="s">
        <v>28</v>
      </c>
      <c r="D15" s="43">
        <v>192771</v>
      </c>
      <c r="E15" s="43">
        <v>3975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196746</v>
      </c>
      <c r="O15" s="44">
        <f t="shared" si="1"/>
        <v>69.301162381120108</v>
      </c>
      <c r="P15" s="9"/>
    </row>
    <row r="16" spans="1:133">
      <c r="A16" s="12"/>
      <c r="B16" s="42">
        <v>524</v>
      </c>
      <c r="C16" s="19" t="s">
        <v>29</v>
      </c>
      <c r="D16" s="43">
        <v>44803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44803</v>
      </c>
      <c r="O16" s="44">
        <f t="shared" si="1"/>
        <v>15.781261007396971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SUM(D18:D22)</f>
        <v>6395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1537135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1543530</v>
      </c>
      <c r="O17" s="41">
        <f t="shared" si="1"/>
        <v>543.68791828108488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386473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386473</v>
      </c>
      <c r="O18" s="44">
        <f t="shared" si="1"/>
        <v>136.12997534343077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296713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296713</v>
      </c>
      <c r="O19" s="44">
        <f t="shared" si="1"/>
        <v>104.51320887636491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804345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804345</v>
      </c>
      <c r="O20" s="44">
        <f t="shared" si="1"/>
        <v>283.31983092638251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49604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49604</v>
      </c>
      <c r="O21" s="44">
        <f t="shared" si="1"/>
        <v>17.47234941880944</v>
      </c>
      <c r="P21" s="9"/>
    </row>
    <row r="22" spans="1:119">
      <c r="A22" s="12"/>
      <c r="B22" s="42">
        <v>539</v>
      </c>
      <c r="C22" s="19" t="s">
        <v>35</v>
      </c>
      <c r="D22" s="43">
        <v>6395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6395</v>
      </c>
      <c r="O22" s="44">
        <f t="shared" si="1"/>
        <v>2.2525537160972173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468339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468339</v>
      </c>
      <c r="O23" s="41">
        <f t="shared" si="1"/>
        <v>164.96618527650583</v>
      </c>
      <c r="P23" s="10"/>
    </row>
    <row r="24" spans="1:119">
      <c r="A24" s="12"/>
      <c r="B24" s="42">
        <v>541</v>
      </c>
      <c r="C24" s="19" t="s">
        <v>37</v>
      </c>
      <c r="D24" s="43">
        <v>468339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468339</v>
      </c>
      <c r="O24" s="44">
        <f t="shared" si="1"/>
        <v>164.96618527650583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SUM(D26:D28)</f>
        <v>208340</v>
      </c>
      <c r="E25" s="29">
        <f t="shared" si="7"/>
        <v>56718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265058</v>
      </c>
      <c r="O25" s="41">
        <f t="shared" si="1"/>
        <v>93.363156040859451</v>
      </c>
      <c r="P25" s="9"/>
    </row>
    <row r="26" spans="1:119">
      <c r="A26" s="12"/>
      <c r="B26" s="42">
        <v>571</v>
      </c>
      <c r="C26" s="19" t="s">
        <v>39</v>
      </c>
      <c r="D26" s="43">
        <v>167956</v>
      </c>
      <c r="E26" s="43">
        <v>1466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169422</v>
      </c>
      <c r="O26" s="44">
        <f t="shared" si="1"/>
        <v>59.67664670658683</v>
      </c>
      <c r="P26" s="9"/>
    </row>
    <row r="27" spans="1:119">
      <c r="A27" s="12"/>
      <c r="B27" s="42">
        <v>572</v>
      </c>
      <c r="C27" s="19" t="s">
        <v>40</v>
      </c>
      <c r="D27" s="43">
        <v>40384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40384</v>
      </c>
      <c r="O27" s="44">
        <f t="shared" si="1"/>
        <v>14.224727016555125</v>
      </c>
      <c r="P27" s="9"/>
    </row>
    <row r="28" spans="1:119" ht="15.75" thickBot="1">
      <c r="A28" s="12"/>
      <c r="B28" s="42">
        <v>579</v>
      </c>
      <c r="C28" s="19" t="s">
        <v>41</v>
      </c>
      <c r="D28" s="43">
        <v>0</v>
      </c>
      <c r="E28" s="43">
        <v>55252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55252</v>
      </c>
      <c r="O28" s="44">
        <f t="shared" si="1"/>
        <v>19.461782317717507</v>
      </c>
      <c r="P28" s="9"/>
    </row>
    <row r="29" spans="1:119" ht="16.5" thickBot="1">
      <c r="A29" s="13" t="s">
        <v>10</v>
      </c>
      <c r="B29" s="21"/>
      <c r="C29" s="20"/>
      <c r="D29" s="14">
        <f>SUM(D5,D13,D17,D23,D25)</f>
        <v>2001106</v>
      </c>
      <c r="E29" s="14">
        <f t="shared" ref="E29:M29" si="8">SUM(E5,E13,E17,E23,E25)</f>
        <v>60693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1537135</v>
      </c>
      <c r="J29" s="14">
        <f t="shared" si="8"/>
        <v>0</v>
      </c>
      <c r="K29" s="14">
        <f t="shared" si="8"/>
        <v>185226</v>
      </c>
      <c r="L29" s="14">
        <f t="shared" si="8"/>
        <v>0</v>
      </c>
      <c r="M29" s="14">
        <f t="shared" si="8"/>
        <v>0</v>
      </c>
      <c r="N29" s="14">
        <f t="shared" si="4"/>
        <v>3784160</v>
      </c>
      <c r="O29" s="35">
        <f t="shared" si="1"/>
        <v>1332.9200422684044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42</v>
      </c>
      <c r="M31" s="90"/>
      <c r="N31" s="90"/>
      <c r="O31" s="39">
        <v>2839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898143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152850</v>
      </c>
      <c r="L5" s="24">
        <f t="shared" si="0"/>
        <v>0</v>
      </c>
      <c r="M5" s="24">
        <f t="shared" si="0"/>
        <v>0</v>
      </c>
      <c r="N5" s="25">
        <f>SUM(D5:M5)</f>
        <v>1050993</v>
      </c>
      <c r="O5" s="30">
        <f t="shared" ref="O5:O28" si="1">(N5/O$30)</f>
        <v>366.58283920474361</v>
      </c>
      <c r="P5" s="6"/>
    </row>
    <row r="6" spans="1:133">
      <c r="A6" s="12"/>
      <c r="B6" s="42">
        <v>511</v>
      </c>
      <c r="C6" s="19" t="s">
        <v>19</v>
      </c>
      <c r="D6" s="43">
        <v>2555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2555</v>
      </c>
      <c r="O6" s="44">
        <f t="shared" si="1"/>
        <v>0.89117544471573074</v>
      </c>
      <c r="P6" s="9"/>
    </row>
    <row r="7" spans="1:133">
      <c r="A7" s="12"/>
      <c r="B7" s="42">
        <v>512</v>
      </c>
      <c r="C7" s="19" t="s">
        <v>20</v>
      </c>
      <c r="D7" s="43">
        <v>104117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104117</v>
      </c>
      <c r="O7" s="44">
        <f t="shared" si="1"/>
        <v>36.315660969654694</v>
      </c>
      <c r="P7" s="9"/>
    </row>
    <row r="8" spans="1:133">
      <c r="A8" s="12"/>
      <c r="B8" s="42">
        <v>513</v>
      </c>
      <c r="C8" s="19" t="s">
        <v>21</v>
      </c>
      <c r="D8" s="43">
        <v>171320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171320</v>
      </c>
      <c r="O8" s="44">
        <f t="shared" si="1"/>
        <v>59.7558423439135</v>
      </c>
      <c r="P8" s="9"/>
    </row>
    <row r="9" spans="1:133">
      <c r="A9" s="12"/>
      <c r="B9" s="42">
        <v>514</v>
      </c>
      <c r="C9" s="19" t="s">
        <v>22</v>
      </c>
      <c r="D9" s="43">
        <v>42015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42015</v>
      </c>
      <c r="O9" s="44">
        <f t="shared" si="1"/>
        <v>14.654691314963376</v>
      </c>
      <c r="P9" s="9"/>
    </row>
    <row r="10" spans="1:133">
      <c r="A10" s="12"/>
      <c r="B10" s="42">
        <v>515</v>
      </c>
      <c r="C10" s="19" t="s">
        <v>23</v>
      </c>
      <c r="D10" s="43">
        <v>88288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88288</v>
      </c>
      <c r="O10" s="44">
        <f t="shared" si="1"/>
        <v>30.794558772235785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152850</v>
      </c>
      <c r="L11" s="43">
        <v>0</v>
      </c>
      <c r="M11" s="43">
        <v>0</v>
      </c>
      <c r="N11" s="43">
        <f t="shared" si="2"/>
        <v>152850</v>
      </c>
      <c r="O11" s="44">
        <f t="shared" si="1"/>
        <v>53.313568189745375</v>
      </c>
      <c r="P11" s="9"/>
    </row>
    <row r="12" spans="1:133">
      <c r="A12" s="12"/>
      <c r="B12" s="42">
        <v>519</v>
      </c>
      <c r="C12" s="19" t="s">
        <v>25</v>
      </c>
      <c r="D12" s="43">
        <v>489848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489848</v>
      </c>
      <c r="O12" s="44">
        <f t="shared" si="1"/>
        <v>170.85734216951516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771113</v>
      </c>
      <c r="E13" s="29">
        <f t="shared" si="3"/>
        <v>1168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772281</v>
      </c>
      <c r="O13" s="41">
        <f t="shared" si="1"/>
        <v>269.36902685734219</v>
      </c>
      <c r="P13" s="10"/>
    </row>
    <row r="14" spans="1:133">
      <c r="A14" s="12"/>
      <c r="B14" s="42">
        <v>521</v>
      </c>
      <c r="C14" s="19" t="s">
        <v>27</v>
      </c>
      <c r="D14" s="43">
        <v>532638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532638</v>
      </c>
      <c r="O14" s="44">
        <f t="shared" si="1"/>
        <v>185.78235088943146</v>
      </c>
      <c r="P14" s="9"/>
    </row>
    <row r="15" spans="1:133">
      <c r="A15" s="12"/>
      <c r="B15" s="42">
        <v>522</v>
      </c>
      <c r="C15" s="19" t="s">
        <v>28</v>
      </c>
      <c r="D15" s="43">
        <v>178886</v>
      </c>
      <c r="E15" s="43">
        <v>1168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180054</v>
      </c>
      <c r="O15" s="44">
        <f t="shared" si="1"/>
        <v>62.802232298569933</v>
      </c>
      <c r="P15" s="9"/>
    </row>
    <row r="16" spans="1:133">
      <c r="A16" s="12"/>
      <c r="B16" s="42">
        <v>524</v>
      </c>
      <c r="C16" s="19" t="s">
        <v>29</v>
      </c>
      <c r="D16" s="43">
        <v>59589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59589</v>
      </c>
      <c r="O16" s="44">
        <f t="shared" si="1"/>
        <v>20.784443669340774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6739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1550829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1557568</v>
      </c>
      <c r="O17" s="41">
        <f t="shared" si="1"/>
        <v>543.2745029647715</v>
      </c>
      <c r="P17" s="10"/>
    </row>
    <row r="18" spans="1:119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388672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388672</v>
      </c>
      <c r="O18" s="44">
        <f t="shared" si="1"/>
        <v>135.56749215207535</v>
      </c>
      <c r="P18" s="9"/>
    </row>
    <row r="19" spans="1:119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214922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214922</v>
      </c>
      <c r="O19" s="44">
        <f t="shared" si="1"/>
        <v>74.964073944890131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947235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947235</v>
      </c>
      <c r="O20" s="44">
        <f t="shared" si="1"/>
        <v>330.39239623299619</v>
      </c>
      <c r="P20" s="9"/>
    </row>
    <row r="21" spans="1:119">
      <c r="A21" s="12"/>
      <c r="B21" s="42">
        <v>539</v>
      </c>
      <c r="C21" s="19" t="s">
        <v>35</v>
      </c>
      <c r="D21" s="43">
        <v>6739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6739</v>
      </c>
      <c r="O21" s="44">
        <f t="shared" si="1"/>
        <v>2.3505406348099056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423168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423168</v>
      </c>
      <c r="O22" s="41">
        <f t="shared" si="1"/>
        <v>147.59958144401813</v>
      </c>
      <c r="P22" s="10"/>
    </row>
    <row r="23" spans="1:119">
      <c r="A23" s="12"/>
      <c r="B23" s="42">
        <v>541</v>
      </c>
      <c r="C23" s="19" t="s">
        <v>37</v>
      </c>
      <c r="D23" s="43">
        <v>423168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423168</v>
      </c>
      <c r="O23" s="44">
        <f t="shared" si="1"/>
        <v>147.59958144401813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SUM(D25:D27)</f>
        <v>276520</v>
      </c>
      <c r="E24" s="29">
        <f t="shared" si="7"/>
        <v>506395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782915</v>
      </c>
      <c r="O24" s="41">
        <f t="shared" si="1"/>
        <v>273.07813044994771</v>
      </c>
      <c r="P24" s="9"/>
    </row>
    <row r="25" spans="1:119">
      <c r="A25" s="12"/>
      <c r="B25" s="42">
        <v>571</v>
      </c>
      <c r="C25" s="19" t="s">
        <v>39</v>
      </c>
      <c r="D25" s="43">
        <v>181838</v>
      </c>
      <c r="E25" s="43">
        <v>443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182281</v>
      </c>
      <c r="O25" s="44">
        <f t="shared" si="1"/>
        <v>63.579002441576563</v>
      </c>
      <c r="P25" s="9"/>
    </row>
    <row r="26" spans="1:119">
      <c r="A26" s="12"/>
      <c r="B26" s="42">
        <v>572</v>
      </c>
      <c r="C26" s="19" t="s">
        <v>40</v>
      </c>
      <c r="D26" s="43">
        <v>94682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94682</v>
      </c>
      <c r="O26" s="44">
        <f t="shared" si="1"/>
        <v>33.024764562260202</v>
      </c>
      <c r="P26" s="9"/>
    </row>
    <row r="27" spans="1:119" ht="15.75" thickBot="1">
      <c r="A27" s="12"/>
      <c r="B27" s="42">
        <v>579</v>
      </c>
      <c r="C27" s="19" t="s">
        <v>41</v>
      </c>
      <c r="D27" s="43">
        <v>0</v>
      </c>
      <c r="E27" s="43">
        <v>505952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505952</v>
      </c>
      <c r="O27" s="44">
        <f t="shared" si="1"/>
        <v>176.47436344611091</v>
      </c>
      <c r="P27" s="9"/>
    </row>
    <row r="28" spans="1:119" ht="16.5" thickBot="1">
      <c r="A28" s="13" t="s">
        <v>10</v>
      </c>
      <c r="B28" s="21"/>
      <c r="C28" s="20"/>
      <c r="D28" s="14">
        <f>SUM(D5,D13,D17,D22,D24)</f>
        <v>2375683</v>
      </c>
      <c r="E28" s="14">
        <f t="shared" ref="E28:M28" si="8">SUM(E5,E13,E17,E22,E24)</f>
        <v>507563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1550829</v>
      </c>
      <c r="J28" s="14">
        <f t="shared" si="8"/>
        <v>0</v>
      </c>
      <c r="K28" s="14">
        <f t="shared" si="8"/>
        <v>152850</v>
      </c>
      <c r="L28" s="14">
        <f t="shared" si="8"/>
        <v>0</v>
      </c>
      <c r="M28" s="14">
        <f t="shared" si="8"/>
        <v>0</v>
      </c>
      <c r="N28" s="14">
        <f t="shared" si="4"/>
        <v>4586925</v>
      </c>
      <c r="O28" s="35">
        <f t="shared" si="1"/>
        <v>1599.9040809208232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54</v>
      </c>
      <c r="M30" s="90"/>
      <c r="N30" s="90"/>
      <c r="O30" s="39">
        <v>2867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589528</v>
      </c>
      <c r="E5" s="24">
        <f t="shared" si="0"/>
        <v>35687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148445</v>
      </c>
      <c r="L5" s="24">
        <f t="shared" si="0"/>
        <v>0</v>
      </c>
      <c r="M5" s="24">
        <f t="shared" si="0"/>
        <v>0</v>
      </c>
      <c r="N5" s="25">
        <f>SUM(D5:M5)</f>
        <v>773660</v>
      </c>
      <c r="O5" s="30">
        <f t="shared" ref="O5:O30" si="1">(N5/O$32)</f>
        <v>266.77931034482759</v>
      </c>
      <c r="P5" s="6"/>
    </row>
    <row r="6" spans="1:133">
      <c r="A6" s="12"/>
      <c r="B6" s="42">
        <v>511</v>
      </c>
      <c r="C6" s="19" t="s">
        <v>19</v>
      </c>
      <c r="D6" s="43">
        <v>2790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2790</v>
      </c>
      <c r="O6" s="44">
        <f t="shared" si="1"/>
        <v>0.96206896551724141</v>
      </c>
      <c r="P6" s="9"/>
    </row>
    <row r="7" spans="1:133">
      <c r="A7" s="12"/>
      <c r="B7" s="42">
        <v>512</v>
      </c>
      <c r="C7" s="19" t="s">
        <v>20</v>
      </c>
      <c r="D7" s="43">
        <v>96829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96829</v>
      </c>
      <c r="O7" s="44">
        <f t="shared" si="1"/>
        <v>33.389310344827585</v>
      </c>
      <c r="P7" s="9"/>
    </row>
    <row r="8" spans="1:133">
      <c r="A8" s="12"/>
      <c r="B8" s="42">
        <v>513</v>
      </c>
      <c r="C8" s="19" t="s">
        <v>21</v>
      </c>
      <c r="D8" s="43">
        <v>186233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186233</v>
      </c>
      <c r="O8" s="44">
        <f t="shared" si="1"/>
        <v>64.218275862068964</v>
      </c>
      <c r="P8" s="9"/>
    </row>
    <row r="9" spans="1:133">
      <c r="A9" s="12"/>
      <c r="B9" s="42">
        <v>514</v>
      </c>
      <c r="C9" s="19" t="s">
        <v>22</v>
      </c>
      <c r="D9" s="43">
        <v>120339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120339</v>
      </c>
      <c r="O9" s="44">
        <f t="shared" si="1"/>
        <v>41.496206896551726</v>
      </c>
      <c r="P9" s="9"/>
    </row>
    <row r="10" spans="1:133">
      <c r="A10" s="12"/>
      <c r="B10" s="42">
        <v>515</v>
      </c>
      <c r="C10" s="19" t="s">
        <v>23</v>
      </c>
      <c r="D10" s="43">
        <v>62956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62956</v>
      </c>
      <c r="O10" s="44">
        <f t="shared" si="1"/>
        <v>21.708965517241378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148445</v>
      </c>
      <c r="L11" s="43">
        <v>0</v>
      </c>
      <c r="M11" s="43">
        <v>0</v>
      </c>
      <c r="N11" s="43">
        <f t="shared" si="2"/>
        <v>148445</v>
      </c>
      <c r="O11" s="44">
        <f t="shared" si="1"/>
        <v>51.187931034482759</v>
      </c>
      <c r="P11" s="9"/>
    </row>
    <row r="12" spans="1:133">
      <c r="A12" s="12"/>
      <c r="B12" s="42">
        <v>519</v>
      </c>
      <c r="C12" s="19" t="s">
        <v>25</v>
      </c>
      <c r="D12" s="43">
        <v>120381</v>
      </c>
      <c r="E12" s="43">
        <v>35687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156068</v>
      </c>
      <c r="O12" s="44">
        <f t="shared" si="1"/>
        <v>53.816551724137931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1192271</v>
      </c>
      <c r="E13" s="29">
        <f t="shared" si="3"/>
        <v>129562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1321833</v>
      </c>
      <c r="O13" s="41">
        <f t="shared" si="1"/>
        <v>455.80448275862068</v>
      </c>
      <c r="P13" s="10"/>
    </row>
    <row r="14" spans="1:133">
      <c r="A14" s="12"/>
      <c r="B14" s="42">
        <v>521</v>
      </c>
      <c r="C14" s="19" t="s">
        <v>27</v>
      </c>
      <c r="D14" s="43">
        <v>896472</v>
      </c>
      <c r="E14" s="43">
        <v>121675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1018147</v>
      </c>
      <c r="O14" s="44">
        <f t="shared" si="1"/>
        <v>351.08517241379309</v>
      </c>
      <c r="P14" s="9"/>
    </row>
    <row r="15" spans="1:133">
      <c r="A15" s="12"/>
      <c r="B15" s="42">
        <v>522</v>
      </c>
      <c r="C15" s="19" t="s">
        <v>28</v>
      </c>
      <c r="D15" s="43">
        <v>245039</v>
      </c>
      <c r="E15" s="43">
        <v>7887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252926</v>
      </c>
      <c r="O15" s="44">
        <f t="shared" si="1"/>
        <v>87.215862068965521</v>
      </c>
      <c r="P15" s="9"/>
    </row>
    <row r="16" spans="1:133">
      <c r="A16" s="12"/>
      <c r="B16" s="42">
        <v>524</v>
      </c>
      <c r="C16" s="19" t="s">
        <v>29</v>
      </c>
      <c r="D16" s="43">
        <v>48754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48754</v>
      </c>
      <c r="O16" s="44">
        <f t="shared" si="1"/>
        <v>16.811724137931034</v>
      </c>
      <c r="P16" s="9"/>
    </row>
    <row r="17" spans="1:119">
      <c r="A17" s="12"/>
      <c r="B17" s="42">
        <v>525</v>
      </c>
      <c r="C17" s="19" t="s">
        <v>67</v>
      </c>
      <c r="D17" s="43">
        <v>2006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2006</v>
      </c>
      <c r="O17" s="44">
        <f t="shared" si="1"/>
        <v>0.69172413793103449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SUM(D19:D22)</f>
        <v>6261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1704096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1710357</v>
      </c>
      <c r="O18" s="41">
        <f t="shared" si="1"/>
        <v>589.77827586206899</v>
      </c>
      <c r="P18" s="10"/>
    </row>
    <row r="19" spans="1:119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326128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326128</v>
      </c>
      <c r="O19" s="44">
        <f t="shared" si="1"/>
        <v>112.45793103448275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187165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187165</v>
      </c>
      <c r="O20" s="44">
        <f t="shared" si="1"/>
        <v>64.539655172413788</v>
      </c>
      <c r="P20" s="9"/>
    </row>
    <row r="21" spans="1:119">
      <c r="A21" s="12"/>
      <c r="B21" s="42">
        <v>536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1190803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1190803</v>
      </c>
      <c r="O21" s="44">
        <f t="shared" si="1"/>
        <v>410.62172413793104</v>
      </c>
      <c r="P21" s="9"/>
    </row>
    <row r="22" spans="1:119">
      <c r="A22" s="12"/>
      <c r="B22" s="42">
        <v>539</v>
      </c>
      <c r="C22" s="19" t="s">
        <v>35</v>
      </c>
      <c r="D22" s="43">
        <v>6261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6261</v>
      </c>
      <c r="O22" s="44">
        <f t="shared" si="1"/>
        <v>2.1589655172413793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387272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387272</v>
      </c>
      <c r="O23" s="41">
        <f t="shared" si="1"/>
        <v>133.54206896551725</v>
      </c>
      <c r="P23" s="10"/>
    </row>
    <row r="24" spans="1:119">
      <c r="A24" s="12"/>
      <c r="B24" s="42">
        <v>541</v>
      </c>
      <c r="C24" s="19" t="s">
        <v>37</v>
      </c>
      <c r="D24" s="43">
        <v>387272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387272</v>
      </c>
      <c r="O24" s="44">
        <f t="shared" si="1"/>
        <v>133.54206896551725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270886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270886</v>
      </c>
      <c r="O25" s="41">
        <f t="shared" si="1"/>
        <v>93.408965517241384</v>
      </c>
      <c r="P25" s="9"/>
    </row>
    <row r="26" spans="1:119">
      <c r="A26" s="12"/>
      <c r="B26" s="42">
        <v>571</v>
      </c>
      <c r="C26" s="19" t="s">
        <v>39</v>
      </c>
      <c r="D26" s="43">
        <v>174852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174852</v>
      </c>
      <c r="O26" s="44">
        <f t="shared" si="1"/>
        <v>60.293793103448273</v>
      </c>
      <c r="P26" s="9"/>
    </row>
    <row r="27" spans="1:119">
      <c r="A27" s="12"/>
      <c r="B27" s="42">
        <v>572</v>
      </c>
      <c r="C27" s="19" t="s">
        <v>40</v>
      </c>
      <c r="D27" s="43">
        <v>96034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96034</v>
      </c>
      <c r="O27" s="44">
        <f t="shared" si="1"/>
        <v>33.115172413793104</v>
      </c>
      <c r="P27" s="9"/>
    </row>
    <row r="28" spans="1:119" ht="15.75">
      <c r="A28" s="26" t="s">
        <v>45</v>
      </c>
      <c r="B28" s="27"/>
      <c r="C28" s="28"/>
      <c r="D28" s="29">
        <f t="shared" ref="D28:M28" si="8">SUM(D29:D29)</f>
        <v>160000</v>
      </c>
      <c r="E28" s="29">
        <f t="shared" si="8"/>
        <v>6808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166808</v>
      </c>
      <c r="O28" s="41">
        <f t="shared" si="1"/>
        <v>57.52</v>
      </c>
      <c r="P28" s="9"/>
    </row>
    <row r="29" spans="1:119" ht="15.75" thickBot="1">
      <c r="A29" s="12"/>
      <c r="B29" s="42">
        <v>581</v>
      </c>
      <c r="C29" s="19" t="s">
        <v>46</v>
      </c>
      <c r="D29" s="43">
        <v>160000</v>
      </c>
      <c r="E29" s="43">
        <v>6808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166808</v>
      </c>
      <c r="O29" s="44">
        <f t="shared" si="1"/>
        <v>57.52</v>
      </c>
      <c r="P29" s="9"/>
    </row>
    <row r="30" spans="1:119" ht="16.5" thickBot="1">
      <c r="A30" s="13" t="s">
        <v>10</v>
      </c>
      <c r="B30" s="21"/>
      <c r="C30" s="20"/>
      <c r="D30" s="14">
        <f>SUM(D5,D13,D18,D23,D25,D28)</f>
        <v>2606218</v>
      </c>
      <c r="E30" s="14">
        <f t="shared" ref="E30:M30" si="9">SUM(E5,E13,E18,E23,E25,E28)</f>
        <v>172057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1704096</v>
      </c>
      <c r="J30" s="14">
        <f t="shared" si="9"/>
        <v>0</v>
      </c>
      <c r="K30" s="14">
        <f t="shared" si="9"/>
        <v>148445</v>
      </c>
      <c r="L30" s="14">
        <f t="shared" si="9"/>
        <v>0</v>
      </c>
      <c r="M30" s="14">
        <f t="shared" si="9"/>
        <v>0</v>
      </c>
      <c r="N30" s="14">
        <f t="shared" si="4"/>
        <v>4630816</v>
      </c>
      <c r="O30" s="35">
        <f t="shared" si="1"/>
        <v>1596.8331034482758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68</v>
      </c>
      <c r="M32" s="90"/>
      <c r="N32" s="90"/>
      <c r="O32" s="39">
        <v>2900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505169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431159</v>
      </c>
      <c r="L5" s="24">
        <f t="shared" si="0"/>
        <v>0</v>
      </c>
      <c r="M5" s="24">
        <f t="shared" si="0"/>
        <v>337225</v>
      </c>
      <c r="N5" s="24">
        <f t="shared" si="0"/>
        <v>0</v>
      </c>
      <c r="O5" s="25">
        <f>SUM(D5:N5)</f>
        <v>1273553</v>
      </c>
      <c r="P5" s="30">
        <f t="shared" ref="P5:P29" si="1">(O5/P$31)</f>
        <v>432.59273097826087</v>
      </c>
      <c r="Q5" s="6"/>
    </row>
    <row r="6" spans="1:134">
      <c r="A6" s="12"/>
      <c r="B6" s="42">
        <v>511</v>
      </c>
      <c r="C6" s="19" t="s">
        <v>19</v>
      </c>
      <c r="D6" s="43">
        <v>14005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14005</v>
      </c>
      <c r="P6" s="44">
        <f t="shared" si="1"/>
        <v>4.7571331521739131</v>
      </c>
      <c r="Q6" s="9"/>
    </row>
    <row r="7" spans="1:134">
      <c r="A7" s="12"/>
      <c r="B7" s="42">
        <v>512</v>
      </c>
      <c r="C7" s="19" t="s">
        <v>20</v>
      </c>
      <c r="D7" s="43">
        <v>55916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55916</v>
      </c>
      <c r="P7" s="44">
        <f t="shared" si="1"/>
        <v>18.993206521739129</v>
      </c>
      <c r="Q7" s="9"/>
    </row>
    <row r="8" spans="1:134">
      <c r="A8" s="12"/>
      <c r="B8" s="42">
        <v>513</v>
      </c>
      <c r="C8" s="19" t="s">
        <v>21</v>
      </c>
      <c r="D8" s="43">
        <v>345022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337225</v>
      </c>
      <c r="N8" s="43">
        <v>0</v>
      </c>
      <c r="O8" s="43">
        <f t="shared" si="2"/>
        <v>682247</v>
      </c>
      <c r="P8" s="44">
        <f t="shared" si="1"/>
        <v>231.74150815217391</v>
      </c>
      <c r="Q8" s="9"/>
    </row>
    <row r="9" spans="1:134">
      <c r="A9" s="12"/>
      <c r="B9" s="42">
        <v>514</v>
      </c>
      <c r="C9" s="19" t="s">
        <v>22</v>
      </c>
      <c r="D9" s="43">
        <v>37325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37325</v>
      </c>
      <c r="P9" s="44">
        <f t="shared" si="1"/>
        <v>12.678328804347826</v>
      </c>
      <c r="Q9" s="9"/>
    </row>
    <row r="10" spans="1:134">
      <c r="A10" s="12"/>
      <c r="B10" s="42">
        <v>515</v>
      </c>
      <c r="C10" s="19" t="s">
        <v>23</v>
      </c>
      <c r="D10" s="43">
        <v>37536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37536</v>
      </c>
      <c r="P10" s="44">
        <f t="shared" si="1"/>
        <v>12.75</v>
      </c>
      <c r="Q10" s="9"/>
    </row>
    <row r="11" spans="1:134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431159</v>
      </c>
      <c r="L11" s="43">
        <v>0</v>
      </c>
      <c r="M11" s="43">
        <v>0</v>
      </c>
      <c r="N11" s="43">
        <v>0</v>
      </c>
      <c r="O11" s="43">
        <f t="shared" si="2"/>
        <v>431159</v>
      </c>
      <c r="P11" s="44">
        <f t="shared" si="1"/>
        <v>146.45346467391303</v>
      </c>
      <c r="Q11" s="9"/>
    </row>
    <row r="12" spans="1:134">
      <c r="A12" s="12"/>
      <c r="B12" s="42">
        <v>519</v>
      </c>
      <c r="C12" s="19" t="s">
        <v>25</v>
      </c>
      <c r="D12" s="43">
        <v>15365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15365</v>
      </c>
      <c r="P12" s="44">
        <f t="shared" si="1"/>
        <v>5.2190896739130439</v>
      </c>
      <c r="Q12" s="9"/>
    </row>
    <row r="13" spans="1:134" ht="15.75">
      <c r="A13" s="26" t="s">
        <v>26</v>
      </c>
      <c r="B13" s="27"/>
      <c r="C13" s="28"/>
      <c r="D13" s="29">
        <f t="shared" ref="D13:N13" si="3">SUM(D14:D17)</f>
        <v>1676362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9" si="4">SUM(D13:N13)</f>
        <v>1676362</v>
      </c>
      <c r="P13" s="41">
        <f t="shared" si="1"/>
        <v>569.41644021739125</v>
      </c>
      <c r="Q13" s="10"/>
    </row>
    <row r="14" spans="1:134">
      <c r="A14" s="12"/>
      <c r="B14" s="42">
        <v>521</v>
      </c>
      <c r="C14" s="19" t="s">
        <v>27</v>
      </c>
      <c r="D14" s="43">
        <v>918992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918992</v>
      </c>
      <c r="P14" s="44">
        <f t="shared" si="1"/>
        <v>312.15760869565219</v>
      </c>
      <c r="Q14" s="9"/>
    </row>
    <row r="15" spans="1:134">
      <c r="A15" s="12"/>
      <c r="B15" s="42">
        <v>522</v>
      </c>
      <c r="C15" s="19" t="s">
        <v>28</v>
      </c>
      <c r="D15" s="43">
        <v>672077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672077</v>
      </c>
      <c r="P15" s="44">
        <f t="shared" si="1"/>
        <v>228.28702445652175</v>
      </c>
      <c r="Q15" s="9"/>
    </row>
    <row r="16" spans="1:134">
      <c r="A16" s="12"/>
      <c r="B16" s="42">
        <v>524</v>
      </c>
      <c r="C16" s="19" t="s">
        <v>29</v>
      </c>
      <c r="D16" s="43">
        <v>42996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42996</v>
      </c>
      <c r="P16" s="44">
        <f t="shared" si="1"/>
        <v>14.604619565217391</v>
      </c>
      <c r="Q16" s="9"/>
    </row>
    <row r="17" spans="1:120">
      <c r="A17" s="12"/>
      <c r="B17" s="42">
        <v>529</v>
      </c>
      <c r="C17" s="19" t="s">
        <v>72</v>
      </c>
      <c r="D17" s="43">
        <v>42297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42297</v>
      </c>
      <c r="P17" s="44">
        <f t="shared" si="1"/>
        <v>14.3671875</v>
      </c>
      <c r="Q17" s="9"/>
    </row>
    <row r="18" spans="1:120" ht="15.75">
      <c r="A18" s="26" t="s">
        <v>30</v>
      </c>
      <c r="B18" s="27"/>
      <c r="C18" s="28"/>
      <c r="D18" s="29">
        <f t="shared" ref="D18:N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2761710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2761710</v>
      </c>
      <c r="P18" s="41">
        <f t="shared" si="1"/>
        <v>938.08084239130437</v>
      </c>
      <c r="Q18" s="10"/>
    </row>
    <row r="19" spans="1:120">
      <c r="A19" s="12"/>
      <c r="B19" s="42">
        <v>533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768694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768694</v>
      </c>
      <c r="P19" s="44">
        <f t="shared" si="1"/>
        <v>261.1052989130435</v>
      </c>
      <c r="Q19" s="9"/>
    </row>
    <row r="20" spans="1:120">
      <c r="A20" s="12"/>
      <c r="B20" s="42">
        <v>534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506326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506326</v>
      </c>
      <c r="P20" s="44">
        <f t="shared" si="1"/>
        <v>171.98573369565219</v>
      </c>
      <c r="Q20" s="9"/>
    </row>
    <row r="21" spans="1:120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1359845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1359845</v>
      </c>
      <c r="P21" s="44">
        <f t="shared" si="1"/>
        <v>461.90387228260869</v>
      </c>
      <c r="Q21" s="9"/>
    </row>
    <row r="22" spans="1:120">
      <c r="A22" s="12"/>
      <c r="B22" s="42">
        <v>538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126845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126845</v>
      </c>
      <c r="P22" s="44">
        <f t="shared" si="1"/>
        <v>43.0859375</v>
      </c>
      <c r="Q22" s="9"/>
    </row>
    <row r="23" spans="1:120" ht="15.75">
      <c r="A23" s="26" t="s">
        <v>36</v>
      </c>
      <c r="B23" s="27"/>
      <c r="C23" s="28"/>
      <c r="D23" s="29">
        <f t="shared" ref="D23:N23" si="6">SUM(D24:D24)</f>
        <v>454967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454967</v>
      </c>
      <c r="P23" s="41">
        <f t="shared" si="1"/>
        <v>154.54042119565219</v>
      </c>
      <c r="Q23" s="10"/>
    </row>
    <row r="24" spans="1:120">
      <c r="A24" s="12"/>
      <c r="B24" s="42">
        <v>541</v>
      </c>
      <c r="C24" s="19" t="s">
        <v>37</v>
      </c>
      <c r="D24" s="43">
        <v>454967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454967</v>
      </c>
      <c r="P24" s="44">
        <f t="shared" si="1"/>
        <v>154.54042119565219</v>
      </c>
      <c r="Q24" s="9"/>
    </row>
    <row r="25" spans="1:120" ht="15.75">
      <c r="A25" s="26" t="s">
        <v>38</v>
      </c>
      <c r="B25" s="27"/>
      <c r="C25" s="28"/>
      <c r="D25" s="29">
        <f t="shared" ref="D25:N25" si="7">SUM(D26:D28)</f>
        <v>491916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491916</v>
      </c>
      <c r="P25" s="41">
        <f t="shared" si="1"/>
        <v>167.09103260869566</v>
      </c>
      <c r="Q25" s="9"/>
    </row>
    <row r="26" spans="1:120">
      <c r="A26" s="12"/>
      <c r="B26" s="42">
        <v>571</v>
      </c>
      <c r="C26" s="19" t="s">
        <v>39</v>
      </c>
      <c r="D26" s="43">
        <v>208435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208435</v>
      </c>
      <c r="P26" s="44">
        <f t="shared" si="1"/>
        <v>70.799932065217391</v>
      </c>
      <c r="Q26" s="9"/>
    </row>
    <row r="27" spans="1:120">
      <c r="A27" s="12"/>
      <c r="B27" s="42">
        <v>572</v>
      </c>
      <c r="C27" s="19" t="s">
        <v>40</v>
      </c>
      <c r="D27" s="43">
        <v>89341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89341</v>
      </c>
      <c r="P27" s="44">
        <f t="shared" si="1"/>
        <v>30.346807065217391</v>
      </c>
      <c r="Q27" s="9"/>
    </row>
    <row r="28" spans="1:120" ht="15.75" thickBot="1">
      <c r="A28" s="12"/>
      <c r="B28" s="42">
        <v>574</v>
      </c>
      <c r="C28" s="19" t="s">
        <v>73</v>
      </c>
      <c r="D28" s="43">
        <v>194140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194140</v>
      </c>
      <c r="P28" s="44">
        <f t="shared" si="1"/>
        <v>65.944293478260875</v>
      </c>
      <c r="Q28" s="9"/>
    </row>
    <row r="29" spans="1:120" ht="16.5" thickBot="1">
      <c r="A29" s="13" t="s">
        <v>10</v>
      </c>
      <c r="B29" s="21"/>
      <c r="C29" s="20"/>
      <c r="D29" s="14">
        <f>SUM(D5,D13,D18,D23,D25)</f>
        <v>3128414</v>
      </c>
      <c r="E29" s="14">
        <f t="shared" ref="E29:N29" si="8">SUM(E5,E13,E18,E23,E25)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2761710</v>
      </c>
      <c r="J29" s="14">
        <f t="shared" si="8"/>
        <v>0</v>
      </c>
      <c r="K29" s="14">
        <f t="shared" si="8"/>
        <v>431159</v>
      </c>
      <c r="L29" s="14">
        <f t="shared" si="8"/>
        <v>0</v>
      </c>
      <c r="M29" s="14">
        <f t="shared" si="8"/>
        <v>337225</v>
      </c>
      <c r="N29" s="14">
        <f t="shared" si="8"/>
        <v>0</v>
      </c>
      <c r="O29" s="14">
        <f t="shared" si="4"/>
        <v>6658508</v>
      </c>
      <c r="P29" s="35">
        <f t="shared" si="1"/>
        <v>2261.7214673913045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90" t="s">
        <v>90</v>
      </c>
      <c r="N31" s="90"/>
      <c r="O31" s="90"/>
      <c r="P31" s="39">
        <v>2944</v>
      </c>
    </row>
    <row r="32" spans="1:120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3"/>
    </row>
    <row r="33" spans="1:16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506048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447460</v>
      </c>
      <c r="L5" s="24">
        <f t="shared" si="0"/>
        <v>0</v>
      </c>
      <c r="M5" s="24">
        <f t="shared" si="0"/>
        <v>0</v>
      </c>
      <c r="N5" s="25">
        <f>SUM(D5:M5)</f>
        <v>953508</v>
      </c>
      <c r="O5" s="30">
        <f t="shared" ref="O5:O29" si="1">(N5/O$31)</f>
        <v>276.05906195715113</v>
      </c>
      <c r="P5" s="6"/>
    </row>
    <row r="6" spans="1:133">
      <c r="A6" s="12"/>
      <c r="B6" s="42">
        <v>511</v>
      </c>
      <c r="C6" s="19" t="s">
        <v>19</v>
      </c>
      <c r="D6" s="43">
        <v>8025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8025</v>
      </c>
      <c r="O6" s="44">
        <f t="shared" si="1"/>
        <v>2.3233931673422119</v>
      </c>
      <c r="P6" s="9"/>
    </row>
    <row r="7" spans="1:133">
      <c r="A7" s="12"/>
      <c r="B7" s="42">
        <v>512</v>
      </c>
      <c r="C7" s="19" t="s">
        <v>20</v>
      </c>
      <c r="D7" s="43">
        <v>54948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54948</v>
      </c>
      <c r="O7" s="44">
        <f t="shared" si="1"/>
        <v>15.90851187029531</v>
      </c>
      <c r="P7" s="9"/>
    </row>
    <row r="8" spans="1:133">
      <c r="A8" s="12"/>
      <c r="B8" s="42">
        <v>513</v>
      </c>
      <c r="C8" s="19" t="s">
        <v>21</v>
      </c>
      <c r="D8" s="43">
        <v>358851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358851</v>
      </c>
      <c r="O8" s="44">
        <f t="shared" si="1"/>
        <v>103.89432541980312</v>
      </c>
      <c r="P8" s="9"/>
    </row>
    <row r="9" spans="1:133">
      <c r="A9" s="12"/>
      <c r="B9" s="42">
        <v>514</v>
      </c>
      <c r="C9" s="19" t="s">
        <v>22</v>
      </c>
      <c r="D9" s="43">
        <v>43172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43172</v>
      </c>
      <c r="O9" s="44">
        <f t="shared" si="1"/>
        <v>12.4991314418066</v>
      </c>
      <c r="P9" s="9"/>
    </row>
    <row r="10" spans="1:133">
      <c r="A10" s="12"/>
      <c r="B10" s="42">
        <v>515</v>
      </c>
      <c r="C10" s="19" t="s">
        <v>23</v>
      </c>
      <c r="D10" s="43">
        <v>37230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37230</v>
      </c>
      <c r="O10" s="44">
        <f t="shared" si="1"/>
        <v>10.778807180081065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447460</v>
      </c>
      <c r="L11" s="43">
        <v>0</v>
      </c>
      <c r="M11" s="43">
        <v>0</v>
      </c>
      <c r="N11" s="43">
        <f t="shared" si="2"/>
        <v>447460</v>
      </c>
      <c r="O11" s="44">
        <f t="shared" si="1"/>
        <v>129.54834973943255</v>
      </c>
      <c r="P11" s="9"/>
    </row>
    <row r="12" spans="1:133">
      <c r="A12" s="12"/>
      <c r="B12" s="42">
        <v>519</v>
      </c>
      <c r="C12" s="19" t="s">
        <v>59</v>
      </c>
      <c r="D12" s="43">
        <v>3822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3822</v>
      </c>
      <c r="O12" s="44">
        <f t="shared" si="1"/>
        <v>1.1065431383902722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1212653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1212653</v>
      </c>
      <c r="O13" s="41">
        <f t="shared" si="1"/>
        <v>351.08656629994209</v>
      </c>
      <c r="P13" s="10"/>
    </row>
    <row r="14" spans="1:133">
      <c r="A14" s="12"/>
      <c r="B14" s="42">
        <v>521</v>
      </c>
      <c r="C14" s="19" t="s">
        <v>27</v>
      </c>
      <c r="D14" s="43">
        <v>940377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940377</v>
      </c>
      <c r="O14" s="44">
        <f t="shared" si="1"/>
        <v>272.25738274464391</v>
      </c>
      <c r="P14" s="9"/>
    </row>
    <row r="15" spans="1:133">
      <c r="A15" s="12"/>
      <c r="B15" s="42">
        <v>522</v>
      </c>
      <c r="C15" s="19" t="s">
        <v>28</v>
      </c>
      <c r="D15" s="43">
        <v>200389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200389</v>
      </c>
      <c r="O15" s="44">
        <f t="shared" si="1"/>
        <v>58.016502605674582</v>
      </c>
      <c r="P15" s="9"/>
    </row>
    <row r="16" spans="1:133">
      <c r="A16" s="12"/>
      <c r="B16" s="42">
        <v>524</v>
      </c>
      <c r="C16" s="19" t="s">
        <v>29</v>
      </c>
      <c r="D16" s="43">
        <v>43067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43067</v>
      </c>
      <c r="O16" s="44">
        <f t="shared" si="1"/>
        <v>12.468731905037638</v>
      </c>
      <c r="P16" s="9"/>
    </row>
    <row r="17" spans="1:119">
      <c r="A17" s="12"/>
      <c r="B17" s="42">
        <v>529</v>
      </c>
      <c r="C17" s="19" t="s">
        <v>72</v>
      </c>
      <c r="D17" s="43">
        <v>28820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28820</v>
      </c>
      <c r="O17" s="44">
        <f t="shared" si="1"/>
        <v>8.3439490445859867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2527468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2527468</v>
      </c>
      <c r="O18" s="41">
        <f t="shared" si="1"/>
        <v>731.75101331789233</v>
      </c>
      <c r="P18" s="10"/>
    </row>
    <row r="19" spans="1:119">
      <c r="A19" s="12"/>
      <c r="B19" s="42">
        <v>533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783178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783178</v>
      </c>
      <c r="O19" s="44">
        <f t="shared" si="1"/>
        <v>226.74522292993632</v>
      </c>
      <c r="P19" s="9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445516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445516</v>
      </c>
      <c r="O20" s="44">
        <f t="shared" si="1"/>
        <v>128.98552403011001</v>
      </c>
      <c r="P20" s="9"/>
    </row>
    <row r="21" spans="1:119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1196434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1196434</v>
      </c>
      <c r="O21" s="44">
        <f t="shared" si="1"/>
        <v>346.39085118702951</v>
      </c>
      <c r="P21" s="9"/>
    </row>
    <row r="22" spans="1:119">
      <c r="A22" s="12"/>
      <c r="B22" s="42">
        <v>538</v>
      </c>
      <c r="C22" s="19" t="s">
        <v>62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102340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102340</v>
      </c>
      <c r="O22" s="44">
        <f t="shared" si="1"/>
        <v>29.629415170816443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431572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431572</v>
      </c>
      <c r="O23" s="41">
        <f t="shared" si="1"/>
        <v>124.94846554719166</v>
      </c>
      <c r="P23" s="10"/>
    </row>
    <row r="24" spans="1:119">
      <c r="A24" s="12"/>
      <c r="B24" s="42">
        <v>541</v>
      </c>
      <c r="C24" s="19" t="s">
        <v>63</v>
      </c>
      <c r="D24" s="43">
        <v>431572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431572</v>
      </c>
      <c r="O24" s="44">
        <f t="shared" si="1"/>
        <v>124.94846554719166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SUM(D26:D28)</f>
        <v>492327</v>
      </c>
      <c r="E25" s="29">
        <f t="shared" si="7"/>
        <v>450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492777</v>
      </c>
      <c r="O25" s="41">
        <f t="shared" si="1"/>
        <v>142.66850028951939</v>
      </c>
      <c r="P25" s="9"/>
    </row>
    <row r="26" spans="1:119">
      <c r="A26" s="12"/>
      <c r="B26" s="42">
        <v>571</v>
      </c>
      <c r="C26" s="19" t="s">
        <v>39</v>
      </c>
      <c r="D26" s="43">
        <v>194950</v>
      </c>
      <c r="E26" s="43">
        <v>450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195400</v>
      </c>
      <c r="O26" s="44">
        <f t="shared" si="1"/>
        <v>56.572090330052113</v>
      </c>
      <c r="P26" s="9"/>
    </row>
    <row r="27" spans="1:119">
      <c r="A27" s="12"/>
      <c r="B27" s="42">
        <v>572</v>
      </c>
      <c r="C27" s="19" t="s">
        <v>64</v>
      </c>
      <c r="D27" s="43">
        <v>92849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92849</v>
      </c>
      <c r="O27" s="44">
        <f t="shared" si="1"/>
        <v>26.881586566299941</v>
      </c>
      <c r="P27" s="9"/>
    </row>
    <row r="28" spans="1:119" ht="15.75" thickBot="1">
      <c r="A28" s="12"/>
      <c r="B28" s="42">
        <v>574</v>
      </c>
      <c r="C28" s="19" t="s">
        <v>73</v>
      </c>
      <c r="D28" s="43">
        <v>204528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204528</v>
      </c>
      <c r="O28" s="44">
        <f t="shared" si="1"/>
        <v>59.214823393167343</v>
      </c>
      <c r="P28" s="9"/>
    </row>
    <row r="29" spans="1:119" ht="16.5" thickBot="1">
      <c r="A29" s="13" t="s">
        <v>10</v>
      </c>
      <c r="B29" s="21"/>
      <c r="C29" s="20"/>
      <c r="D29" s="14">
        <f>SUM(D5,D13,D18,D23,D25)</f>
        <v>2642600</v>
      </c>
      <c r="E29" s="14">
        <f t="shared" ref="E29:M29" si="8">SUM(E5,E13,E18,E23,E25)</f>
        <v>450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2527468</v>
      </c>
      <c r="J29" s="14">
        <f t="shared" si="8"/>
        <v>0</v>
      </c>
      <c r="K29" s="14">
        <f t="shared" si="8"/>
        <v>447460</v>
      </c>
      <c r="L29" s="14">
        <f t="shared" si="8"/>
        <v>0</v>
      </c>
      <c r="M29" s="14">
        <f t="shared" si="8"/>
        <v>0</v>
      </c>
      <c r="N29" s="14">
        <f t="shared" si="4"/>
        <v>5617978</v>
      </c>
      <c r="O29" s="35">
        <f t="shared" si="1"/>
        <v>1626.5136074116965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0" t="s">
        <v>85</v>
      </c>
      <c r="M31" s="90"/>
      <c r="N31" s="90"/>
      <c r="O31" s="39">
        <v>3454</v>
      </c>
    </row>
    <row r="32" spans="1:119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</row>
    <row r="33" spans="1:15" ht="15.75" customHeight="1" thickBot="1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662150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378831</v>
      </c>
      <c r="L5" s="24">
        <f t="shared" si="0"/>
        <v>0</v>
      </c>
      <c r="M5" s="24">
        <f t="shared" si="0"/>
        <v>0</v>
      </c>
      <c r="N5" s="25">
        <f>SUM(D5:M5)</f>
        <v>1040981</v>
      </c>
      <c r="O5" s="30">
        <f t="shared" ref="O5:O31" si="1">(N5/O$33)</f>
        <v>325.61182358461059</v>
      </c>
      <c r="P5" s="6"/>
    </row>
    <row r="6" spans="1:133">
      <c r="A6" s="12"/>
      <c r="B6" s="42">
        <v>511</v>
      </c>
      <c r="C6" s="19" t="s">
        <v>19</v>
      </c>
      <c r="D6" s="43">
        <v>21211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21211</v>
      </c>
      <c r="O6" s="44">
        <f t="shared" si="1"/>
        <v>6.6346574913981859</v>
      </c>
      <c r="P6" s="9"/>
    </row>
    <row r="7" spans="1:133">
      <c r="A7" s="12"/>
      <c r="B7" s="42">
        <v>512</v>
      </c>
      <c r="C7" s="19" t="s">
        <v>20</v>
      </c>
      <c r="D7" s="43">
        <v>81480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81480</v>
      </c>
      <c r="O7" s="44">
        <f t="shared" si="1"/>
        <v>25.486393493900533</v>
      </c>
      <c r="P7" s="9"/>
    </row>
    <row r="8" spans="1:133">
      <c r="A8" s="12"/>
      <c r="B8" s="42">
        <v>513</v>
      </c>
      <c r="C8" s="19" t="s">
        <v>21</v>
      </c>
      <c r="D8" s="43">
        <v>438609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438609</v>
      </c>
      <c r="O8" s="44">
        <f t="shared" si="1"/>
        <v>137.19393181107287</v>
      </c>
      <c r="P8" s="9"/>
    </row>
    <row r="9" spans="1:133">
      <c r="A9" s="12"/>
      <c r="B9" s="42">
        <v>514</v>
      </c>
      <c r="C9" s="19" t="s">
        <v>22</v>
      </c>
      <c r="D9" s="43">
        <v>47675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47675</v>
      </c>
      <c r="O9" s="44">
        <f t="shared" si="1"/>
        <v>14.912417891773538</v>
      </c>
      <c r="P9" s="9"/>
    </row>
    <row r="10" spans="1:133">
      <c r="A10" s="12"/>
      <c r="B10" s="42">
        <v>515</v>
      </c>
      <c r="C10" s="19" t="s">
        <v>23</v>
      </c>
      <c r="D10" s="43">
        <v>47450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47450</v>
      </c>
      <c r="O10" s="44">
        <f t="shared" si="1"/>
        <v>14.842039411948702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378831</v>
      </c>
      <c r="L11" s="43">
        <v>0</v>
      </c>
      <c r="M11" s="43">
        <v>0</v>
      </c>
      <c r="N11" s="43">
        <f t="shared" si="2"/>
        <v>378831</v>
      </c>
      <c r="O11" s="44">
        <f t="shared" si="1"/>
        <v>118.49577729121052</v>
      </c>
      <c r="P11" s="9"/>
    </row>
    <row r="12" spans="1:133">
      <c r="A12" s="12"/>
      <c r="B12" s="42">
        <v>519</v>
      </c>
      <c r="C12" s="19" t="s">
        <v>59</v>
      </c>
      <c r="D12" s="43">
        <v>25725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25725</v>
      </c>
      <c r="O12" s="44">
        <f t="shared" si="1"/>
        <v>8.046606193306225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1262449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1262449</v>
      </c>
      <c r="O13" s="41">
        <f t="shared" si="1"/>
        <v>394.88551767281825</v>
      </c>
      <c r="P13" s="10"/>
    </row>
    <row r="14" spans="1:133">
      <c r="A14" s="12"/>
      <c r="B14" s="42">
        <v>521</v>
      </c>
      <c r="C14" s="19" t="s">
        <v>27</v>
      </c>
      <c r="D14" s="43">
        <v>994303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994303</v>
      </c>
      <c r="O14" s="44">
        <f t="shared" si="1"/>
        <v>311.01126055677196</v>
      </c>
      <c r="P14" s="9"/>
    </row>
    <row r="15" spans="1:133">
      <c r="A15" s="12"/>
      <c r="B15" s="42">
        <v>522</v>
      </c>
      <c r="C15" s="19" t="s">
        <v>28</v>
      </c>
      <c r="D15" s="43">
        <v>184816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184816</v>
      </c>
      <c r="O15" s="44">
        <f t="shared" si="1"/>
        <v>57.809196121363776</v>
      </c>
      <c r="P15" s="9"/>
    </row>
    <row r="16" spans="1:133">
      <c r="A16" s="12"/>
      <c r="B16" s="42">
        <v>524</v>
      </c>
      <c r="C16" s="19" t="s">
        <v>29</v>
      </c>
      <c r="D16" s="43">
        <v>47075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47075</v>
      </c>
      <c r="O16" s="44">
        <f t="shared" si="1"/>
        <v>14.724741945573976</v>
      </c>
      <c r="P16" s="9"/>
    </row>
    <row r="17" spans="1:119">
      <c r="A17" s="12"/>
      <c r="B17" s="42">
        <v>529</v>
      </c>
      <c r="C17" s="19" t="s">
        <v>72</v>
      </c>
      <c r="D17" s="43">
        <v>36255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36255</v>
      </c>
      <c r="O17" s="44">
        <f t="shared" si="1"/>
        <v>11.340319049108539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2199476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2199476</v>
      </c>
      <c r="O18" s="41">
        <f t="shared" si="1"/>
        <v>687.98123240538007</v>
      </c>
      <c r="P18" s="10"/>
    </row>
    <row r="19" spans="1:119">
      <c r="A19" s="12"/>
      <c r="B19" s="42">
        <v>533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586295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586295</v>
      </c>
      <c r="O19" s="44">
        <f t="shared" si="1"/>
        <v>183.38911479512043</v>
      </c>
      <c r="P19" s="9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344837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344837</v>
      </c>
      <c r="O20" s="44">
        <f t="shared" si="1"/>
        <v>107.86268376603066</v>
      </c>
      <c r="P20" s="9"/>
    </row>
    <row r="21" spans="1:119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1185135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1185135</v>
      </c>
      <c r="O21" s="44">
        <f t="shared" si="1"/>
        <v>370.70222083203004</v>
      </c>
      <c r="P21" s="9"/>
    </row>
    <row r="22" spans="1:119">
      <c r="A22" s="12"/>
      <c r="B22" s="42">
        <v>538</v>
      </c>
      <c r="C22" s="19" t="s">
        <v>62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83209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83209</v>
      </c>
      <c r="O22" s="44">
        <f t="shared" si="1"/>
        <v>26.027213012198935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374008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374008</v>
      </c>
      <c r="O23" s="41">
        <f t="shared" si="1"/>
        <v>116.9871754770097</v>
      </c>
      <c r="P23" s="10"/>
    </row>
    <row r="24" spans="1:119">
      <c r="A24" s="12"/>
      <c r="B24" s="42">
        <v>541</v>
      </c>
      <c r="C24" s="19" t="s">
        <v>63</v>
      </c>
      <c r="D24" s="43">
        <v>374008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374008</v>
      </c>
      <c r="O24" s="44">
        <f t="shared" si="1"/>
        <v>116.9871754770097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SUM(D26:D28)</f>
        <v>631324</v>
      </c>
      <c r="E25" s="29">
        <f t="shared" si="7"/>
        <v>450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631774</v>
      </c>
      <c r="O25" s="41">
        <f t="shared" si="1"/>
        <v>197.61463872380358</v>
      </c>
      <c r="P25" s="9"/>
    </row>
    <row r="26" spans="1:119">
      <c r="A26" s="12"/>
      <c r="B26" s="42">
        <v>571</v>
      </c>
      <c r="C26" s="19" t="s">
        <v>39</v>
      </c>
      <c r="D26" s="43">
        <v>231111</v>
      </c>
      <c r="E26" s="43">
        <v>450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231561</v>
      </c>
      <c r="O26" s="44">
        <f t="shared" si="1"/>
        <v>72.43071629652799</v>
      </c>
      <c r="P26" s="9"/>
    </row>
    <row r="27" spans="1:119">
      <c r="A27" s="12"/>
      <c r="B27" s="42">
        <v>572</v>
      </c>
      <c r="C27" s="19" t="s">
        <v>64</v>
      </c>
      <c r="D27" s="43">
        <v>88019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88019</v>
      </c>
      <c r="O27" s="44">
        <f t="shared" si="1"/>
        <v>27.531748514232092</v>
      </c>
      <c r="P27" s="9"/>
    </row>
    <row r="28" spans="1:119">
      <c r="A28" s="12"/>
      <c r="B28" s="42">
        <v>574</v>
      </c>
      <c r="C28" s="19" t="s">
        <v>73</v>
      </c>
      <c r="D28" s="43">
        <v>312194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312194</v>
      </c>
      <c r="O28" s="44">
        <f t="shared" si="1"/>
        <v>97.652173913043484</v>
      </c>
      <c r="P28" s="9"/>
    </row>
    <row r="29" spans="1:119" ht="15.75">
      <c r="A29" s="26" t="s">
        <v>79</v>
      </c>
      <c r="B29" s="27"/>
      <c r="C29" s="28"/>
      <c r="D29" s="29">
        <f t="shared" ref="D29:M29" si="8">SUM(D30:D30)</f>
        <v>6446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6446</v>
      </c>
      <c r="O29" s="41">
        <f t="shared" si="1"/>
        <v>2.0162652486706287</v>
      </c>
      <c r="P29" s="9"/>
    </row>
    <row r="30" spans="1:119" ht="15.75" thickBot="1">
      <c r="A30" s="12"/>
      <c r="B30" s="42">
        <v>581</v>
      </c>
      <c r="C30" s="19" t="s">
        <v>80</v>
      </c>
      <c r="D30" s="43">
        <v>6446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6446</v>
      </c>
      <c r="O30" s="44">
        <f t="shared" si="1"/>
        <v>2.0162652486706287</v>
      </c>
      <c r="P30" s="9"/>
    </row>
    <row r="31" spans="1:119" ht="16.5" thickBot="1">
      <c r="A31" s="13" t="s">
        <v>10</v>
      </c>
      <c r="B31" s="21"/>
      <c r="C31" s="20"/>
      <c r="D31" s="14">
        <f>SUM(D5,D13,D18,D23,D25,D29)</f>
        <v>2936377</v>
      </c>
      <c r="E31" s="14">
        <f t="shared" ref="E31:M31" si="9">SUM(E5,E13,E18,E23,E25,E29)</f>
        <v>450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2199476</v>
      </c>
      <c r="J31" s="14">
        <f t="shared" si="9"/>
        <v>0</v>
      </c>
      <c r="K31" s="14">
        <f t="shared" si="9"/>
        <v>378831</v>
      </c>
      <c r="L31" s="14">
        <f t="shared" si="9"/>
        <v>0</v>
      </c>
      <c r="M31" s="14">
        <f t="shared" si="9"/>
        <v>0</v>
      </c>
      <c r="N31" s="14">
        <f t="shared" si="4"/>
        <v>5515134</v>
      </c>
      <c r="O31" s="35">
        <f t="shared" si="1"/>
        <v>1725.0966531122929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0" t="s">
        <v>83</v>
      </c>
      <c r="M33" s="90"/>
      <c r="N33" s="90"/>
      <c r="O33" s="39">
        <v>3197</v>
      </c>
    </row>
    <row r="34" spans="1:15">
      <c r="A34" s="91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5.75" customHeight="1" thickBot="1">
      <c r="A35" s="94" t="s">
        <v>48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642158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359130</v>
      </c>
      <c r="L5" s="24">
        <f t="shared" si="0"/>
        <v>0</v>
      </c>
      <c r="M5" s="24">
        <f t="shared" si="0"/>
        <v>0</v>
      </c>
      <c r="N5" s="25">
        <f>SUM(D5:M5)</f>
        <v>1001288</v>
      </c>
      <c r="O5" s="30">
        <f t="shared" ref="O5:O33" si="1">(N5/O$35)</f>
        <v>319.9003194888179</v>
      </c>
      <c r="P5" s="6"/>
    </row>
    <row r="6" spans="1:133">
      <c r="A6" s="12"/>
      <c r="B6" s="42">
        <v>511</v>
      </c>
      <c r="C6" s="19" t="s">
        <v>19</v>
      </c>
      <c r="D6" s="43">
        <v>21970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21970</v>
      </c>
      <c r="O6" s="44">
        <f t="shared" si="1"/>
        <v>7.019169329073482</v>
      </c>
      <c r="P6" s="9"/>
    </row>
    <row r="7" spans="1:133">
      <c r="A7" s="12"/>
      <c r="B7" s="42">
        <v>512</v>
      </c>
      <c r="C7" s="19" t="s">
        <v>20</v>
      </c>
      <c r="D7" s="43">
        <v>76754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76754</v>
      </c>
      <c r="O7" s="44">
        <f t="shared" si="1"/>
        <v>24.522044728434505</v>
      </c>
      <c r="P7" s="9"/>
    </row>
    <row r="8" spans="1:133">
      <c r="A8" s="12"/>
      <c r="B8" s="42">
        <v>513</v>
      </c>
      <c r="C8" s="19" t="s">
        <v>21</v>
      </c>
      <c r="D8" s="43">
        <v>421829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421829</v>
      </c>
      <c r="O8" s="44">
        <f t="shared" si="1"/>
        <v>134.76964856230032</v>
      </c>
      <c r="P8" s="9"/>
    </row>
    <row r="9" spans="1:133">
      <c r="A9" s="12"/>
      <c r="B9" s="42">
        <v>514</v>
      </c>
      <c r="C9" s="19" t="s">
        <v>22</v>
      </c>
      <c r="D9" s="43">
        <v>37189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37189</v>
      </c>
      <c r="O9" s="44">
        <f t="shared" si="1"/>
        <v>11.8814696485623</v>
      </c>
      <c r="P9" s="9"/>
    </row>
    <row r="10" spans="1:133">
      <c r="A10" s="12"/>
      <c r="B10" s="42">
        <v>515</v>
      </c>
      <c r="C10" s="19" t="s">
        <v>23</v>
      </c>
      <c r="D10" s="43">
        <v>56889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56889</v>
      </c>
      <c r="O10" s="44">
        <f t="shared" si="1"/>
        <v>18.175399361022365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359130</v>
      </c>
      <c r="L11" s="43">
        <v>0</v>
      </c>
      <c r="M11" s="43">
        <v>0</v>
      </c>
      <c r="N11" s="43">
        <f t="shared" si="2"/>
        <v>359130</v>
      </c>
      <c r="O11" s="44">
        <f t="shared" si="1"/>
        <v>114.73801916932908</v>
      </c>
      <c r="P11" s="9"/>
    </row>
    <row r="12" spans="1:133">
      <c r="A12" s="12"/>
      <c r="B12" s="42">
        <v>519</v>
      </c>
      <c r="C12" s="19" t="s">
        <v>59</v>
      </c>
      <c r="D12" s="43">
        <v>27527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27527</v>
      </c>
      <c r="O12" s="44">
        <f t="shared" si="1"/>
        <v>8.7945686900958471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1313184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1313184</v>
      </c>
      <c r="O13" s="41">
        <f t="shared" si="1"/>
        <v>419.54760383386582</v>
      </c>
      <c r="P13" s="10"/>
    </row>
    <row r="14" spans="1:133">
      <c r="A14" s="12"/>
      <c r="B14" s="42">
        <v>521</v>
      </c>
      <c r="C14" s="19" t="s">
        <v>27</v>
      </c>
      <c r="D14" s="43">
        <v>975952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975952</v>
      </c>
      <c r="O14" s="44">
        <f t="shared" si="1"/>
        <v>311.80575079872204</v>
      </c>
      <c r="P14" s="9"/>
    </row>
    <row r="15" spans="1:133">
      <c r="A15" s="12"/>
      <c r="B15" s="42">
        <v>522</v>
      </c>
      <c r="C15" s="19" t="s">
        <v>28</v>
      </c>
      <c r="D15" s="43">
        <v>186473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186473</v>
      </c>
      <c r="O15" s="44">
        <f t="shared" si="1"/>
        <v>59.576038338658144</v>
      </c>
      <c r="P15" s="9"/>
    </row>
    <row r="16" spans="1:133">
      <c r="A16" s="12"/>
      <c r="B16" s="42">
        <v>524</v>
      </c>
      <c r="C16" s="19" t="s">
        <v>29</v>
      </c>
      <c r="D16" s="43">
        <v>46015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46015</v>
      </c>
      <c r="O16" s="44">
        <f t="shared" si="1"/>
        <v>14.701277955271566</v>
      </c>
      <c r="P16" s="9"/>
    </row>
    <row r="17" spans="1:16">
      <c r="A17" s="12"/>
      <c r="B17" s="42">
        <v>529</v>
      </c>
      <c r="C17" s="19" t="s">
        <v>72</v>
      </c>
      <c r="D17" s="43">
        <v>104744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104744</v>
      </c>
      <c r="O17" s="44">
        <f t="shared" si="1"/>
        <v>33.464536741214054</v>
      </c>
      <c r="P17" s="9"/>
    </row>
    <row r="18" spans="1:16" ht="15.75">
      <c r="A18" s="26" t="s">
        <v>30</v>
      </c>
      <c r="B18" s="27"/>
      <c r="C18" s="28"/>
      <c r="D18" s="29">
        <f t="shared" ref="D18:M18" si="5">SUM(D19:D23)</f>
        <v>6040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2187194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2193234</v>
      </c>
      <c r="O18" s="41">
        <f t="shared" si="1"/>
        <v>700.71373801916934</v>
      </c>
      <c r="P18" s="10"/>
    </row>
    <row r="19" spans="1:16">
      <c r="A19" s="12"/>
      <c r="B19" s="42">
        <v>533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578982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578982</v>
      </c>
      <c r="O19" s="44">
        <f t="shared" si="1"/>
        <v>184.97827476038339</v>
      </c>
      <c r="P19" s="9"/>
    </row>
    <row r="20" spans="1:16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414607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414607</v>
      </c>
      <c r="O20" s="44">
        <f t="shared" si="1"/>
        <v>132.4623003194888</v>
      </c>
      <c r="P20" s="9"/>
    </row>
    <row r="21" spans="1:16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1120926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1120926</v>
      </c>
      <c r="O21" s="44">
        <f t="shared" si="1"/>
        <v>358.12332268370608</v>
      </c>
      <c r="P21" s="9"/>
    </row>
    <row r="22" spans="1:16">
      <c r="A22" s="12"/>
      <c r="B22" s="42">
        <v>538</v>
      </c>
      <c r="C22" s="19" t="s">
        <v>62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72679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72679</v>
      </c>
      <c r="O22" s="44">
        <f t="shared" si="1"/>
        <v>23.220127795527155</v>
      </c>
      <c r="P22" s="9"/>
    </row>
    <row r="23" spans="1:16">
      <c r="A23" s="12"/>
      <c r="B23" s="42">
        <v>539</v>
      </c>
      <c r="C23" s="19" t="s">
        <v>35</v>
      </c>
      <c r="D23" s="43">
        <v>6040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6040</v>
      </c>
      <c r="O23" s="44">
        <f t="shared" si="1"/>
        <v>1.9297124600638977</v>
      </c>
      <c r="P23" s="9"/>
    </row>
    <row r="24" spans="1:16" ht="15.75">
      <c r="A24" s="26" t="s">
        <v>36</v>
      </c>
      <c r="B24" s="27"/>
      <c r="C24" s="28"/>
      <c r="D24" s="29">
        <f t="shared" ref="D24:M24" si="6">SUM(D25:D25)</f>
        <v>703912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703912</v>
      </c>
      <c r="O24" s="41">
        <f t="shared" si="1"/>
        <v>224.89201277955272</v>
      </c>
      <c r="P24" s="10"/>
    </row>
    <row r="25" spans="1:16">
      <c r="A25" s="12"/>
      <c r="B25" s="42">
        <v>541</v>
      </c>
      <c r="C25" s="19" t="s">
        <v>63</v>
      </c>
      <c r="D25" s="43">
        <v>703912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703912</v>
      </c>
      <c r="O25" s="44">
        <f t="shared" si="1"/>
        <v>224.89201277955272</v>
      </c>
      <c r="P25" s="9"/>
    </row>
    <row r="26" spans="1:16" ht="15.75">
      <c r="A26" s="26" t="s">
        <v>38</v>
      </c>
      <c r="B26" s="27"/>
      <c r="C26" s="28"/>
      <c r="D26" s="29">
        <f t="shared" ref="D26:M26" si="7">SUM(D27:D30)</f>
        <v>704037</v>
      </c>
      <c r="E26" s="29">
        <f t="shared" si="7"/>
        <v>518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704555</v>
      </c>
      <c r="O26" s="41">
        <f t="shared" si="1"/>
        <v>225.09744408945687</v>
      </c>
      <c r="P26" s="9"/>
    </row>
    <row r="27" spans="1:16">
      <c r="A27" s="12"/>
      <c r="B27" s="42">
        <v>571</v>
      </c>
      <c r="C27" s="19" t="s">
        <v>39</v>
      </c>
      <c r="D27" s="43">
        <v>222026</v>
      </c>
      <c r="E27" s="43">
        <v>450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222476</v>
      </c>
      <c r="O27" s="44">
        <f t="shared" si="1"/>
        <v>71.078594249201274</v>
      </c>
      <c r="P27" s="9"/>
    </row>
    <row r="28" spans="1:16">
      <c r="A28" s="12"/>
      <c r="B28" s="42">
        <v>572</v>
      </c>
      <c r="C28" s="19" t="s">
        <v>64</v>
      </c>
      <c r="D28" s="43">
        <v>77663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77663</v>
      </c>
      <c r="O28" s="44">
        <f t="shared" si="1"/>
        <v>24.812460063897763</v>
      </c>
      <c r="P28" s="9"/>
    </row>
    <row r="29" spans="1:16">
      <c r="A29" s="12"/>
      <c r="B29" s="42">
        <v>574</v>
      </c>
      <c r="C29" s="19" t="s">
        <v>73</v>
      </c>
      <c r="D29" s="43">
        <v>404348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404348</v>
      </c>
      <c r="O29" s="44">
        <f t="shared" si="1"/>
        <v>129.18466453674122</v>
      </c>
      <c r="P29" s="9"/>
    </row>
    <row r="30" spans="1:16">
      <c r="A30" s="12"/>
      <c r="B30" s="42">
        <v>579</v>
      </c>
      <c r="C30" s="19" t="s">
        <v>41</v>
      </c>
      <c r="D30" s="43">
        <v>0</v>
      </c>
      <c r="E30" s="43">
        <v>68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68</v>
      </c>
      <c r="O30" s="44">
        <f t="shared" si="1"/>
        <v>2.1725239616613417E-2</v>
      </c>
      <c r="P30" s="9"/>
    </row>
    <row r="31" spans="1:16" ht="15.75">
      <c r="A31" s="26" t="s">
        <v>79</v>
      </c>
      <c r="B31" s="27"/>
      <c r="C31" s="28"/>
      <c r="D31" s="29">
        <f t="shared" ref="D31:M31" si="8">SUM(D32:D32)</f>
        <v>0</v>
      </c>
      <c r="E31" s="29">
        <f t="shared" si="8"/>
        <v>5729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0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4"/>
        <v>5729</v>
      </c>
      <c r="O31" s="41">
        <f t="shared" si="1"/>
        <v>1.8303514376996806</v>
      </c>
      <c r="P31" s="9"/>
    </row>
    <row r="32" spans="1:16" ht="15.75" thickBot="1">
      <c r="A32" s="12"/>
      <c r="B32" s="42">
        <v>581</v>
      </c>
      <c r="C32" s="19" t="s">
        <v>80</v>
      </c>
      <c r="D32" s="43">
        <v>0</v>
      </c>
      <c r="E32" s="43">
        <v>5729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5729</v>
      </c>
      <c r="O32" s="44">
        <f t="shared" si="1"/>
        <v>1.8303514376996806</v>
      </c>
      <c r="P32" s="9"/>
    </row>
    <row r="33" spans="1:119" ht="16.5" thickBot="1">
      <c r="A33" s="13" t="s">
        <v>10</v>
      </c>
      <c r="B33" s="21"/>
      <c r="C33" s="20"/>
      <c r="D33" s="14">
        <f>SUM(D5,D13,D18,D24,D26,D31)</f>
        <v>3369331</v>
      </c>
      <c r="E33" s="14">
        <f t="shared" ref="E33:M33" si="9">SUM(E5,E13,E18,E24,E26,E31)</f>
        <v>6247</v>
      </c>
      <c r="F33" s="14">
        <f t="shared" si="9"/>
        <v>0</v>
      </c>
      <c r="G33" s="14">
        <f t="shared" si="9"/>
        <v>0</v>
      </c>
      <c r="H33" s="14">
        <f t="shared" si="9"/>
        <v>0</v>
      </c>
      <c r="I33" s="14">
        <f t="shared" si="9"/>
        <v>2187194</v>
      </c>
      <c r="J33" s="14">
        <f t="shared" si="9"/>
        <v>0</v>
      </c>
      <c r="K33" s="14">
        <f t="shared" si="9"/>
        <v>359130</v>
      </c>
      <c r="L33" s="14">
        <f t="shared" si="9"/>
        <v>0</v>
      </c>
      <c r="M33" s="14">
        <f t="shared" si="9"/>
        <v>0</v>
      </c>
      <c r="N33" s="14">
        <f t="shared" si="4"/>
        <v>5921902</v>
      </c>
      <c r="O33" s="35">
        <f t="shared" si="1"/>
        <v>1891.9814696485623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0" t="s">
        <v>81</v>
      </c>
      <c r="M35" s="90"/>
      <c r="N35" s="90"/>
      <c r="O35" s="39">
        <v>3130</v>
      </c>
    </row>
    <row r="36" spans="1:119">
      <c r="A36" s="91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3"/>
    </row>
    <row r="37" spans="1:119" ht="15.75" customHeight="1" thickBot="1">
      <c r="A37" s="94" t="s">
        <v>48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587475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356235</v>
      </c>
      <c r="L5" s="24">
        <f t="shared" si="0"/>
        <v>0</v>
      </c>
      <c r="M5" s="24">
        <f t="shared" si="0"/>
        <v>0</v>
      </c>
      <c r="N5" s="25">
        <f>SUM(D5:M5)</f>
        <v>943710</v>
      </c>
      <c r="O5" s="30">
        <f t="shared" ref="O5:O30" si="1">(N5/O$32)</f>
        <v>302.85943517329912</v>
      </c>
      <c r="P5" s="6"/>
    </row>
    <row r="6" spans="1:133">
      <c r="A6" s="12"/>
      <c r="B6" s="42">
        <v>511</v>
      </c>
      <c r="C6" s="19" t="s">
        <v>19</v>
      </c>
      <c r="D6" s="43">
        <v>14460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14460</v>
      </c>
      <c r="O6" s="44">
        <f t="shared" si="1"/>
        <v>4.6405648267008983</v>
      </c>
      <c r="P6" s="9"/>
    </row>
    <row r="7" spans="1:133">
      <c r="A7" s="12"/>
      <c r="B7" s="42">
        <v>512</v>
      </c>
      <c r="C7" s="19" t="s">
        <v>20</v>
      </c>
      <c r="D7" s="43">
        <v>95934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95934</v>
      </c>
      <c r="O7" s="44">
        <f t="shared" si="1"/>
        <v>30.787548138639281</v>
      </c>
      <c r="P7" s="9"/>
    </row>
    <row r="8" spans="1:133">
      <c r="A8" s="12"/>
      <c r="B8" s="42">
        <v>513</v>
      </c>
      <c r="C8" s="19" t="s">
        <v>21</v>
      </c>
      <c r="D8" s="43">
        <v>376058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376058</v>
      </c>
      <c r="O8" s="44">
        <f t="shared" si="1"/>
        <v>120.68613607188703</v>
      </c>
      <c r="P8" s="9"/>
    </row>
    <row r="9" spans="1:133">
      <c r="A9" s="12"/>
      <c r="B9" s="42">
        <v>514</v>
      </c>
      <c r="C9" s="19" t="s">
        <v>22</v>
      </c>
      <c r="D9" s="43">
        <v>46474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46474</v>
      </c>
      <c r="O9" s="44">
        <f t="shared" si="1"/>
        <v>14.914634146341463</v>
      </c>
      <c r="P9" s="9"/>
    </row>
    <row r="10" spans="1:133">
      <c r="A10" s="12"/>
      <c r="B10" s="42">
        <v>515</v>
      </c>
      <c r="C10" s="19" t="s">
        <v>23</v>
      </c>
      <c r="D10" s="43">
        <v>32000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32000</v>
      </c>
      <c r="O10" s="44">
        <f t="shared" si="1"/>
        <v>10.269576379974326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356235</v>
      </c>
      <c r="L11" s="43">
        <v>0</v>
      </c>
      <c r="M11" s="43">
        <v>0</v>
      </c>
      <c r="N11" s="43">
        <f t="shared" si="2"/>
        <v>356235</v>
      </c>
      <c r="O11" s="44">
        <f t="shared" si="1"/>
        <v>114.32445442875482</v>
      </c>
      <c r="P11" s="9"/>
    </row>
    <row r="12" spans="1:133">
      <c r="A12" s="12"/>
      <c r="B12" s="42">
        <v>519</v>
      </c>
      <c r="C12" s="19" t="s">
        <v>59</v>
      </c>
      <c r="D12" s="43">
        <v>22549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22549</v>
      </c>
      <c r="O12" s="44">
        <f t="shared" si="1"/>
        <v>7.2365211810012839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1245198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1245198</v>
      </c>
      <c r="O13" s="41">
        <f t="shared" si="1"/>
        <v>399.61424903722724</v>
      </c>
      <c r="P13" s="10"/>
    </row>
    <row r="14" spans="1:133">
      <c r="A14" s="12"/>
      <c r="B14" s="42">
        <v>521</v>
      </c>
      <c r="C14" s="19" t="s">
        <v>27</v>
      </c>
      <c r="D14" s="43">
        <v>963469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963469</v>
      </c>
      <c r="O14" s="44">
        <f t="shared" si="1"/>
        <v>309.20057766367137</v>
      </c>
      <c r="P14" s="9"/>
    </row>
    <row r="15" spans="1:133">
      <c r="A15" s="12"/>
      <c r="B15" s="42">
        <v>522</v>
      </c>
      <c r="C15" s="19" t="s">
        <v>28</v>
      </c>
      <c r="D15" s="43">
        <v>165663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165663</v>
      </c>
      <c r="O15" s="44">
        <f t="shared" si="1"/>
        <v>53.165275994865212</v>
      </c>
      <c r="P15" s="9"/>
    </row>
    <row r="16" spans="1:133">
      <c r="A16" s="12"/>
      <c r="B16" s="42">
        <v>524</v>
      </c>
      <c r="C16" s="19" t="s">
        <v>29</v>
      </c>
      <c r="D16" s="43">
        <v>40047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40047</v>
      </c>
      <c r="O16" s="44">
        <f t="shared" si="1"/>
        <v>12.852053915275995</v>
      </c>
      <c r="P16" s="9"/>
    </row>
    <row r="17" spans="1:119">
      <c r="A17" s="12"/>
      <c r="B17" s="42">
        <v>529</v>
      </c>
      <c r="C17" s="19" t="s">
        <v>72</v>
      </c>
      <c r="D17" s="43">
        <v>76019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76019</v>
      </c>
      <c r="O17" s="44">
        <f t="shared" si="1"/>
        <v>24.396341463414632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2031492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2031492</v>
      </c>
      <c r="O18" s="41">
        <f t="shared" si="1"/>
        <v>651.95507060333762</v>
      </c>
      <c r="P18" s="10"/>
    </row>
    <row r="19" spans="1:119">
      <c r="A19" s="12"/>
      <c r="B19" s="42">
        <v>533</v>
      </c>
      <c r="C19" s="19" t="s">
        <v>56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466151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466151</v>
      </c>
      <c r="O19" s="44">
        <f t="shared" si="1"/>
        <v>149.59916559691914</v>
      </c>
      <c r="P19" s="9"/>
    </row>
    <row r="20" spans="1:119">
      <c r="A20" s="12"/>
      <c r="B20" s="42">
        <v>534</v>
      </c>
      <c r="C20" s="19" t="s">
        <v>60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352268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352268</v>
      </c>
      <c r="O20" s="44">
        <f t="shared" si="1"/>
        <v>113.05134788189987</v>
      </c>
      <c r="P20" s="9"/>
    </row>
    <row r="21" spans="1:119">
      <c r="A21" s="12"/>
      <c r="B21" s="42">
        <v>535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1102055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1102055</v>
      </c>
      <c r="O21" s="44">
        <f t="shared" si="1"/>
        <v>353.67618741976895</v>
      </c>
      <c r="P21" s="9"/>
    </row>
    <row r="22" spans="1:119">
      <c r="A22" s="12"/>
      <c r="B22" s="42">
        <v>538</v>
      </c>
      <c r="C22" s="19" t="s">
        <v>62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111018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111018</v>
      </c>
      <c r="O22" s="44">
        <f t="shared" si="1"/>
        <v>35.62836970474968</v>
      </c>
      <c r="P22" s="9"/>
    </row>
    <row r="23" spans="1:119" ht="15.75">
      <c r="A23" s="26" t="s">
        <v>36</v>
      </c>
      <c r="B23" s="27"/>
      <c r="C23" s="28"/>
      <c r="D23" s="29">
        <f t="shared" ref="D23:M23" si="6">SUM(D24:D24)</f>
        <v>410296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410296</v>
      </c>
      <c r="O23" s="41">
        <f t="shared" si="1"/>
        <v>131.67394094993583</v>
      </c>
      <c r="P23" s="10"/>
    </row>
    <row r="24" spans="1:119">
      <c r="A24" s="12"/>
      <c r="B24" s="42">
        <v>541</v>
      </c>
      <c r="C24" s="19" t="s">
        <v>63</v>
      </c>
      <c r="D24" s="43">
        <v>410296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410296</v>
      </c>
      <c r="O24" s="44">
        <f t="shared" si="1"/>
        <v>131.67394094993583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SUM(D26:D29)</f>
        <v>266293</v>
      </c>
      <c r="E25" s="29">
        <f t="shared" si="7"/>
        <v>2189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268482</v>
      </c>
      <c r="O25" s="41">
        <f t="shared" si="1"/>
        <v>86.162387676508345</v>
      </c>
      <c r="P25" s="9"/>
    </row>
    <row r="26" spans="1:119">
      <c r="A26" s="12"/>
      <c r="B26" s="42">
        <v>571</v>
      </c>
      <c r="C26" s="19" t="s">
        <v>39</v>
      </c>
      <c r="D26" s="43">
        <v>207735</v>
      </c>
      <c r="E26" s="43">
        <v>489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208224</v>
      </c>
      <c r="O26" s="44">
        <f t="shared" si="1"/>
        <v>66.824133504492934</v>
      </c>
      <c r="P26" s="9"/>
    </row>
    <row r="27" spans="1:119">
      <c r="A27" s="12"/>
      <c r="B27" s="42">
        <v>572</v>
      </c>
      <c r="C27" s="19" t="s">
        <v>64</v>
      </c>
      <c r="D27" s="43">
        <v>17720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17720</v>
      </c>
      <c r="O27" s="44">
        <f t="shared" si="1"/>
        <v>5.6867779204107833</v>
      </c>
      <c r="P27" s="9"/>
    </row>
    <row r="28" spans="1:119">
      <c r="A28" s="12"/>
      <c r="B28" s="42">
        <v>574</v>
      </c>
      <c r="C28" s="19" t="s">
        <v>73</v>
      </c>
      <c r="D28" s="43">
        <v>40838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40838</v>
      </c>
      <c r="O28" s="44">
        <f t="shared" si="1"/>
        <v>13.105905006418485</v>
      </c>
      <c r="P28" s="9"/>
    </row>
    <row r="29" spans="1:119" ht="15.75" thickBot="1">
      <c r="A29" s="12"/>
      <c r="B29" s="42">
        <v>579</v>
      </c>
      <c r="C29" s="19" t="s">
        <v>41</v>
      </c>
      <c r="D29" s="43">
        <v>0</v>
      </c>
      <c r="E29" s="43">
        <v>1700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1700</v>
      </c>
      <c r="O29" s="44">
        <f t="shared" si="1"/>
        <v>0.54557124518613609</v>
      </c>
      <c r="P29" s="9"/>
    </row>
    <row r="30" spans="1:119" ht="16.5" thickBot="1">
      <c r="A30" s="13" t="s">
        <v>10</v>
      </c>
      <c r="B30" s="21"/>
      <c r="C30" s="20"/>
      <c r="D30" s="14">
        <f>SUM(D5,D13,D18,D23,D25)</f>
        <v>2509262</v>
      </c>
      <c r="E30" s="14">
        <f t="shared" ref="E30:M30" si="8">SUM(E5,E13,E18,E23,E25)</f>
        <v>2189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2031492</v>
      </c>
      <c r="J30" s="14">
        <f t="shared" si="8"/>
        <v>0</v>
      </c>
      <c r="K30" s="14">
        <f t="shared" si="8"/>
        <v>356235</v>
      </c>
      <c r="L30" s="14">
        <f t="shared" si="8"/>
        <v>0</v>
      </c>
      <c r="M30" s="14">
        <f t="shared" si="8"/>
        <v>0</v>
      </c>
      <c r="N30" s="14">
        <f t="shared" si="4"/>
        <v>4899178</v>
      </c>
      <c r="O30" s="35">
        <f t="shared" si="1"/>
        <v>1572.265083440308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0" t="s">
        <v>77</v>
      </c>
      <c r="M32" s="90"/>
      <c r="N32" s="90"/>
      <c r="O32" s="39">
        <v>3116</v>
      </c>
    </row>
    <row r="33" spans="1: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</row>
    <row r="34" spans="1:15" ht="15.75" customHeight="1" thickBot="1">
      <c r="A34" s="94" t="s">
        <v>48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492746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386173</v>
      </c>
      <c r="L5" s="24">
        <f t="shared" si="0"/>
        <v>0</v>
      </c>
      <c r="M5" s="24">
        <f t="shared" si="0"/>
        <v>0</v>
      </c>
      <c r="N5" s="25">
        <f>SUM(D5:M5)</f>
        <v>878919</v>
      </c>
      <c r="O5" s="30">
        <f t="shared" ref="O5:O32" si="1">(N5/O$34)</f>
        <v>283.88856589147287</v>
      </c>
      <c r="P5" s="6"/>
    </row>
    <row r="6" spans="1:133">
      <c r="A6" s="12"/>
      <c r="B6" s="42">
        <v>511</v>
      </c>
      <c r="C6" s="19" t="s">
        <v>19</v>
      </c>
      <c r="D6" s="43">
        <v>12778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12778</v>
      </c>
      <c r="O6" s="44">
        <f t="shared" si="1"/>
        <v>4.1272609819121451</v>
      </c>
      <c r="P6" s="9"/>
    </row>
    <row r="7" spans="1:133">
      <c r="A7" s="12"/>
      <c r="B7" s="42">
        <v>512</v>
      </c>
      <c r="C7" s="19" t="s">
        <v>20</v>
      </c>
      <c r="D7" s="43">
        <v>87722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87722</v>
      </c>
      <c r="O7" s="44">
        <f t="shared" si="1"/>
        <v>28.333979328165373</v>
      </c>
      <c r="P7" s="9"/>
    </row>
    <row r="8" spans="1:133">
      <c r="A8" s="12"/>
      <c r="B8" s="42">
        <v>513</v>
      </c>
      <c r="C8" s="19" t="s">
        <v>21</v>
      </c>
      <c r="D8" s="43">
        <v>156116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156116</v>
      </c>
      <c r="O8" s="44">
        <f t="shared" si="1"/>
        <v>50.425064599483207</v>
      </c>
      <c r="P8" s="9"/>
    </row>
    <row r="9" spans="1:133">
      <c r="A9" s="12"/>
      <c r="B9" s="42">
        <v>514</v>
      </c>
      <c r="C9" s="19" t="s">
        <v>22</v>
      </c>
      <c r="D9" s="43">
        <v>40143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40143</v>
      </c>
      <c r="O9" s="44">
        <f t="shared" si="1"/>
        <v>12.96608527131783</v>
      </c>
      <c r="P9" s="9"/>
    </row>
    <row r="10" spans="1:133">
      <c r="A10" s="12"/>
      <c r="B10" s="42">
        <v>515</v>
      </c>
      <c r="C10" s="19" t="s">
        <v>23</v>
      </c>
      <c r="D10" s="43">
        <v>59621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59621</v>
      </c>
      <c r="O10" s="44">
        <f t="shared" si="1"/>
        <v>19.257428940568474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386173</v>
      </c>
      <c r="L11" s="43">
        <v>0</v>
      </c>
      <c r="M11" s="43">
        <v>0</v>
      </c>
      <c r="N11" s="43">
        <f t="shared" si="2"/>
        <v>386173</v>
      </c>
      <c r="O11" s="44">
        <f t="shared" si="1"/>
        <v>124.73288113695091</v>
      </c>
      <c r="P11" s="9"/>
    </row>
    <row r="12" spans="1:133">
      <c r="A12" s="12"/>
      <c r="B12" s="42">
        <v>519</v>
      </c>
      <c r="C12" s="19" t="s">
        <v>59</v>
      </c>
      <c r="D12" s="43">
        <v>136366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136366</v>
      </c>
      <c r="O12" s="44">
        <f t="shared" si="1"/>
        <v>44.045865633074932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SUM(D14:D17)</f>
        <v>1215485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1215485</v>
      </c>
      <c r="O13" s="41">
        <f t="shared" si="1"/>
        <v>392.59851421188631</v>
      </c>
      <c r="P13" s="10"/>
    </row>
    <row r="14" spans="1:133">
      <c r="A14" s="12"/>
      <c r="B14" s="42">
        <v>521</v>
      </c>
      <c r="C14" s="19" t="s">
        <v>27</v>
      </c>
      <c r="D14" s="43">
        <v>987395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987395</v>
      </c>
      <c r="O14" s="44">
        <f t="shared" si="1"/>
        <v>318.92603359173125</v>
      </c>
      <c r="P14" s="9"/>
    </row>
    <row r="15" spans="1:133">
      <c r="A15" s="12"/>
      <c r="B15" s="42">
        <v>522</v>
      </c>
      <c r="C15" s="19" t="s">
        <v>28</v>
      </c>
      <c r="D15" s="43">
        <v>159507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159507</v>
      </c>
      <c r="O15" s="44">
        <f t="shared" si="1"/>
        <v>51.520348837209305</v>
      </c>
      <c r="P15" s="9"/>
    </row>
    <row r="16" spans="1:133">
      <c r="A16" s="12"/>
      <c r="B16" s="42">
        <v>524</v>
      </c>
      <c r="C16" s="19" t="s">
        <v>29</v>
      </c>
      <c r="D16" s="43">
        <v>23886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23886</v>
      </c>
      <c r="O16" s="44">
        <f t="shared" si="1"/>
        <v>7.7151162790697674</v>
      </c>
      <c r="P16" s="9"/>
    </row>
    <row r="17" spans="1:119">
      <c r="A17" s="12"/>
      <c r="B17" s="42">
        <v>529</v>
      </c>
      <c r="C17" s="19" t="s">
        <v>72</v>
      </c>
      <c r="D17" s="43">
        <v>44697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44697</v>
      </c>
      <c r="O17" s="44">
        <f t="shared" si="1"/>
        <v>14.437015503875969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SUM(D19:D23)</f>
        <v>26504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1961232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1987736</v>
      </c>
      <c r="O18" s="41">
        <f t="shared" si="1"/>
        <v>642.03359173126614</v>
      </c>
      <c r="P18" s="10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334822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334822</v>
      </c>
      <c r="O19" s="44">
        <f t="shared" si="1"/>
        <v>108.14664082687338</v>
      </c>
      <c r="P19" s="9"/>
    </row>
    <row r="20" spans="1:119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941873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941873</v>
      </c>
      <c r="O20" s="44">
        <f t="shared" si="1"/>
        <v>304.22254521963822</v>
      </c>
      <c r="P20" s="9"/>
    </row>
    <row r="21" spans="1:119">
      <c r="A21" s="12"/>
      <c r="B21" s="42">
        <v>536</v>
      </c>
      <c r="C21" s="19" t="s">
        <v>61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608468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608468</v>
      </c>
      <c r="O21" s="44">
        <f t="shared" si="1"/>
        <v>196.53359173126614</v>
      </c>
      <c r="P21" s="9"/>
    </row>
    <row r="22" spans="1:119">
      <c r="A22" s="12"/>
      <c r="B22" s="42">
        <v>538</v>
      </c>
      <c r="C22" s="19" t="s">
        <v>62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76069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76069</v>
      </c>
      <c r="O22" s="44">
        <f t="shared" si="1"/>
        <v>24.570090439276484</v>
      </c>
      <c r="P22" s="9"/>
    </row>
    <row r="23" spans="1:119">
      <c r="A23" s="12"/>
      <c r="B23" s="42">
        <v>539</v>
      </c>
      <c r="C23" s="19" t="s">
        <v>35</v>
      </c>
      <c r="D23" s="43">
        <v>26504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26504</v>
      </c>
      <c r="O23" s="44">
        <f t="shared" si="1"/>
        <v>8.5607235142118867</v>
      </c>
      <c r="P23" s="9"/>
    </row>
    <row r="24" spans="1:119" ht="15.75">
      <c r="A24" s="26" t="s">
        <v>36</v>
      </c>
      <c r="B24" s="27"/>
      <c r="C24" s="28"/>
      <c r="D24" s="29">
        <f t="shared" ref="D24:M24" si="6">SUM(D25:D25)</f>
        <v>792620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792620</v>
      </c>
      <c r="O24" s="41">
        <f t="shared" si="1"/>
        <v>256.01421188630491</v>
      </c>
      <c r="P24" s="10"/>
    </row>
    <row r="25" spans="1:119">
      <c r="A25" s="12"/>
      <c r="B25" s="42">
        <v>541</v>
      </c>
      <c r="C25" s="19" t="s">
        <v>63</v>
      </c>
      <c r="D25" s="43">
        <v>792620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792620</v>
      </c>
      <c r="O25" s="44">
        <f t="shared" si="1"/>
        <v>256.01421188630491</v>
      </c>
      <c r="P25" s="9"/>
    </row>
    <row r="26" spans="1:119" ht="15.75">
      <c r="A26" s="26" t="s">
        <v>38</v>
      </c>
      <c r="B26" s="27"/>
      <c r="C26" s="28"/>
      <c r="D26" s="29">
        <f t="shared" ref="D26:M26" si="7">SUM(D27:D31)</f>
        <v>325391</v>
      </c>
      <c r="E26" s="29">
        <f t="shared" si="7"/>
        <v>1592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326983</v>
      </c>
      <c r="O26" s="41">
        <f t="shared" si="1"/>
        <v>105.61466408268734</v>
      </c>
      <c r="P26" s="9"/>
    </row>
    <row r="27" spans="1:119">
      <c r="A27" s="12"/>
      <c r="B27" s="42">
        <v>571</v>
      </c>
      <c r="C27" s="19" t="s">
        <v>39</v>
      </c>
      <c r="D27" s="43">
        <v>210835</v>
      </c>
      <c r="E27" s="43">
        <v>578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211413</v>
      </c>
      <c r="O27" s="44">
        <f t="shared" si="1"/>
        <v>68.285852713178301</v>
      </c>
      <c r="P27" s="9"/>
    </row>
    <row r="28" spans="1:119">
      <c r="A28" s="12"/>
      <c r="B28" s="42">
        <v>572</v>
      </c>
      <c r="C28" s="19" t="s">
        <v>64</v>
      </c>
      <c r="D28" s="43">
        <v>82758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82758</v>
      </c>
      <c r="O28" s="44">
        <f t="shared" si="1"/>
        <v>26.730620155038761</v>
      </c>
      <c r="P28" s="9"/>
    </row>
    <row r="29" spans="1:119">
      <c r="A29" s="12"/>
      <c r="B29" s="42">
        <v>574</v>
      </c>
      <c r="C29" s="19" t="s">
        <v>73</v>
      </c>
      <c r="D29" s="43">
        <v>1147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1147</v>
      </c>
      <c r="O29" s="44">
        <f t="shared" si="1"/>
        <v>0.37047803617571057</v>
      </c>
      <c r="P29" s="9"/>
    </row>
    <row r="30" spans="1:119">
      <c r="A30" s="12"/>
      <c r="B30" s="42">
        <v>575</v>
      </c>
      <c r="C30" s="19" t="s">
        <v>74</v>
      </c>
      <c r="D30" s="43">
        <v>30651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30651</v>
      </c>
      <c r="O30" s="44">
        <f t="shared" si="1"/>
        <v>9.900193798449612</v>
      </c>
      <c r="P30" s="9"/>
    </row>
    <row r="31" spans="1:119" ht="15.75" thickBot="1">
      <c r="A31" s="12"/>
      <c r="B31" s="42">
        <v>579</v>
      </c>
      <c r="C31" s="19" t="s">
        <v>41</v>
      </c>
      <c r="D31" s="43">
        <v>0</v>
      </c>
      <c r="E31" s="43">
        <v>1014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1014</v>
      </c>
      <c r="O31" s="44">
        <f t="shared" si="1"/>
        <v>0.32751937984496127</v>
      </c>
      <c r="P31" s="9"/>
    </row>
    <row r="32" spans="1:119" ht="16.5" thickBot="1">
      <c r="A32" s="13" t="s">
        <v>10</v>
      </c>
      <c r="B32" s="21"/>
      <c r="C32" s="20"/>
      <c r="D32" s="14">
        <f>SUM(D5,D13,D18,D24,D26)</f>
        <v>2852746</v>
      </c>
      <c r="E32" s="14">
        <f t="shared" ref="E32:M32" si="8">SUM(E5,E13,E18,E24,E26)</f>
        <v>1592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1961232</v>
      </c>
      <c r="J32" s="14">
        <f t="shared" si="8"/>
        <v>0</v>
      </c>
      <c r="K32" s="14">
        <f t="shared" si="8"/>
        <v>386173</v>
      </c>
      <c r="L32" s="14">
        <f t="shared" si="8"/>
        <v>0</v>
      </c>
      <c r="M32" s="14">
        <f t="shared" si="8"/>
        <v>0</v>
      </c>
      <c r="N32" s="14">
        <f t="shared" si="4"/>
        <v>5201743</v>
      </c>
      <c r="O32" s="35">
        <f t="shared" si="1"/>
        <v>1680.1495478036177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0" t="s">
        <v>75</v>
      </c>
      <c r="M34" s="90"/>
      <c r="N34" s="90"/>
      <c r="O34" s="39">
        <v>3096</v>
      </c>
    </row>
    <row r="35" spans="1:1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3"/>
    </row>
    <row r="36" spans="1:15" ht="15.75" customHeight="1" thickBot="1">
      <c r="A36" s="94" t="s">
        <v>48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413340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238287</v>
      </c>
      <c r="L5" s="24">
        <f t="shared" si="0"/>
        <v>0</v>
      </c>
      <c r="M5" s="24">
        <f t="shared" si="0"/>
        <v>0</v>
      </c>
      <c r="N5" s="25">
        <f>SUM(D5:M5)</f>
        <v>651627</v>
      </c>
      <c r="O5" s="30">
        <f t="shared" ref="O5:O28" si="1">(N5/O$30)</f>
        <v>216.91977363515312</v>
      </c>
      <c r="P5" s="6"/>
    </row>
    <row r="6" spans="1:133">
      <c r="A6" s="12"/>
      <c r="B6" s="42">
        <v>511</v>
      </c>
      <c r="C6" s="19" t="s">
        <v>19</v>
      </c>
      <c r="D6" s="43">
        <v>9085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9085</v>
      </c>
      <c r="O6" s="44">
        <f t="shared" si="1"/>
        <v>3.0243009320905458</v>
      </c>
      <c r="P6" s="9"/>
    </row>
    <row r="7" spans="1:133">
      <c r="A7" s="12"/>
      <c r="B7" s="42">
        <v>512</v>
      </c>
      <c r="C7" s="19" t="s">
        <v>20</v>
      </c>
      <c r="D7" s="43">
        <v>86608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86608</v>
      </c>
      <c r="O7" s="44">
        <f t="shared" si="1"/>
        <v>28.830892143808256</v>
      </c>
      <c r="P7" s="9"/>
    </row>
    <row r="8" spans="1:133">
      <c r="A8" s="12"/>
      <c r="B8" s="42">
        <v>513</v>
      </c>
      <c r="C8" s="19" t="s">
        <v>21</v>
      </c>
      <c r="D8" s="43">
        <v>145200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145200</v>
      </c>
      <c r="O8" s="44">
        <f t="shared" si="1"/>
        <v>48.335552596537951</v>
      </c>
      <c r="P8" s="9"/>
    </row>
    <row r="9" spans="1:133">
      <c r="A9" s="12"/>
      <c r="B9" s="42">
        <v>514</v>
      </c>
      <c r="C9" s="19" t="s">
        <v>22</v>
      </c>
      <c r="D9" s="43">
        <v>39175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39175</v>
      </c>
      <c r="O9" s="44">
        <f t="shared" si="1"/>
        <v>13.040945406125166</v>
      </c>
      <c r="P9" s="9"/>
    </row>
    <row r="10" spans="1:133">
      <c r="A10" s="12"/>
      <c r="B10" s="42">
        <v>515</v>
      </c>
      <c r="C10" s="19" t="s">
        <v>23</v>
      </c>
      <c r="D10" s="43">
        <v>33245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33245</v>
      </c>
      <c r="O10" s="44">
        <f t="shared" si="1"/>
        <v>11.066910785619175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238287</v>
      </c>
      <c r="L11" s="43">
        <v>0</v>
      </c>
      <c r="M11" s="43">
        <v>0</v>
      </c>
      <c r="N11" s="43">
        <f t="shared" si="2"/>
        <v>238287</v>
      </c>
      <c r="O11" s="44">
        <f t="shared" si="1"/>
        <v>79.323235685752337</v>
      </c>
      <c r="P11" s="9"/>
    </row>
    <row r="12" spans="1:133">
      <c r="A12" s="12"/>
      <c r="B12" s="42">
        <v>519</v>
      </c>
      <c r="C12" s="19" t="s">
        <v>59</v>
      </c>
      <c r="D12" s="43">
        <v>100027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100027</v>
      </c>
      <c r="O12" s="44">
        <f t="shared" si="1"/>
        <v>33.29793608521971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1208596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1208596</v>
      </c>
      <c r="O13" s="41">
        <f t="shared" si="1"/>
        <v>402.3288948069241</v>
      </c>
      <c r="P13" s="10"/>
    </row>
    <row r="14" spans="1:133">
      <c r="A14" s="12"/>
      <c r="B14" s="42">
        <v>521</v>
      </c>
      <c r="C14" s="19" t="s">
        <v>27</v>
      </c>
      <c r="D14" s="43">
        <v>1020846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1020846</v>
      </c>
      <c r="O14" s="44">
        <f t="shared" si="1"/>
        <v>339.8288948069241</v>
      </c>
      <c r="P14" s="9"/>
    </row>
    <row r="15" spans="1:133">
      <c r="A15" s="12"/>
      <c r="B15" s="42">
        <v>522</v>
      </c>
      <c r="C15" s="19" t="s">
        <v>28</v>
      </c>
      <c r="D15" s="43">
        <v>155170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155170</v>
      </c>
      <c r="O15" s="44">
        <f t="shared" si="1"/>
        <v>51.654460719041275</v>
      </c>
      <c r="P15" s="9"/>
    </row>
    <row r="16" spans="1:133">
      <c r="A16" s="12"/>
      <c r="B16" s="42">
        <v>524</v>
      </c>
      <c r="C16" s="19" t="s">
        <v>29</v>
      </c>
      <c r="D16" s="43">
        <v>32580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32580</v>
      </c>
      <c r="O16" s="44">
        <f t="shared" si="1"/>
        <v>10.845539280958722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SUM(D18:D21)</f>
        <v>22840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1920586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1943426</v>
      </c>
      <c r="O17" s="41">
        <f t="shared" si="1"/>
        <v>646.94607190412785</v>
      </c>
      <c r="P17" s="10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324874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324874</v>
      </c>
      <c r="O18" s="44">
        <f t="shared" si="1"/>
        <v>108.14713715046605</v>
      </c>
      <c r="P18" s="9"/>
    </row>
    <row r="19" spans="1:119">
      <c r="A19" s="12"/>
      <c r="B19" s="42">
        <v>536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1536286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1536286</v>
      </c>
      <c r="O19" s="44">
        <f t="shared" si="1"/>
        <v>511.41344873501998</v>
      </c>
      <c r="P19" s="9"/>
    </row>
    <row r="20" spans="1:119">
      <c r="A20" s="12"/>
      <c r="B20" s="42">
        <v>538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59426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59426</v>
      </c>
      <c r="O20" s="44">
        <f t="shared" si="1"/>
        <v>19.782290279627162</v>
      </c>
      <c r="P20" s="9"/>
    </row>
    <row r="21" spans="1:119">
      <c r="A21" s="12"/>
      <c r="B21" s="42">
        <v>539</v>
      </c>
      <c r="C21" s="19" t="s">
        <v>35</v>
      </c>
      <c r="D21" s="43">
        <v>22840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22840</v>
      </c>
      <c r="O21" s="44">
        <f t="shared" si="1"/>
        <v>7.6031957390146472</v>
      </c>
      <c r="P21" s="9"/>
    </row>
    <row r="22" spans="1:119" ht="15.75">
      <c r="A22" s="26" t="s">
        <v>36</v>
      </c>
      <c r="B22" s="27"/>
      <c r="C22" s="28"/>
      <c r="D22" s="29">
        <f t="shared" ref="D22:M22" si="6">SUM(D23:D23)</f>
        <v>395480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395480</v>
      </c>
      <c r="O22" s="41">
        <f t="shared" si="1"/>
        <v>131.65113182423434</v>
      </c>
      <c r="P22" s="10"/>
    </row>
    <row r="23" spans="1:119">
      <c r="A23" s="12"/>
      <c r="B23" s="42">
        <v>541</v>
      </c>
      <c r="C23" s="19" t="s">
        <v>63</v>
      </c>
      <c r="D23" s="43">
        <v>395480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395480</v>
      </c>
      <c r="O23" s="44">
        <f t="shared" si="1"/>
        <v>131.65113182423434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SUM(D25:D27)</f>
        <v>286720</v>
      </c>
      <c r="E24" s="29">
        <f t="shared" si="7"/>
        <v>4108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290828</v>
      </c>
      <c r="O24" s="41">
        <f t="shared" si="1"/>
        <v>96.813581890812245</v>
      </c>
      <c r="P24" s="9"/>
    </row>
    <row r="25" spans="1:119">
      <c r="A25" s="12"/>
      <c r="B25" s="42">
        <v>571</v>
      </c>
      <c r="C25" s="19" t="s">
        <v>39</v>
      </c>
      <c r="D25" s="43">
        <v>204411</v>
      </c>
      <c r="E25" s="43">
        <v>591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205002</v>
      </c>
      <c r="O25" s="44">
        <f t="shared" si="1"/>
        <v>68.243009320905458</v>
      </c>
      <c r="P25" s="9"/>
    </row>
    <row r="26" spans="1:119">
      <c r="A26" s="12"/>
      <c r="B26" s="42">
        <v>572</v>
      </c>
      <c r="C26" s="19" t="s">
        <v>64</v>
      </c>
      <c r="D26" s="43">
        <v>82309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82309</v>
      </c>
      <c r="O26" s="44">
        <f t="shared" si="1"/>
        <v>27.399800266311583</v>
      </c>
      <c r="P26" s="9"/>
    </row>
    <row r="27" spans="1:119" ht="15.75" thickBot="1">
      <c r="A27" s="12"/>
      <c r="B27" s="42">
        <v>579</v>
      </c>
      <c r="C27" s="19" t="s">
        <v>41</v>
      </c>
      <c r="D27" s="43">
        <v>0</v>
      </c>
      <c r="E27" s="43">
        <v>3517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3517</v>
      </c>
      <c r="O27" s="44">
        <f t="shared" si="1"/>
        <v>1.1707723035952065</v>
      </c>
      <c r="P27" s="9"/>
    </row>
    <row r="28" spans="1:119" ht="16.5" thickBot="1">
      <c r="A28" s="13" t="s">
        <v>10</v>
      </c>
      <c r="B28" s="21"/>
      <c r="C28" s="20"/>
      <c r="D28" s="14">
        <f>SUM(D5,D13,D17,D22,D24)</f>
        <v>2326976</v>
      </c>
      <c r="E28" s="14">
        <f t="shared" ref="E28:M28" si="8">SUM(E5,E13,E17,E22,E24)</f>
        <v>4108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1920586</v>
      </c>
      <c r="J28" s="14">
        <f t="shared" si="8"/>
        <v>0</v>
      </c>
      <c r="K28" s="14">
        <f t="shared" si="8"/>
        <v>238287</v>
      </c>
      <c r="L28" s="14">
        <f t="shared" si="8"/>
        <v>0</v>
      </c>
      <c r="M28" s="14">
        <f t="shared" si="8"/>
        <v>0</v>
      </c>
      <c r="N28" s="14">
        <f t="shared" si="4"/>
        <v>4489957</v>
      </c>
      <c r="O28" s="35">
        <f t="shared" si="1"/>
        <v>1494.6594540612516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0" t="s">
        <v>70</v>
      </c>
      <c r="M30" s="90"/>
      <c r="N30" s="90"/>
      <c r="O30" s="39">
        <v>3004</v>
      </c>
    </row>
    <row r="31" spans="1:119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3"/>
    </row>
    <row r="32" spans="1:119" ht="15.75" customHeight="1" thickBot="1">
      <c r="A32" s="94" t="s">
        <v>48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429599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32810</v>
      </c>
      <c r="L5" s="56">
        <f t="shared" si="0"/>
        <v>0</v>
      </c>
      <c r="M5" s="56">
        <f t="shared" si="0"/>
        <v>0</v>
      </c>
      <c r="N5" s="57">
        <f>SUM(D5:M5)</f>
        <v>462409</v>
      </c>
      <c r="O5" s="58">
        <f t="shared" ref="O5:O29" si="1">(N5/O$31)</f>
        <v>156.16649780479568</v>
      </c>
      <c r="P5" s="59"/>
    </row>
    <row r="6" spans="1:133">
      <c r="A6" s="61"/>
      <c r="B6" s="62">
        <v>511</v>
      </c>
      <c r="C6" s="63" t="s">
        <v>19</v>
      </c>
      <c r="D6" s="64">
        <v>5724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5724</v>
      </c>
      <c r="O6" s="65">
        <f t="shared" si="1"/>
        <v>1.9331306990881458</v>
      </c>
      <c r="P6" s="66"/>
    </row>
    <row r="7" spans="1:133">
      <c r="A7" s="61"/>
      <c r="B7" s="62">
        <v>512</v>
      </c>
      <c r="C7" s="63" t="s">
        <v>20</v>
      </c>
      <c r="D7" s="64">
        <v>84761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84761</v>
      </c>
      <c r="O7" s="65">
        <f t="shared" si="1"/>
        <v>28.625802093887199</v>
      </c>
      <c r="P7" s="66"/>
    </row>
    <row r="8" spans="1:133">
      <c r="A8" s="61"/>
      <c r="B8" s="62">
        <v>513</v>
      </c>
      <c r="C8" s="63" t="s">
        <v>21</v>
      </c>
      <c r="D8" s="64">
        <v>149884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149884</v>
      </c>
      <c r="O8" s="65">
        <f t="shared" si="1"/>
        <v>50.619385342789599</v>
      </c>
      <c r="P8" s="66"/>
    </row>
    <row r="9" spans="1:133">
      <c r="A9" s="61"/>
      <c r="B9" s="62">
        <v>514</v>
      </c>
      <c r="C9" s="63" t="s">
        <v>22</v>
      </c>
      <c r="D9" s="64">
        <v>37250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37250</v>
      </c>
      <c r="O9" s="65">
        <f t="shared" si="1"/>
        <v>12.580209388720027</v>
      </c>
      <c r="P9" s="66"/>
    </row>
    <row r="10" spans="1:133">
      <c r="A10" s="61"/>
      <c r="B10" s="62">
        <v>515</v>
      </c>
      <c r="C10" s="63" t="s">
        <v>23</v>
      </c>
      <c r="D10" s="64">
        <v>42037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42037</v>
      </c>
      <c r="O10" s="65">
        <f t="shared" si="1"/>
        <v>14.196892941573793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32810</v>
      </c>
      <c r="L11" s="64">
        <v>0</v>
      </c>
      <c r="M11" s="64">
        <v>0</v>
      </c>
      <c r="N11" s="64">
        <f t="shared" si="2"/>
        <v>32810</v>
      </c>
      <c r="O11" s="65">
        <f t="shared" si="1"/>
        <v>11.080715974332996</v>
      </c>
      <c r="P11" s="66"/>
    </row>
    <row r="12" spans="1:133">
      <c r="A12" s="61"/>
      <c r="B12" s="62">
        <v>519</v>
      </c>
      <c r="C12" s="63" t="s">
        <v>59</v>
      </c>
      <c r="D12" s="64">
        <v>109943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109943</v>
      </c>
      <c r="O12" s="65">
        <f t="shared" si="1"/>
        <v>37.130361364403917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1201744</v>
      </c>
      <c r="E13" s="70">
        <f t="shared" si="3"/>
        <v>0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9" si="4">SUM(D13:M13)</f>
        <v>1201744</v>
      </c>
      <c r="O13" s="72">
        <f t="shared" si="1"/>
        <v>405.85748058088484</v>
      </c>
      <c r="P13" s="73"/>
    </row>
    <row r="14" spans="1:133">
      <c r="A14" s="61"/>
      <c r="B14" s="62">
        <v>521</v>
      </c>
      <c r="C14" s="63" t="s">
        <v>27</v>
      </c>
      <c r="D14" s="64">
        <v>1005917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1005917</v>
      </c>
      <c r="O14" s="65">
        <f t="shared" si="1"/>
        <v>339.72205336035125</v>
      </c>
      <c r="P14" s="66"/>
    </row>
    <row r="15" spans="1:133">
      <c r="A15" s="61"/>
      <c r="B15" s="62">
        <v>522</v>
      </c>
      <c r="C15" s="63" t="s">
        <v>28</v>
      </c>
      <c r="D15" s="64">
        <v>160276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160276</v>
      </c>
      <c r="O15" s="65">
        <f t="shared" si="1"/>
        <v>54.129010469436004</v>
      </c>
      <c r="P15" s="66"/>
    </row>
    <row r="16" spans="1:133">
      <c r="A16" s="61"/>
      <c r="B16" s="62">
        <v>524</v>
      </c>
      <c r="C16" s="63" t="s">
        <v>29</v>
      </c>
      <c r="D16" s="64">
        <v>35551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35551</v>
      </c>
      <c r="O16" s="65">
        <f t="shared" si="1"/>
        <v>12.006416751097602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SUM(D18:D22)</f>
        <v>30173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1820201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1850374</v>
      </c>
      <c r="O17" s="72">
        <f t="shared" si="1"/>
        <v>624.91523134076328</v>
      </c>
      <c r="P17" s="73"/>
    </row>
    <row r="18" spans="1:119">
      <c r="A18" s="61"/>
      <c r="B18" s="62">
        <v>534</v>
      </c>
      <c r="C18" s="63" t="s">
        <v>60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319371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319371</v>
      </c>
      <c r="O18" s="65">
        <f t="shared" si="1"/>
        <v>107.85916919959473</v>
      </c>
      <c r="P18" s="66"/>
    </row>
    <row r="19" spans="1:119">
      <c r="A19" s="61"/>
      <c r="B19" s="62">
        <v>535</v>
      </c>
      <c r="C19" s="63" t="s">
        <v>32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1026657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1026657</v>
      </c>
      <c r="O19" s="65">
        <f t="shared" si="1"/>
        <v>346.72644376899694</v>
      </c>
      <c r="P19" s="66"/>
    </row>
    <row r="20" spans="1:119">
      <c r="A20" s="61"/>
      <c r="B20" s="62">
        <v>536</v>
      </c>
      <c r="C20" s="63" t="s">
        <v>61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406389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406389</v>
      </c>
      <c r="O20" s="65">
        <f t="shared" si="1"/>
        <v>137.24721377912869</v>
      </c>
      <c r="P20" s="66"/>
    </row>
    <row r="21" spans="1:119">
      <c r="A21" s="61"/>
      <c r="B21" s="62">
        <v>538</v>
      </c>
      <c r="C21" s="63" t="s">
        <v>62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67784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67784</v>
      </c>
      <c r="O21" s="65">
        <f t="shared" si="1"/>
        <v>22.89226612630868</v>
      </c>
      <c r="P21" s="66"/>
    </row>
    <row r="22" spans="1:119">
      <c r="A22" s="61"/>
      <c r="B22" s="62">
        <v>539</v>
      </c>
      <c r="C22" s="63" t="s">
        <v>35</v>
      </c>
      <c r="D22" s="64">
        <v>30173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30173</v>
      </c>
      <c r="O22" s="65">
        <f t="shared" si="1"/>
        <v>10.190138466734211</v>
      </c>
      <c r="P22" s="66"/>
    </row>
    <row r="23" spans="1:119" ht="15.75">
      <c r="A23" s="67" t="s">
        <v>36</v>
      </c>
      <c r="B23" s="68"/>
      <c r="C23" s="69"/>
      <c r="D23" s="70">
        <f t="shared" ref="D23:M23" si="6">SUM(D24:D24)</f>
        <v>397939</v>
      </c>
      <c r="E23" s="70">
        <f t="shared" si="6"/>
        <v>0</v>
      </c>
      <c r="F23" s="70">
        <f t="shared" si="6"/>
        <v>0</v>
      </c>
      <c r="G23" s="70">
        <f t="shared" si="6"/>
        <v>0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397939</v>
      </c>
      <c r="O23" s="72">
        <f t="shared" si="1"/>
        <v>134.39344815940561</v>
      </c>
      <c r="P23" s="73"/>
    </row>
    <row r="24" spans="1:119">
      <c r="A24" s="61"/>
      <c r="B24" s="62">
        <v>541</v>
      </c>
      <c r="C24" s="63" t="s">
        <v>63</v>
      </c>
      <c r="D24" s="64">
        <v>397939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397939</v>
      </c>
      <c r="O24" s="65">
        <f t="shared" si="1"/>
        <v>134.39344815940561</v>
      </c>
      <c r="P24" s="66"/>
    </row>
    <row r="25" spans="1:119" ht="15.75">
      <c r="A25" s="67" t="s">
        <v>38</v>
      </c>
      <c r="B25" s="68"/>
      <c r="C25" s="69"/>
      <c r="D25" s="70">
        <f t="shared" ref="D25:M25" si="7">SUM(D26:D28)</f>
        <v>289865</v>
      </c>
      <c r="E25" s="70">
        <f t="shared" si="7"/>
        <v>8418</v>
      </c>
      <c r="F25" s="70">
        <f t="shared" si="7"/>
        <v>0</v>
      </c>
      <c r="G25" s="70">
        <f t="shared" si="7"/>
        <v>0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298283</v>
      </c>
      <c r="O25" s="72">
        <f t="shared" si="1"/>
        <v>100.73725092874029</v>
      </c>
      <c r="P25" s="66"/>
    </row>
    <row r="26" spans="1:119">
      <c r="A26" s="61"/>
      <c r="B26" s="62">
        <v>571</v>
      </c>
      <c r="C26" s="63" t="s">
        <v>39</v>
      </c>
      <c r="D26" s="64">
        <v>198130</v>
      </c>
      <c r="E26" s="64">
        <v>961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199091</v>
      </c>
      <c r="O26" s="65">
        <f t="shared" si="1"/>
        <v>67.237757514353262</v>
      </c>
      <c r="P26" s="66"/>
    </row>
    <row r="27" spans="1:119">
      <c r="A27" s="61"/>
      <c r="B27" s="62">
        <v>572</v>
      </c>
      <c r="C27" s="63" t="s">
        <v>64</v>
      </c>
      <c r="D27" s="64">
        <v>91735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91735</v>
      </c>
      <c r="O27" s="65">
        <f t="shared" si="1"/>
        <v>30.981087470449172</v>
      </c>
      <c r="P27" s="66"/>
    </row>
    <row r="28" spans="1:119" ht="15.75" thickBot="1">
      <c r="A28" s="61"/>
      <c r="B28" s="62">
        <v>579</v>
      </c>
      <c r="C28" s="63" t="s">
        <v>41</v>
      </c>
      <c r="D28" s="64">
        <v>0</v>
      </c>
      <c r="E28" s="64">
        <v>7457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7457</v>
      </c>
      <c r="O28" s="65">
        <f t="shared" si="1"/>
        <v>2.518405943937859</v>
      </c>
      <c r="P28" s="66"/>
    </row>
    <row r="29" spans="1:119" ht="16.5" thickBot="1">
      <c r="A29" s="74" t="s">
        <v>10</v>
      </c>
      <c r="B29" s="75"/>
      <c r="C29" s="76"/>
      <c r="D29" s="77">
        <f>SUM(D5,D13,D17,D23,D25)</f>
        <v>2349320</v>
      </c>
      <c r="E29" s="77">
        <f t="shared" ref="E29:M29" si="8">SUM(E5,E13,E17,E23,E25)</f>
        <v>8418</v>
      </c>
      <c r="F29" s="77">
        <f t="shared" si="8"/>
        <v>0</v>
      </c>
      <c r="G29" s="77">
        <f t="shared" si="8"/>
        <v>0</v>
      </c>
      <c r="H29" s="77">
        <f t="shared" si="8"/>
        <v>0</v>
      </c>
      <c r="I29" s="77">
        <f t="shared" si="8"/>
        <v>1820201</v>
      </c>
      <c r="J29" s="77">
        <f t="shared" si="8"/>
        <v>0</v>
      </c>
      <c r="K29" s="77">
        <f t="shared" si="8"/>
        <v>32810</v>
      </c>
      <c r="L29" s="77">
        <f t="shared" si="8"/>
        <v>0</v>
      </c>
      <c r="M29" s="77">
        <f t="shared" si="8"/>
        <v>0</v>
      </c>
      <c r="N29" s="77">
        <f t="shared" si="4"/>
        <v>4210749</v>
      </c>
      <c r="O29" s="78">
        <f t="shared" si="1"/>
        <v>1422.0699088145896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14" t="s">
        <v>65</v>
      </c>
      <c r="M31" s="114"/>
      <c r="N31" s="114"/>
      <c r="O31" s="88">
        <v>2961</v>
      </c>
    </row>
    <row r="32" spans="1:119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7"/>
    </row>
    <row r="33" spans="1:15" ht="15.75" customHeight="1" thickBot="1">
      <c r="A33" s="118" t="s">
        <v>48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2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2023-11-15T19:54:28Z</cp:lastPrinted>
  <dcterms:created xsi:type="dcterms:W3CDTF">2000-08-31T21:26:31Z</dcterms:created>
  <dcterms:modified xsi:type="dcterms:W3CDTF">2023-11-15T19:54:37Z</dcterms:modified>
</cp:coreProperties>
</file>