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6" documentId="11_B05603FECA74B6C2AC8737AEB6783ED771089DEB" xr6:coauthVersionLast="47" xr6:coauthVersionMax="47" xr10:uidLastSave="{75A9BAE0-C9CA-4802-A691-CE9698B7F403}"/>
  <bookViews>
    <workbookView xWindow="-108" yWindow="-108" windowWidth="23256" windowHeight="13896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'2008'!$A$1:$O$33</definedName>
    <definedName name="_xlnm.Print_Area" localSheetId="14">'2009'!$A$1:$O$34</definedName>
    <definedName name="_xlnm.Print_Area" localSheetId="13">'2010'!$A$1:$O$32</definedName>
    <definedName name="_xlnm.Print_Area" localSheetId="12">'2011'!$A$1:$O$31</definedName>
    <definedName name="_xlnm.Print_Area" localSheetId="11">'2012'!$A$1:$O$33</definedName>
    <definedName name="_xlnm.Print_Area" localSheetId="10">'2013'!$A$1:$O$35</definedName>
    <definedName name="_xlnm.Print_Area" localSheetId="9">'2014'!$A$1:$O$38</definedName>
    <definedName name="_xlnm.Print_Area" localSheetId="8">'2015'!$A$1:$O$38</definedName>
    <definedName name="_xlnm.Print_Area" localSheetId="7">'2016'!$A$1:$O$34</definedName>
    <definedName name="_xlnm.Print_Area" localSheetId="6">'2017'!$A$1:$O$32</definedName>
    <definedName name="_xlnm.Print_Area" localSheetId="5">'2018'!$A$1:$O$32</definedName>
    <definedName name="_xlnm.Print_Area" localSheetId="4">'2019'!$A$1:$O$34</definedName>
    <definedName name="_xlnm.Print_Area" localSheetId="3">'2020'!$A$1:$O$33</definedName>
    <definedName name="_xlnm.Print_Area" localSheetId="2">'2021'!$A$1:$P$40</definedName>
    <definedName name="_xlnm.Print_Area" localSheetId="1">'2022'!$A$1:$P$32</definedName>
    <definedName name="_xlnm.Print_Area" localSheetId="0">'2023'!$A$1:$P$23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8" l="1"/>
  <c r="F19" i="48"/>
  <c r="G19" i="48"/>
  <c r="H19" i="48"/>
  <c r="I19" i="48"/>
  <c r="J19" i="48"/>
  <c r="K19" i="48"/>
  <c r="L19" i="48"/>
  <c r="M19" i="48"/>
  <c r="N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6" i="48" l="1"/>
  <c r="P16" i="48" s="1"/>
  <c r="O5" i="48"/>
  <c r="P5" i="48" s="1"/>
  <c r="O12" i="48"/>
  <c r="P12" i="48" s="1"/>
  <c r="O9" i="48"/>
  <c r="P9" i="48" s="1"/>
  <c r="O7" i="48"/>
  <c r="P7" i="48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G28" i="47" s="1"/>
  <c r="F5" i="47"/>
  <c r="E5" i="47"/>
  <c r="D5" i="47"/>
  <c r="D28" i="47" s="1"/>
  <c r="O19" i="48" l="1"/>
  <c r="P19" i="48" s="1"/>
  <c r="K28" i="47"/>
  <c r="N28" i="47"/>
  <c r="E28" i="47"/>
  <c r="I28" i="47"/>
  <c r="L28" i="47"/>
  <c r="F28" i="47"/>
  <c r="H28" i="47"/>
  <c r="J28" i="47"/>
  <c r="M28" i="47"/>
  <c r="O25" i="47"/>
  <c r="P25" i="47" s="1"/>
  <c r="O20" i="47"/>
  <c r="P20" i="47" s="1"/>
  <c r="O14" i="47"/>
  <c r="P14" i="47" s="1"/>
  <c r="O12" i="47"/>
  <c r="P12" i="47" s="1"/>
  <c r="O5" i="47"/>
  <c r="P5" i="47" s="1"/>
  <c r="O28" i="47" l="1"/>
  <c r="P28" i="47" s="1"/>
  <c r="O35" i="46"/>
  <c r="P35" i="46" s="1"/>
  <c r="O34" i="46"/>
  <c r="P34" i="46" s="1"/>
  <c r="O33" i="46"/>
  <c r="P33" i="46" s="1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 s="1"/>
  <c r="O28" i="46"/>
  <c r="P28" i="46" s="1"/>
  <c r="O27" i="46"/>
  <c r="P27" i="46" s="1"/>
  <c r="O26" i="46"/>
  <c r="P26" i="46" s="1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H29" i="45" s="1"/>
  <c r="G15" i="45"/>
  <c r="F15" i="45"/>
  <c r="E15" i="45"/>
  <c r="D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D29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29" i="44"/>
  <c r="O29" i="44" s="1"/>
  <c r="M28" i="44"/>
  <c r="L28" i="44"/>
  <c r="L30" i="44" s="1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F30" i="44" s="1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H30" i="44" s="1"/>
  <c r="G5" i="44"/>
  <c r="F5" i="44"/>
  <c r="E5" i="44"/>
  <c r="D5" i="44"/>
  <c r="L28" i="43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I28" i="43" s="1"/>
  <c r="H5" i="43"/>
  <c r="G5" i="43"/>
  <c r="G28" i="43" s="1"/>
  <c r="F5" i="43"/>
  <c r="F28" i="43" s="1"/>
  <c r="E5" i="43"/>
  <c r="E28" i="43" s="1"/>
  <c r="D5" i="43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N25" i="42" s="1"/>
  <c r="O25" i="42" s="1"/>
  <c r="D25" i="42"/>
  <c r="N24" i="42"/>
  <c r="O24" i="42"/>
  <c r="N23" i="42"/>
  <c r="O23" i="42" s="1"/>
  <c r="N22" i="42"/>
  <c r="O22" i="42" s="1"/>
  <c r="N21" i="42"/>
  <c r="O21" i="42"/>
  <c r="M20" i="42"/>
  <c r="L20" i="42"/>
  <c r="L28" i="42" s="1"/>
  <c r="K20" i="42"/>
  <c r="J20" i="42"/>
  <c r="I20" i="42"/>
  <c r="H20" i="42"/>
  <c r="G20" i="42"/>
  <c r="F20" i="42"/>
  <c r="E20" i="42"/>
  <c r="D20" i="42"/>
  <c r="N19" i="42"/>
  <c r="O19" i="42"/>
  <c r="N18" i="42"/>
  <c r="O18" i="42" s="1"/>
  <c r="N17" i="42"/>
  <c r="O17" i="42" s="1"/>
  <c r="N16" i="42"/>
  <c r="O16" i="42"/>
  <c r="M15" i="42"/>
  <c r="L15" i="42"/>
  <c r="K15" i="42"/>
  <c r="J15" i="42"/>
  <c r="I15" i="42"/>
  <c r="I28" i="42" s="1"/>
  <c r="H15" i="42"/>
  <c r="G15" i="42"/>
  <c r="F15" i="42"/>
  <c r="E15" i="42"/>
  <c r="D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F28" i="42" s="1"/>
  <c r="E5" i="42"/>
  <c r="D5" i="42"/>
  <c r="D28" i="42" s="1"/>
  <c r="N29" i="41"/>
  <c r="O29" i="41" s="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N23" i="40" s="1"/>
  <c r="O23" i="40" s="1"/>
  <c r="D23" i="40"/>
  <c r="N22" i="40"/>
  <c r="O22" i="40"/>
  <c r="N21" i="40"/>
  <c r="O21" i="40" s="1"/>
  <c r="N20" i="40"/>
  <c r="O20" i="40" s="1"/>
  <c r="N19" i="40"/>
  <c r="O19" i="40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N12" i="40" s="1"/>
  <c r="O12" i="40" s="1"/>
  <c r="G12" i="40"/>
  <c r="F12" i="40"/>
  <c r="E12" i="40"/>
  <c r="D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/>
  <c r="M5" i="40"/>
  <c r="M34" i="40" s="1"/>
  <c r="L5" i="40"/>
  <c r="K5" i="40"/>
  <c r="J5" i="40"/>
  <c r="I5" i="40"/>
  <c r="H5" i="40"/>
  <c r="H34" i="40" s="1"/>
  <c r="G5" i="40"/>
  <c r="G34" i="40" s="1"/>
  <c r="F5" i="40"/>
  <c r="E5" i="40"/>
  <c r="D5" i="40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 s="1"/>
  <c r="N19" i="39"/>
  <c r="O19" i="39"/>
  <c r="N18" i="39"/>
  <c r="O18" i="39" s="1"/>
  <c r="N17" i="39"/>
  <c r="O17" i="39" s="1"/>
  <c r="M16" i="39"/>
  <c r="L16" i="39"/>
  <c r="K16" i="39"/>
  <c r="K34" i="39" s="1"/>
  <c r="J16" i="39"/>
  <c r="I16" i="39"/>
  <c r="H16" i="39"/>
  <c r="G16" i="39"/>
  <c r="F16" i="39"/>
  <c r="E16" i="39"/>
  <c r="D16" i="39"/>
  <c r="N15" i="39"/>
  <c r="O15" i="39" s="1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/>
  <c r="N8" i="39"/>
  <c r="O8" i="39"/>
  <c r="N7" i="39"/>
  <c r="O7" i="39" s="1"/>
  <c r="N6" i="39"/>
  <c r="O6" i="39"/>
  <c r="M5" i="39"/>
  <c r="M34" i="39" s="1"/>
  <c r="L5" i="39"/>
  <c r="K5" i="39"/>
  <c r="J5" i="39"/>
  <c r="I5" i="39"/>
  <c r="H5" i="39"/>
  <c r="G5" i="39"/>
  <c r="F5" i="39"/>
  <c r="F34" i="39" s="1"/>
  <c r="E5" i="39"/>
  <c r="D5" i="39"/>
  <c r="N30" i="38"/>
  <c r="O30" i="38"/>
  <c r="N29" i="38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N24" i="38"/>
  <c r="O24" i="38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/>
  <c r="N18" i="38"/>
  <c r="O18" i="38" s="1"/>
  <c r="N17" i="38"/>
  <c r="O17" i="38" s="1"/>
  <c r="M16" i="38"/>
  <c r="L16" i="38"/>
  <c r="K16" i="38"/>
  <c r="J16" i="38"/>
  <c r="I16" i="38"/>
  <c r="H16" i="38"/>
  <c r="H31" i="38" s="1"/>
  <c r="G16" i="38"/>
  <c r="F16" i="38"/>
  <c r="F31" i="38" s="1"/>
  <c r="E16" i="38"/>
  <c r="D16" i="38"/>
  <c r="N15" i="38"/>
  <c r="O15" i="38" s="1"/>
  <c r="N14" i="38"/>
  <c r="O14" i="38" s="1"/>
  <c r="N13" i="38"/>
  <c r="O13" i="38" s="1"/>
  <c r="M12" i="38"/>
  <c r="L12" i="38"/>
  <c r="L31" i="38" s="1"/>
  <c r="K12" i="38"/>
  <c r="J12" i="38"/>
  <c r="I12" i="38"/>
  <c r="H12" i="38"/>
  <c r="G12" i="38"/>
  <c r="F12" i="38"/>
  <c r="E12" i="38"/>
  <c r="D12" i="38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M31" i="38" s="1"/>
  <c r="L5" i="38"/>
  <c r="K5" i="38"/>
  <c r="K31" i="38" s="1"/>
  <c r="J5" i="38"/>
  <c r="I5" i="38"/>
  <c r="H5" i="38"/>
  <c r="G5" i="38"/>
  <c r="F5" i="38"/>
  <c r="E5" i="38"/>
  <c r="D5" i="38"/>
  <c r="D31" i="38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N14" i="37" s="1"/>
  <c r="O14" i="37" s="1"/>
  <c r="D14" i="37"/>
  <c r="N13" i="37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M29" i="37" s="1"/>
  <c r="L5" i="37"/>
  <c r="K5" i="37"/>
  <c r="K29" i="37" s="1"/>
  <c r="J5" i="37"/>
  <c r="J29" i="37" s="1"/>
  <c r="I5" i="37"/>
  <c r="H5" i="37"/>
  <c r="G5" i="37"/>
  <c r="G29" i="37"/>
  <c r="F5" i="37"/>
  <c r="E5" i="37"/>
  <c r="D5" i="37"/>
  <c r="N28" i="36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F29" i="36" s="1"/>
  <c r="E25" i="36"/>
  <c r="D25" i="36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G29" i="36" s="1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H29" i="36" s="1"/>
  <c r="G5" i="36"/>
  <c r="F5" i="36"/>
  <c r="E5" i="36"/>
  <c r="D5" i="36"/>
  <c r="N26" i="35"/>
  <c r="O26" i="35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/>
  <c r="N21" i="35"/>
  <c r="O21" i="35"/>
  <c r="N20" i="35"/>
  <c r="O20" i="35" s="1"/>
  <c r="M19" i="35"/>
  <c r="L19" i="35"/>
  <c r="K19" i="35"/>
  <c r="J19" i="35"/>
  <c r="I19" i="35"/>
  <c r="I27" i="35" s="1"/>
  <c r="H19" i="35"/>
  <c r="G19" i="35"/>
  <c r="F19" i="35"/>
  <c r="E19" i="35"/>
  <c r="D19" i="35"/>
  <c r="N18" i="35"/>
  <c r="O18" i="35"/>
  <c r="N17" i="35"/>
  <c r="O17" i="35" s="1"/>
  <c r="N16" i="35"/>
  <c r="O16" i="35" s="1"/>
  <c r="N15" i="35"/>
  <c r="O15" i="35" s="1"/>
  <c r="M14" i="35"/>
  <c r="L14" i="35"/>
  <c r="K14" i="35"/>
  <c r="K27" i="35" s="1"/>
  <c r="J14" i="35"/>
  <c r="I14" i="35"/>
  <c r="H14" i="35"/>
  <c r="G14" i="35"/>
  <c r="F14" i="35"/>
  <c r="E14" i="35"/>
  <c r="D14" i="35"/>
  <c r="N13" i="35"/>
  <c r="O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N9" i="35"/>
  <c r="O9" i="35"/>
  <c r="N8" i="35"/>
  <c r="O8" i="35" s="1"/>
  <c r="N7" i="35"/>
  <c r="O7" i="35" s="1"/>
  <c r="N6" i="35"/>
  <c r="O6" i="35"/>
  <c r="M5" i="35"/>
  <c r="M27" i="35" s="1"/>
  <c r="L5" i="35"/>
  <c r="K5" i="35"/>
  <c r="J5" i="35"/>
  <c r="J27" i="35" s="1"/>
  <c r="I5" i="35"/>
  <c r="H5" i="35"/>
  <c r="H27" i="35" s="1"/>
  <c r="G5" i="35"/>
  <c r="F5" i="35"/>
  <c r="E5" i="35"/>
  <c r="E27" i="35" s="1"/>
  <c r="D5" i="35"/>
  <c r="N5" i="35" s="1"/>
  <c r="O5" i="35" s="1"/>
  <c r="D5" i="33"/>
  <c r="D30" i="33" s="1"/>
  <c r="E5" i="33"/>
  <c r="F5" i="33"/>
  <c r="G5" i="33"/>
  <c r="H5" i="33"/>
  <c r="H30" i="33" s="1"/>
  <c r="I5" i="33"/>
  <c r="J5" i="33"/>
  <c r="K5" i="33"/>
  <c r="L5" i="33"/>
  <c r="M5" i="33"/>
  <c r="N6" i="33"/>
  <c r="O6" i="33" s="1"/>
  <c r="N7" i="33"/>
  <c r="O7" i="33" s="1"/>
  <c r="N8" i="33"/>
  <c r="O8" i="33" s="1"/>
  <c r="N9" i="33"/>
  <c r="O9" i="33" s="1"/>
  <c r="N10" i="33"/>
  <c r="O10" i="33" s="1"/>
  <c r="D11" i="33"/>
  <c r="E11" i="33"/>
  <c r="F11" i="33"/>
  <c r="G11" i="33"/>
  <c r="H11" i="33"/>
  <c r="I11" i="33"/>
  <c r="J11" i="33"/>
  <c r="K11" i="33"/>
  <c r="K30" i="33" s="1"/>
  <c r="L11" i="33"/>
  <c r="L30" i="33" s="1"/>
  <c r="M11" i="33"/>
  <c r="N12" i="33"/>
  <c r="O12" i="33" s="1"/>
  <c r="N13" i="33"/>
  <c r="O13" i="33"/>
  <c r="D14" i="33"/>
  <c r="E14" i="33"/>
  <c r="F14" i="33"/>
  <c r="G14" i="33"/>
  <c r="H14" i="33"/>
  <c r="I14" i="33"/>
  <c r="J14" i="33"/>
  <c r="K14" i="33"/>
  <c r="L14" i="33"/>
  <c r="M14" i="33"/>
  <c r="N15" i="33"/>
  <c r="O15" i="33" s="1"/>
  <c r="N16" i="33"/>
  <c r="O16" i="33" s="1"/>
  <c r="N17" i="33"/>
  <c r="O17" i="33" s="1"/>
  <c r="N18" i="33"/>
  <c r="O18" i="33"/>
  <c r="D19" i="33"/>
  <c r="E19" i="33"/>
  <c r="F19" i="33"/>
  <c r="G19" i="33"/>
  <c r="H19" i="33"/>
  <c r="I19" i="33"/>
  <c r="J19" i="33"/>
  <c r="K19" i="33"/>
  <c r="L19" i="33"/>
  <c r="M19" i="33"/>
  <c r="N20" i="33"/>
  <c r="O20" i="33" s="1"/>
  <c r="N21" i="33"/>
  <c r="O21" i="33" s="1"/>
  <c r="N22" i="33"/>
  <c r="O22" i="33" s="1"/>
  <c r="N23" i="33"/>
  <c r="O23" i="33" s="1"/>
  <c r="N24" i="33"/>
  <c r="O24" i="33" s="1"/>
  <c r="D25" i="33"/>
  <c r="E25" i="33"/>
  <c r="F25" i="33"/>
  <c r="G25" i="33"/>
  <c r="H25" i="33"/>
  <c r="I25" i="33"/>
  <c r="J25" i="33"/>
  <c r="K25" i="33"/>
  <c r="L25" i="33"/>
  <c r="M25" i="33"/>
  <c r="N26" i="33"/>
  <c r="O26" i="33" s="1"/>
  <c r="N27" i="33"/>
  <c r="O27" i="33" s="1"/>
  <c r="D28" i="33"/>
  <c r="E28" i="33"/>
  <c r="F28" i="33"/>
  <c r="G28" i="33"/>
  <c r="H28" i="33"/>
  <c r="I28" i="33"/>
  <c r="J28" i="33"/>
  <c r="K28" i="33"/>
  <c r="L28" i="33"/>
  <c r="M28" i="33"/>
  <c r="N29" i="33"/>
  <c r="O29" i="33"/>
  <c r="D5" i="34"/>
  <c r="D28" i="34" s="1"/>
  <c r="E5" i="34"/>
  <c r="F5" i="34"/>
  <c r="G5" i="34"/>
  <c r="H5" i="34"/>
  <c r="I5" i="34"/>
  <c r="J5" i="34"/>
  <c r="K5" i="34"/>
  <c r="L5" i="34"/>
  <c r="M5" i="34"/>
  <c r="N6" i="34"/>
  <c r="O6" i="34" s="1"/>
  <c r="N7" i="34"/>
  <c r="O7" i="34"/>
  <c r="N8" i="34"/>
  <c r="O8" i="34"/>
  <c r="N9" i="34"/>
  <c r="O9" i="34" s="1"/>
  <c r="N10" i="34"/>
  <c r="O10" i="34" s="1"/>
  <c r="D11" i="34"/>
  <c r="E11" i="34"/>
  <c r="F11" i="34"/>
  <c r="G11" i="34"/>
  <c r="H11" i="34"/>
  <c r="I11" i="34"/>
  <c r="J11" i="34"/>
  <c r="K11" i="34"/>
  <c r="L11" i="34"/>
  <c r="M11" i="34"/>
  <c r="N12" i="34"/>
  <c r="O12" i="34" s="1"/>
  <c r="N13" i="34"/>
  <c r="O13" i="34" s="1"/>
  <c r="D14" i="34"/>
  <c r="E14" i="34"/>
  <c r="F14" i="34"/>
  <c r="G14" i="34"/>
  <c r="G28" i="34" s="1"/>
  <c r="H14" i="34"/>
  <c r="I14" i="34"/>
  <c r="J14" i="34"/>
  <c r="K14" i="34"/>
  <c r="L14" i="34"/>
  <c r="M14" i="34"/>
  <c r="N15" i="34"/>
  <c r="O15" i="34" s="1"/>
  <c r="N16" i="34"/>
  <c r="O16" i="34" s="1"/>
  <c r="N17" i="34"/>
  <c r="O17" i="34" s="1"/>
  <c r="N18" i="34"/>
  <c r="O18" i="34" s="1"/>
  <c r="D19" i="34"/>
  <c r="E19" i="34"/>
  <c r="F19" i="34"/>
  <c r="N19" i="34" s="1"/>
  <c r="O19" i="34" s="1"/>
  <c r="G19" i="34"/>
  <c r="H19" i="34"/>
  <c r="I19" i="34"/>
  <c r="J19" i="34"/>
  <c r="K19" i="34"/>
  <c r="L19" i="34"/>
  <c r="M19" i="34"/>
  <c r="N20" i="34"/>
  <c r="O20" i="34" s="1"/>
  <c r="N21" i="34"/>
  <c r="O21" i="34"/>
  <c r="N22" i="34"/>
  <c r="O22" i="34" s="1"/>
  <c r="N23" i="34"/>
  <c r="O23" i="34" s="1"/>
  <c r="N24" i="34"/>
  <c r="O24" i="34" s="1"/>
  <c r="D25" i="34"/>
  <c r="E25" i="34"/>
  <c r="F25" i="34"/>
  <c r="G25" i="34"/>
  <c r="H25" i="34"/>
  <c r="I25" i="34"/>
  <c r="J25" i="34"/>
  <c r="K25" i="34"/>
  <c r="L25" i="34"/>
  <c r="M25" i="34"/>
  <c r="N26" i="34"/>
  <c r="O26" i="34" s="1"/>
  <c r="N27" i="34"/>
  <c r="O27" i="34"/>
  <c r="J28" i="34"/>
  <c r="N16" i="39"/>
  <c r="O16" i="39" s="1"/>
  <c r="N16" i="40"/>
  <c r="O16" i="40"/>
  <c r="N15" i="41"/>
  <c r="O15" i="41" s="1"/>
  <c r="N12" i="42"/>
  <c r="O12" i="42" s="1"/>
  <c r="N20" i="43"/>
  <c r="O20" i="43" s="1"/>
  <c r="N12" i="44"/>
  <c r="O12" i="44" s="1"/>
  <c r="N28" i="44"/>
  <c r="O28" i="44" s="1"/>
  <c r="N26" i="45"/>
  <c r="O26" i="45"/>
  <c r="J31" i="38" l="1"/>
  <c r="N20" i="42"/>
  <c r="O20" i="42" s="1"/>
  <c r="L29" i="45"/>
  <c r="M29" i="45"/>
  <c r="F30" i="33"/>
  <c r="I34" i="40"/>
  <c r="N32" i="40"/>
  <c r="O32" i="40" s="1"/>
  <c r="N5" i="37"/>
  <c r="O5" i="37" s="1"/>
  <c r="F29" i="37"/>
  <c r="H34" i="39"/>
  <c r="K28" i="34"/>
  <c r="N11" i="34"/>
  <c r="O11" i="34" s="1"/>
  <c r="H29" i="37"/>
  <c r="I34" i="39"/>
  <c r="J34" i="40"/>
  <c r="N34" i="40" s="1"/>
  <c r="O34" i="40" s="1"/>
  <c r="E30" i="33"/>
  <c r="N30" i="33" s="1"/>
  <c r="O30" i="33" s="1"/>
  <c r="N25" i="36"/>
  <c r="O25" i="36" s="1"/>
  <c r="N27" i="38"/>
  <c r="O27" i="38" s="1"/>
  <c r="J34" i="39"/>
  <c r="D30" i="44"/>
  <c r="N30" i="44" s="1"/>
  <c r="O30" i="44" s="1"/>
  <c r="N15" i="45"/>
  <c r="O15" i="45" s="1"/>
  <c r="N14" i="34"/>
  <c r="O14" i="34" s="1"/>
  <c r="D29" i="36"/>
  <c r="N20" i="37"/>
  <c r="O20" i="37" s="1"/>
  <c r="N26" i="37"/>
  <c r="O26" i="37" s="1"/>
  <c r="L34" i="40"/>
  <c r="D28" i="43"/>
  <c r="E30" i="44"/>
  <c r="I30" i="44"/>
  <c r="N21" i="45"/>
  <c r="O21" i="45" s="1"/>
  <c r="N21" i="41"/>
  <c r="O21" i="41" s="1"/>
  <c r="N12" i="43"/>
  <c r="O12" i="43" s="1"/>
  <c r="E28" i="42"/>
  <c r="G30" i="44"/>
  <c r="N32" i="39"/>
  <c r="O32" i="39" s="1"/>
  <c r="N25" i="44"/>
  <c r="O25" i="44" s="1"/>
  <c r="D36" i="46"/>
  <c r="M28" i="34"/>
  <c r="N28" i="34" s="1"/>
  <c r="O28" i="34" s="1"/>
  <c r="E28" i="34"/>
  <c r="J30" i="33"/>
  <c r="G28" i="42"/>
  <c r="H28" i="43"/>
  <c r="N25" i="43"/>
  <c r="O25" i="43" s="1"/>
  <c r="E36" i="46"/>
  <c r="H28" i="42"/>
  <c r="J30" i="44"/>
  <c r="F36" i="46"/>
  <c r="D30" i="41"/>
  <c r="E30" i="41"/>
  <c r="J28" i="43"/>
  <c r="K30" i="44"/>
  <c r="G36" i="46"/>
  <c r="I29" i="36"/>
  <c r="D27" i="35"/>
  <c r="G30" i="33"/>
  <c r="N23" i="35"/>
  <c r="O23" i="35" s="1"/>
  <c r="J29" i="36"/>
  <c r="N12" i="36"/>
  <c r="O12" i="36" s="1"/>
  <c r="E29" i="36"/>
  <c r="N28" i="40"/>
  <c r="O28" i="40" s="1"/>
  <c r="F30" i="41"/>
  <c r="J28" i="42"/>
  <c r="K28" i="43"/>
  <c r="H36" i="46"/>
  <c r="I31" i="38"/>
  <c r="G30" i="41"/>
  <c r="K28" i="42"/>
  <c r="M30" i="44"/>
  <c r="E29" i="45"/>
  <c r="N12" i="45"/>
  <c r="O12" i="45" s="1"/>
  <c r="I36" i="46"/>
  <c r="N19" i="33"/>
  <c r="O19" i="33" s="1"/>
  <c r="L27" i="35"/>
  <c r="L29" i="36"/>
  <c r="I29" i="37"/>
  <c r="N23" i="39"/>
  <c r="O23" i="39" s="1"/>
  <c r="G34" i="39"/>
  <c r="L34" i="39"/>
  <c r="H30" i="41"/>
  <c r="N30" i="41" s="1"/>
  <c r="O30" i="41" s="1"/>
  <c r="M28" i="43"/>
  <c r="F29" i="45"/>
  <c r="J36" i="46"/>
  <c r="G27" i="35"/>
  <c r="N28" i="33"/>
  <c r="O28" i="33" s="1"/>
  <c r="L28" i="34"/>
  <c r="I30" i="41"/>
  <c r="N12" i="41"/>
  <c r="O12" i="41" s="1"/>
  <c r="N26" i="41"/>
  <c r="O26" i="41" s="1"/>
  <c r="M28" i="42"/>
  <c r="G29" i="45"/>
  <c r="K36" i="46"/>
  <c r="H28" i="34"/>
  <c r="M30" i="33"/>
  <c r="D34" i="40"/>
  <c r="J30" i="41"/>
  <c r="N15" i="44"/>
  <c r="O15" i="44" s="1"/>
  <c r="L36" i="46"/>
  <c r="N19" i="35"/>
  <c r="O19" i="35" s="1"/>
  <c r="L29" i="37"/>
  <c r="G31" i="38"/>
  <c r="N12" i="38"/>
  <c r="O12" i="38" s="1"/>
  <c r="N28" i="39"/>
  <c r="O28" i="39" s="1"/>
  <c r="K30" i="41"/>
  <c r="N15" i="43"/>
  <c r="O15" i="43" s="1"/>
  <c r="I29" i="45"/>
  <c r="M36" i="46"/>
  <c r="N11" i="35"/>
  <c r="O11" i="35" s="1"/>
  <c r="N14" i="33"/>
  <c r="O14" i="33" s="1"/>
  <c r="M29" i="36"/>
  <c r="F28" i="34"/>
  <c r="K29" i="36"/>
  <c r="E34" i="40"/>
  <c r="L30" i="41"/>
  <c r="N15" i="42"/>
  <c r="O15" i="42" s="1"/>
  <c r="N20" i="44"/>
  <c r="O20" i="44" s="1"/>
  <c r="J29" i="45"/>
  <c r="N36" i="46"/>
  <c r="N22" i="38"/>
  <c r="O22" i="38" s="1"/>
  <c r="N11" i="37"/>
  <c r="O11" i="37" s="1"/>
  <c r="N25" i="34"/>
  <c r="O25" i="34" s="1"/>
  <c r="I28" i="34"/>
  <c r="N5" i="33"/>
  <c r="O5" i="33" s="1"/>
  <c r="N14" i="35"/>
  <c r="O14" i="35" s="1"/>
  <c r="N16" i="36"/>
  <c r="O16" i="36" s="1"/>
  <c r="E29" i="37"/>
  <c r="E34" i="39"/>
  <c r="F34" i="40"/>
  <c r="M30" i="41"/>
  <c r="K29" i="45"/>
  <c r="O12" i="46"/>
  <c r="P12" i="46" s="1"/>
  <c r="O5" i="46"/>
  <c r="P5" i="46" s="1"/>
  <c r="O30" i="46"/>
  <c r="P30" i="46" s="1"/>
  <c r="O24" i="46"/>
  <c r="P24" i="46" s="1"/>
  <c r="O16" i="46"/>
  <c r="P16" i="46" s="1"/>
  <c r="N28" i="42"/>
  <c r="O28" i="42" s="1"/>
  <c r="N29" i="45"/>
  <c r="O29" i="45" s="1"/>
  <c r="N12" i="39"/>
  <c r="O12" i="39" s="1"/>
  <c r="N5" i="38"/>
  <c r="O5" i="38" s="1"/>
  <c r="I30" i="33"/>
  <c r="D29" i="37"/>
  <c r="N5" i="41"/>
  <c r="O5" i="41" s="1"/>
  <c r="N5" i="40"/>
  <c r="O5" i="40" s="1"/>
  <c r="N16" i="38"/>
  <c r="O16" i="38" s="1"/>
  <c r="N21" i="36"/>
  <c r="O21" i="36" s="1"/>
  <c r="N25" i="33"/>
  <c r="O25" i="33" s="1"/>
  <c r="N5" i="42"/>
  <c r="O5" i="42" s="1"/>
  <c r="E31" i="38"/>
  <c r="N5" i="36"/>
  <c r="O5" i="36" s="1"/>
  <c r="D34" i="39"/>
  <c r="N5" i="39"/>
  <c r="O5" i="39" s="1"/>
  <c r="N11" i="33"/>
  <c r="O11" i="33" s="1"/>
  <c r="N5" i="44"/>
  <c r="O5" i="44" s="1"/>
  <c r="N5" i="43"/>
  <c r="O5" i="43" s="1"/>
  <c r="K34" i="40"/>
  <c r="F27" i="35"/>
  <c r="N27" i="35" s="1"/>
  <c r="O27" i="35" s="1"/>
  <c r="O32" i="46"/>
  <c r="P32" i="46" s="1"/>
  <c r="N5" i="45"/>
  <c r="O5" i="45" s="1"/>
  <c r="N5" i="34"/>
  <c r="O5" i="34" s="1"/>
  <c r="N34" i="39" l="1"/>
  <c r="O34" i="39" s="1"/>
  <c r="N31" i="38"/>
  <c r="O31" i="38" s="1"/>
  <c r="N28" i="43"/>
  <c r="O28" i="43" s="1"/>
  <c r="N29" i="37"/>
  <c r="O29" i="37" s="1"/>
  <c r="N29" i="36"/>
  <c r="O29" i="36" s="1"/>
  <c r="O36" i="46"/>
  <c r="P36" i="46" s="1"/>
</calcChain>
</file>

<file path=xl/sharedStrings.xml><?xml version="1.0" encoding="utf-8"?>
<sst xmlns="http://schemas.openxmlformats.org/spreadsheetml/2006/main" count="729" uniqueCount="120">
  <si>
    <t>Building Permits</t>
  </si>
  <si>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</si>
  <si>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</si>
  <si>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</si>
  <si>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</si>
  <si>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</si>
  <si>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</si>
  <si>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</si>
  <si>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</si>
  <si>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</si>
  <si>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</si>
  <si>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</si>
  <si>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Propane</t>
  </si>
  <si>
    <t>Communications Services Taxes</t>
  </si>
  <si>
    <t>Permits, Fees, and Special Assessments</t>
  </si>
  <si>
    <t>Franchise Fee - Electricity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</si>
  <si>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</si>
  <si>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</si>
  <si>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</si>
  <si>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</si>
  <si>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</si>
  <si>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</si>
  <si>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</si>
  <si>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</si>
  <si>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</si>
  <si>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</si>
  <si>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</si>
  <si>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Physical Environment - Water Utility</t>
  </si>
  <si>
    <t>Physical Environment - Garbage / Solid Waste</t>
  </si>
  <si>
    <t>Physical Environment - Cemetary</t>
  </si>
  <si>
    <t>Transportation (User Fees) - Other Transportation Charges</t>
  </si>
  <si>
    <t>Culture / Recreation - Parks and Recreation</t>
  </si>
  <si>
    <t>Total - All Account Codes</t>
  </si>
  <si>
    <t>Local Fiscal Year Ended September 30, 2009</t>
  </si>
  <si>
    <t>Interest and Other Earnings - Interest</t>
  </si>
  <si>
    <t>Other Miscellaneous Revenues - Other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</si>
  <si>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</si>
  <si>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</si>
  <si>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</si>
  <si>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</si>
  <si>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</si>
  <si>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</si>
  <si>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</si>
  <si>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</si>
  <si>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Fort White Revenues Reported by Account Code and Fund Type</t>
  </si>
  <si>
    <t>Local Fiscal Year Ended September 30, 2010</t>
  </si>
  <si>
    <t>State Shared Revenues - General Gov't - Alcoholic Beverage License Tax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</si>
  <si>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</si>
  <si>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</si>
  <si>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</si>
  <si>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Physical Environment - Other Physical Environment Charges</t>
  </si>
  <si>
    <t>Rents and Royalties</t>
  </si>
  <si>
    <t>2011 Municipal Population:</t>
  </si>
  <si>
    <t>Local Fiscal Year Ended September 30, 2012</t>
  </si>
  <si>
    <t>First Local Option Fuel Tax (1 to 6 Cents)</t>
  </si>
  <si>
    <t>Utility Service Tax - Other</t>
  </si>
  <si>
    <t>Licenses</t>
  </si>
  <si>
    <t>2012 Municipal Population:</t>
  </si>
  <si>
    <t>Local Fiscal Year Ended September 30, 2008</t>
  </si>
  <si>
    <t>Permits and Franchise Fees</t>
  </si>
  <si>
    <t>2008 Municipal Population:</t>
  </si>
  <si>
    <t>Local Fiscal Year Ended September 30, 2013</t>
  </si>
  <si>
    <t>Communications Services Taxes (Chapter 202, F.S.)</t>
  </si>
  <si>
    <t>Other Permits, Fees, and Special Assessments</t>
  </si>
  <si>
    <t>Federal Grant - Physical Environment - Sewer / Wastewater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</si>
  <si>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</si>
  <si>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</si>
  <si>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</si>
  <si>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</si>
  <si>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Transportation - Other Transportation Charges</t>
  </si>
  <si>
    <t>2013 Municipal Population:</t>
  </si>
  <si>
    <t>Local Fiscal Year Ended September 30, 2014</t>
  </si>
  <si>
    <t>Local Business Tax (Chapter 205, F.S.)</t>
  </si>
  <si>
    <t>Federal Grant - Transportation - Other Transportation</t>
  </si>
  <si>
    <t>Non-Operating - Inter-Fund Group Transfers In</t>
  </si>
  <si>
    <t>2014 Municipal Population:</t>
  </si>
  <si>
    <t>Local Fiscal Year Ended September 30, 2015</t>
  </si>
  <si>
    <t>State Grant - Transportation - Other Transportation</t>
  </si>
  <si>
    <t>Proceeds of General Capital Asset Dispositions - Sales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</si>
  <si>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</si>
  <si>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</si>
  <si>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</si>
  <si>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</si>
  <si>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</si>
  <si>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</si>
  <si>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</si>
  <si>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</si>
  <si>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</si>
  <si>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</si>
  <si>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</si>
  <si>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</si>
  <si>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</si>
  <si>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</si>
  <si>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</si>
  <si>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</si>
  <si>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</si>
  <si>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</si>
  <si>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General Taxes</t>
  </si>
  <si>
    <t>Building Permits (Buildling Permit Fees)</t>
  </si>
  <si>
    <t>Permits - Other</t>
  </si>
  <si>
    <t>Intergovernmental Revenues</t>
  </si>
  <si>
    <t>Federal Grant - Physical Environment - Water Supply System</t>
  </si>
  <si>
    <t>State Grant - Physical Environment - Water Supply System</t>
  </si>
  <si>
    <t>State Shared Revenues - General Government - Local Government Half-Cent Sales Tax Program</t>
  </si>
  <si>
    <t>State Shared Revenues - Other</t>
  </si>
  <si>
    <t>Grants from Other Local Units - Transportation</t>
  </si>
  <si>
    <t>Culture / Recreation - Other Culture / Recreation Charges</t>
  </si>
  <si>
    <t>Proprietary Non-Operating Sources - Other Grants and Donations</t>
  </si>
  <si>
    <t>Proprietary Non-Operating Sources - Extraordinary Items (Gain)</t>
  </si>
  <si>
    <t>2021 Municipal Population:</t>
  </si>
  <si>
    <t>Local Fiscal Year Ended September 30, 2022</t>
  </si>
  <si>
    <t>Local Communications Services Taxes</t>
  </si>
  <si>
    <t>Federal Grant - General Government</t>
  </si>
  <si>
    <t>State Shared Revenues - General Government - Other General Government</t>
  </si>
  <si>
    <t>Human Services - Other Human Services Charges</t>
  </si>
  <si>
    <t>2022 Municipal Population:</t>
  </si>
  <si>
    <t>Local Fiscal Year Ended September 30, 2023</t>
  </si>
  <si>
    <t>Federal Grant - Other Federal Grants</t>
  </si>
  <si>
    <t>General Government - Other General Government Charges and Fees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</si>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</sst>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35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3CAE-D5F0-4B4E-B124-2C010D63F4B5}">
  <sheetPr>
    <pageSetUpPr fitToPage="1"/>
  </sheetPr>
  <dimension ref="A1:ED23"/>
  <sheetViews>
    <sheetView tabSelected="1" workbookViewId="0">
      <selection sqref="A1:P1"/>
    </sheetView>
  </sheetViews>
  <sheetFormatPr defaultColWidth="9.81640625" defaultRowHeight="15"/>
  <cols>
    <col min="1" max="1" width="1.81640625" style="61" customWidth="1"/>
    <col min="2" max="2" width="6.81640625" style="61" customWidth="1"/>
    <col min="3" max="3" width="65.81640625" style="61" bestFit="1" customWidth="1"/>
    <col min="4" max="5" width="16.81640625" style="89" customWidth="1"/>
    <col min="6" max="7" width="15.81640625" style="89" customWidth="1"/>
    <col min="8" max="8" width="13.81640625" style="89" customWidth="1"/>
    <col min="9" max="10" width="15.81640625" style="89" customWidth="1"/>
    <col min="11" max="14" width="13.81640625" style="89" customWidth="1"/>
    <col min="15" max="15" width="16.81640625" style="89" customWidth="1"/>
    <col min="16" max="16" width="13.81640625" style="61" customWidth="1"/>
    <col min="17" max="18" width="9.81640625" style="61"/>
  </cols>
  <sheetData>
    <row r="1" spans="1:134" ht="28.2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47"/>
      <c r="R1"/>
    </row>
    <row r="2" spans="1:134" ht="23.4" thickBot="1">
      <c r="A2" s="100" t="s">
        <v>116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47"/>
      <c r="R2"/>
    </row>
    <row r="3" spans="1:134" ht="18" customHeight="1">
      <c r="A3" s="103" t="s">
        <v>37</v>
      </c>
      <c r="B3" s="104"/>
      <c r="C3" s="105"/>
      <c r="D3" s="109" t="s">
        <v>21</v>
      </c>
      <c r="E3" s="110"/>
      <c r="F3" s="110"/>
      <c r="G3" s="110"/>
      <c r="H3" s="111"/>
      <c r="I3" s="109" t="s">
        <v>22</v>
      </c>
      <c r="J3" s="111"/>
      <c r="K3" s="109" t="s">
        <v>24</v>
      </c>
      <c r="L3" s="110"/>
      <c r="M3" s="111"/>
      <c r="N3" s="48"/>
      <c r="O3" s="49"/>
      <c r="P3" s="112" t="s">
        <v>91</v>
      </c>
      <c r="Q3" s="50"/>
      <c r="R3"/>
    </row>
    <row r="4" spans="1:134" ht="32.25" customHeight="1" thickBot="1">
      <c r="A4" s="106"/>
      <c r="B4" s="107"/>
      <c r="C4" s="108"/>
      <c r="D4" s="51" t="s">
        <v>3</v>
      </c>
      <c r="E4" s="51" t="s">
        <v>38</v>
      </c>
      <c r="F4" s="51" t="s">
        <v>39</v>
      </c>
      <c r="G4" s="51" t="s">
        <v>40</v>
      </c>
      <c r="H4" s="51" t="s">
        <v>4</v>
      </c>
      <c r="I4" s="51" t="s">
        <v>5</v>
      </c>
      <c r="J4" s="52" t="s">
        <v>41</v>
      </c>
      <c r="K4" s="52" t="s">
        <v>6</v>
      </c>
      <c r="L4" s="52" t="s">
        <v>7</v>
      </c>
      <c r="M4" s="52" t="s">
        <v>92</v>
      </c>
      <c r="N4" s="52" t="s">
        <v>8</v>
      </c>
      <c r="O4" s="52" t="s">
        <v>93</v>
      </c>
      <c r="P4" s="113"/>
      <c r="Q4" s="53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</row>
    <row r="5" spans="1:134" ht="15.6">
      <c r="A5" s="55" t="s">
        <v>94</v>
      </c>
      <c r="B5" s="56"/>
      <c r="C5" s="56"/>
      <c r="D5" s="57">
        <f>SUM(D6:D6)</f>
        <v>271194</v>
      </c>
      <c r="E5" s="57">
        <f>SUM(E6:E6)</f>
        <v>0</v>
      </c>
      <c r="F5" s="57">
        <f>SUM(F6:F6)</f>
        <v>0</v>
      </c>
      <c r="G5" s="57">
        <f>SUM(G6:G6)</f>
        <v>0</v>
      </c>
      <c r="H5" s="57">
        <f>SUM(H6:H6)</f>
        <v>0</v>
      </c>
      <c r="I5" s="57">
        <f>SUM(I6:I6)</f>
        <v>0</v>
      </c>
      <c r="J5" s="57">
        <f>SUM(J6:J6)</f>
        <v>0</v>
      </c>
      <c r="K5" s="57">
        <f>SUM(K6:K6)</f>
        <v>0</v>
      </c>
      <c r="L5" s="57">
        <f>SUM(L6:L6)</f>
        <v>0</v>
      </c>
      <c r="M5" s="57">
        <f>SUM(M6:M6)</f>
        <v>0</v>
      </c>
      <c r="N5" s="57">
        <f>SUM(N6:N6)</f>
        <v>0</v>
      </c>
      <c r="O5" s="58">
        <f>SUM(D5:N5)</f>
        <v>271194</v>
      </c>
      <c r="P5" s="59">
        <f>(O5/P$21)</f>
        <v>416.58064516129031</v>
      </c>
      <c r="Q5" s="60"/>
    </row>
    <row r="6" spans="1:134">
      <c r="A6" s="62"/>
      <c r="B6" s="63">
        <v>319.89999999999998</v>
      </c>
      <c r="C6" s="64" t="s">
        <v>97</v>
      </c>
      <c r="D6" s="65">
        <v>271194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f>SUM(D6:N6)</f>
        <v>271194</v>
      </c>
      <c r="P6" s="66">
        <f>(O6/P$21)</f>
        <v>416.58064516129031</v>
      </c>
      <c r="Q6" s="67"/>
    </row>
    <row r="7" spans="1:134" ht="15.6">
      <c r="A7" s="68" t="s">
        <v>14</v>
      </c>
      <c r="B7" s="69"/>
      <c r="C7" s="70"/>
      <c r="D7" s="71">
        <f>SUM(D8:D8)</f>
        <v>14276</v>
      </c>
      <c r="E7" s="71">
        <f>SUM(E8:E8)</f>
        <v>0</v>
      </c>
      <c r="F7" s="71">
        <f>SUM(F8:F8)</f>
        <v>0</v>
      </c>
      <c r="G7" s="71">
        <f>SUM(G8:G8)</f>
        <v>0</v>
      </c>
      <c r="H7" s="71">
        <f>SUM(H8:H8)</f>
        <v>0</v>
      </c>
      <c r="I7" s="71">
        <f>SUM(I8:I8)</f>
        <v>0</v>
      </c>
      <c r="J7" s="71">
        <f>SUM(J8:J8)</f>
        <v>0</v>
      </c>
      <c r="K7" s="71">
        <f>SUM(K8:K8)</f>
        <v>0</v>
      </c>
      <c r="L7" s="71">
        <f>SUM(L8:L8)</f>
        <v>0</v>
      </c>
      <c r="M7" s="71">
        <f>SUM(M8:M8)</f>
        <v>0</v>
      </c>
      <c r="N7" s="71">
        <f>SUM(N8:N8)</f>
        <v>0</v>
      </c>
      <c r="O7" s="72">
        <f>SUM(D7:N7)</f>
        <v>14276</v>
      </c>
      <c r="P7" s="73">
        <f>(O7/P$21)</f>
        <v>21.929339477726575</v>
      </c>
      <c r="Q7" s="74"/>
    </row>
    <row r="8" spans="1:134">
      <c r="A8" s="62"/>
      <c r="B8" s="63">
        <v>322.89999999999998</v>
      </c>
      <c r="C8" s="64" t="s">
        <v>99</v>
      </c>
      <c r="D8" s="65">
        <v>14276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f t="shared" ref="O8" si="0">SUM(D8:N8)</f>
        <v>14276</v>
      </c>
      <c r="P8" s="66">
        <f>(O8/P$21)</f>
        <v>21.929339477726575</v>
      </c>
      <c r="Q8" s="67"/>
    </row>
    <row r="9" spans="1:134" ht="15.6">
      <c r="A9" s="68" t="s">
        <v>100</v>
      </c>
      <c r="B9" s="69"/>
      <c r="C9" s="70"/>
      <c r="D9" s="71">
        <f>SUM(D10:D11)</f>
        <v>453896</v>
      </c>
      <c r="E9" s="71">
        <f>SUM(E10:E11)</f>
        <v>0</v>
      </c>
      <c r="F9" s="71">
        <f>SUM(F10:F11)</f>
        <v>0</v>
      </c>
      <c r="G9" s="71">
        <f>SUM(G10:G11)</f>
        <v>0</v>
      </c>
      <c r="H9" s="71">
        <f>SUM(H10:H11)</f>
        <v>0</v>
      </c>
      <c r="I9" s="71">
        <f>SUM(I10:I11)</f>
        <v>638374</v>
      </c>
      <c r="J9" s="71">
        <f>SUM(J10:J11)</f>
        <v>0</v>
      </c>
      <c r="K9" s="71">
        <f>SUM(K10:K11)</f>
        <v>0</v>
      </c>
      <c r="L9" s="71">
        <f>SUM(L10:L11)</f>
        <v>0</v>
      </c>
      <c r="M9" s="71">
        <f>SUM(M10:M11)</f>
        <v>0</v>
      </c>
      <c r="N9" s="71">
        <f>SUM(N10:N11)</f>
        <v>0</v>
      </c>
      <c r="O9" s="72">
        <f>SUM(D9:N9)</f>
        <v>1092270</v>
      </c>
      <c r="P9" s="73">
        <f>(O9/P$21)</f>
        <v>1677.8341013824884</v>
      </c>
      <c r="Q9" s="74"/>
    </row>
    <row r="10" spans="1:134">
      <c r="A10" s="62"/>
      <c r="B10" s="63">
        <v>331.9</v>
      </c>
      <c r="C10" s="64" t="s">
        <v>117</v>
      </c>
      <c r="D10" s="65">
        <v>349830</v>
      </c>
      <c r="E10" s="65">
        <v>0</v>
      </c>
      <c r="F10" s="65">
        <v>0</v>
      </c>
      <c r="G10" s="65">
        <v>0</v>
      </c>
      <c r="H10" s="65">
        <v>0</v>
      </c>
      <c r="I10" s="65">
        <v>638374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f t="shared" ref="O10" si="1">SUM(D10:N10)</f>
        <v>988204</v>
      </c>
      <c r="P10" s="66">
        <f>(O10/P$21)</f>
        <v>1517.9784946236559</v>
      </c>
      <c r="Q10" s="67"/>
    </row>
    <row r="11" spans="1:134">
      <c r="A11" s="62"/>
      <c r="B11" s="63">
        <v>335.9</v>
      </c>
      <c r="C11" s="64" t="s">
        <v>104</v>
      </c>
      <c r="D11" s="65">
        <v>104066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f t="shared" ref="O11" si="2">SUM(D11:N11)</f>
        <v>104066</v>
      </c>
      <c r="P11" s="66">
        <f>(O11/P$21)</f>
        <v>159.85560675883258</v>
      </c>
      <c r="Q11" s="67"/>
    </row>
    <row r="12" spans="1:134" ht="15.6">
      <c r="A12" s="68" t="s">
        <v>25</v>
      </c>
      <c r="B12" s="69"/>
      <c r="C12" s="70"/>
      <c r="D12" s="71">
        <f>SUM(D13:D15)</f>
        <v>63000</v>
      </c>
      <c r="E12" s="71">
        <f>SUM(E13:E15)</f>
        <v>0</v>
      </c>
      <c r="F12" s="71">
        <f>SUM(F13:F15)</f>
        <v>0</v>
      </c>
      <c r="G12" s="71">
        <f>SUM(G13:G15)</f>
        <v>0</v>
      </c>
      <c r="H12" s="71">
        <f>SUM(H13:H15)</f>
        <v>0</v>
      </c>
      <c r="I12" s="71">
        <f>SUM(I13:I15)</f>
        <v>120716</v>
      </c>
      <c r="J12" s="71">
        <f>SUM(J13:J15)</f>
        <v>0</v>
      </c>
      <c r="K12" s="71">
        <f>SUM(K13:K15)</f>
        <v>0</v>
      </c>
      <c r="L12" s="71">
        <f>SUM(L13:L15)</f>
        <v>0</v>
      </c>
      <c r="M12" s="71">
        <f>SUM(M13:M15)</f>
        <v>0</v>
      </c>
      <c r="N12" s="71">
        <f>SUM(N13:N15)</f>
        <v>0</v>
      </c>
      <c r="O12" s="71">
        <f>SUM(D12:N12)</f>
        <v>183716</v>
      </c>
      <c r="P12" s="73">
        <f>(O12/P$21)</f>
        <v>282.20583717357908</v>
      </c>
      <c r="Q12" s="74"/>
    </row>
    <row r="13" spans="1:134">
      <c r="A13" s="62"/>
      <c r="B13" s="63">
        <v>341.9</v>
      </c>
      <c r="C13" s="64" t="s">
        <v>118</v>
      </c>
      <c r="D13" s="65">
        <v>63000</v>
      </c>
      <c r="E13" s="65">
        <v>0</v>
      </c>
      <c r="F13" s="65">
        <v>0</v>
      </c>
      <c r="G13" s="65">
        <v>0</v>
      </c>
      <c r="H13" s="65">
        <v>0</v>
      </c>
      <c r="I13" s="65">
        <v>857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f t="shared" ref="O13:O15" si="3">SUM(D13:N13)</f>
        <v>63857</v>
      </c>
      <c r="P13" s="66">
        <f>(O13/P$21)</f>
        <v>98.090629800307227</v>
      </c>
      <c r="Q13" s="67"/>
    </row>
    <row r="14" spans="1:134">
      <c r="A14" s="62"/>
      <c r="B14" s="63">
        <v>343.3</v>
      </c>
      <c r="C14" s="64" t="s">
        <v>27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30266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f t="shared" si="3"/>
        <v>30266</v>
      </c>
      <c r="P14" s="66">
        <f>(O14/P$21)</f>
        <v>46.491551459293397</v>
      </c>
      <c r="Q14" s="67"/>
    </row>
    <row r="15" spans="1:134">
      <c r="A15" s="62"/>
      <c r="B15" s="63">
        <v>343.4</v>
      </c>
      <c r="C15" s="64" t="s">
        <v>28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89593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f t="shared" si="3"/>
        <v>89593</v>
      </c>
      <c r="P15" s="66">
        <f>(O15/P$21)</f>
        <v>137.6236559139785</v>
      </c>
      <c r="Q15" s="67"/>
    </row>
    <row r="16" spans="1:134" ht="15.6">
      <c r="A16" s="68" t="s">
        <v>2</v>
      </c>
      <c r="B16" s="69"/>
      <c r="C16" s="70"/>
      <c r="D16" s="71">
        <f>SUM(D17:D18)</f>
        <v>25280</v>
      </c>
      <c r="E16" s="71">
        <f>SUM(E17:E18)</f>
        <v>0</v>
      </c>
      <c r="F16" s="71">
        <f>SUM(F17:F18)</f>
        <v>0</v>
      </c>
      <c r="G16" s="71">
        <f>SUM(G17:G18)</f>
        <v>0</v>
      </c>
      <c r="H16" s="71">
        <f>SUM(H17:H18)</f>
        <v>0</v>
      </c>
      <c r="I16" s="71">
        <f>SUM(I17:I18)</f>
        <v>3767</v>
      </c>
      <c r="J16" s="71">
        <f>SUM(J17:J18)</f>
        <v>0</v>
      </c>
      <c r="K16" s="71">
        <f>SUM(K17:K18)</f>
        <v>0</v>
      </c>
      <c r="L16" s="71">
        <f>SUM(L17:L18)</f>
        <v>0</v>
      </c>
      <c r="M16" s="71">
        <f>SUM(M17:M18)</f>
        <v>0</v>
      </c>
      <c r="N16" s="71">
        <f>SUM(N17:N18)</f>
        <v>0</v>
      </c>
      <c r="O16" s="71">
        <f>SUM(D16:N16)</f>
        <v>29047</v>
      </c>
      <c r="P16" s="73">
        <f>(O16/P$21)</f>
        <v>44.61904761904762</v>
      </c>
      <c r="Q16" s="74"/>
    </row>
    <row r="17" spans="1:120">
      <c r="A17" s="62"/>
      <c r="B17" s="63">
        <v>361.1</v>
      </c>
      <c r="C17" s="64" t="s">
        <v>34</v>
      </c>
      <c r="D17" s="65">
        <v>6672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f>SUM(D17:N17)</f>
        <v>6672</v>
      </c>
      <c r="P17" s="66">
        <f>(O17/P$21)</f>
        <v>10.248847926267281</v>
      </c>
      <c r="Q17" s="67"/>
    </row>
    <row r="18" spans="1:120" ht="15.6" thickBot="1">
      <c r="A18" s="62"/>
      <c r="B18" s="63">
        <v>369.9</v>
      </c>
      <c r="C18" s="64" t="s">
        <v>35</v>
      </c>
      <c r="D18" s="65">
        <v>18608</v>
      </c>
      <c r="E18" s="65">
        <v>0</v>
      </c>
      <c r="F18" s="65">
        <v>0</v>
      </c>
      <c r="G18" s="65">
        <v>0</v>
      </c>
      <c r="H18" s="65">
        <v>0</v>
      </c>
      <c r="I18" s="65">
        <v>3767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f t="shared" ref="O18" si="4">SUM(D18:N18)</f>
        <v>22375</v>
      </c>
      <c r="P18" s="66">
        <f>(O18/P$21)</f>
        <v>34.370199692780339</v>
      </c>
      <c r="Q18" s="67"/>
    </row>
    <row r="19" spans="1:120" ht="16.2" thickBot="1">
      <c r="A19" s="75" t="s">
        <v>32</v>
      </c>
      <c r="B19" s="76"/>
      <c r="C19" s="77"/>
      <c r="D19" s="78">
        <f>SUM(D5,D7,D9,D12,D16)</f>
        <v>827646</v>
      </c>
      <c r="E19" s="78">
        <f t="shared" ref="E19:N19" si="5">SUM(E5,E7,E9,E12,E16)</f>
        <v>0</v>
      </c>
      <c r="F19" s="78">
        <f t="shared" si="5"/>
        <v>0</v>
      </c>
      <c r="G19" s="78">
        <f t="shared" si="5"/>
        <v>0</v>
      </c>
      <c r="H19" s="78">
        <f t="shared" si="5"/>
        <v>0</v>
      </c>
      <c r="I19" s="78">
        <f t="shared" si="5"/>
        <v>762857</v>
      </c>
      <c r="J19" s="78">
        <f t="shared" si="5"/>
        <v>0</v>
      </c>
      <c r="K19" s="78">
        <f t="shared" si="5"/>
        <v>0</v>
      </c>
      <c r="L19" s="78">
        <f t="shared" si="5"/>
        <v>0</v>
      </c>
      <c r="M19" s="78">
        <f t="shared" si="5"/>
        <v>0</v>
      </c>
      <c r="N19" s="78">
        <f t="shared" si="5"/>
        <v>0</v>
      </c>
      <c r="O19" s="78">
        <f>SUM(D19:N19)</f>
        <v>1590503</v>
      </c>
      <c r="P19" s="79">
        <f>(O19/P$21)</f>
        <v>2443.1689708141321</v>
      </c>
      <c r="Q19" s="60"/>
      <c r="R19" s="8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</row>
    <row r="20" spans="1:120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4"/>
    </row>
    <row r="21" spans="1:120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90" t="s">
        <v>119</v>
      </c>
      <c r="N21" s="90"/>
      <c r="O21" s="90"/>
      <c r="P21" s="88">
        <v>651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48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71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SUM(D6:D11)</f>
        <v>113679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113679</v>
      </c>
      <c r="O5" s="31">
        <f t="shared" ref="O5:O34" si="1">(N5/O$36)</f>
        <v>203.3613595706619</v>
      </c>
      <c r="P5" s="6"/>
    </row>
    <row r="6" spans="1:133">
      <c r="A6" s="12"/>
      <c r="B6" s="23">
        <v>312.41000000000003</v>
      </c>
      <c r="C6" s="19" t="s">
        <v>54</v>
      </c>
      <c r="D6" s="43">
        <v>34197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34197</v>
      </c>
      <c r="O6" s="44">
        <f t="shared" si="1"/>
        <v>61.175313059033989</v>
      </c>
      <c r="P6" s="9"/>
    </row>
    <row r="7" spans="1:133">
      <c r="A7" s="12"/>
      <c r="B7" s="23">
        <v>312.60000000000002</v>
      </c>
      <c r="C7" s="19" t="s">
        <v>10</v>
      </c>
      <c r="D7" s="43">
        <v>60526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60526</v>
      </c>
      <c r="O7" s="44">
        <f t="shared" si="1"/>
        <v>108.27549194991056</v>
      </c>
      <c r="P7" s="9"/>
    </row>
    <row r="8" spans="1:133">
      <c r="A8" s="12"/>
      <c r="B8" s="23">
        <v>314.10000000000002</v>
      </c>
      <c r="C8" s="19" t="s">
        <v>11</v>
      </c>
      <c r="D8" s="43">
        <v>12452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12452</v>
      </c>
      <c r="O8" s="44">
        <f t="shared" si="1"/>
        <v>22.275491949910556</v>
      </c>
      <c r="P8" s="9"/>
    </row>
    <row r="9" spans="1:133">
      <c r="A9" s="12"/>
      <c r="B9" s="23">
        <v>314.8</v>
      </c>
      <c r="C9" s="19" t="s">
        <v>12</v>
      </c>
      <c r="D9" s="43">
        <v>1226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1226</v>
      </c>
      <c r="O9" s="44">
        <f t="shared" si="1"/>
        <v>2.1932021466905187</v>
      </c>
      <c r="P9" s="9"/>
    </row>
    <row r="10" spans="1:133">
      <c r="A10" s="12"/>
      <c r="B10" s="23">
        <v>315</v>
      </c>
      <c r="C10" s="19" t="s">
        <v>62</v>
      </c>
      <c r="D10" s="43">
        <v>2758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2758</v>
      </c>
      <c r="O10" s="44">
        <f t="shared" si="1"/>
        <v>4.9338103756708405</v>
      </c>
      <c r="P10" s="9"/>
    </row>
    <row r="11" spans="1:133">
      <c r="A11" s="12"/>
      <c r="B11" s="23">
        <v>316</v>
      </c>
      <c r="C11" s="19" t="s">
        <v>72</v>
      </c>
      <c r="D11" s="43">
        <v>2520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2520</v>
      </c>
      <c r="O11" s="44">
        <f t="shared" si="1"/>
        <v>4.5080500894454385</v>
      </c>
      <c r="P11" s="9"/>
    </row>
    <row r="12" spans="1:133" ht="15.6">
      <c r="A12" s="27" t="s">
        <v>14</v>
      </c>
      <c r="B12" s="28"/>
      <c r="C12" s="29"/>
      <c r="D12" s="30">
        <f t="shared" ref="D12:M12" si="3">SUM(D13:D15)</f>
        <v>36834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4" si="4">SUM(D12:M12)</f>
        <v>36834</v>
      </c>
      <c r="O12" s="42">
        <f t="shared" si="1"/>
        <v>65.89266547406082</v>
      </c>
      <c r="P12" s="10"/>
    </row>
    <row r="13" spans="1:133">
      <c r="A13" s="12"/>
      <c r="B13" s="23">
        <v>322</v>
      </c>
      <c r="C13" s="19" t="s">
        <v>0</v>
      </c>
      <c r="D13" s="43">
        <v>750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750</v>
      </c>
      <c r="O13" s="44">
        <f t="shared" si="1"/>
        <v>1.3416815742397137</v>
      </c>
      <c r="P13" s="9"/>
    </row>
    <row r="14" spans="1:133">
      <c r="A14" s="12"/>
      <c r="B14" s="23">
        <v>323.10000000000002</v>
      </c>
      <c r="C14" s="19" t="s">
        <v>15</v>
      </c>
      <c r="D14" s="43">
        <v>35217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35217</v>
      </c>
      <c r="O14" s="44">
        <f t="shared" si="1"/>
        <v>63</v>
      </c>
      <c r="P14" s="9"/>
    </row>
    <row r="15" spans="1:133">
      <c r="A15" s="12"/>
      <c r="B15" s="23">
        <v>329</v>
      </c>
      <c r="C15" s="19" t="s">
        <v>63</v>
      </c>
      <c r="D15" s="43">
        <v>867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867</v>
      </c>
      <c r="O15" s="44">
        <f t="shared" si="1"/>
        <v>1.5509838998211092</v>
      </c>
      <c r="P15" s="9"/>
    </row>
    <row r="16" spans="1:133" ht="15.6">
      <c r="A16" s="27" t="s">
        <v>16</v>
      </c>
      <c r="B16" s="28"/>
      <c r="C16" s="29"/>
      <c r="D16" s="30">
        <f t="shared" ref="D16:M16" si="5">SUM(D17:D22)</f>
        <v>85398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477818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563216</v>
      </c>
      <c r="O16" s="42">
        <f t="shared" si="1"/>
        <v>1007.5420393559929</v>
      </c>
      <c r="P16" s="10"/>
    </row>
    <row r="17" spans="1:16">
      <c r="A17" s="12"/>
      <c r="B17" s="23">
        <v>331.35</v>
      </c>
      <c r="C17" s="19" t="s">
        <v>64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477818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477818</v>
      </c>
      <c r="O17" s="44">
        <f t="shared" si="1"/>
        <v>854.77280858676204</v>
      </c>
      <c r="P17" s="9"/>
    </row>
    <row r="18" spans="1:16">
      <c r="A18" s="12"/>
      <c r="B18" s="23">
        <v>331.49</v>
      </c>
      <c r="C18" s="19" t="s">
        <v>73</v>
      </c>
      <c r="D18" s="43">
        <v>19090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19090</v>
      </c>
      <c r="O18" s="44">
        <f t="shared" si="1"/>
        <v>34.150268336314845</v>
      </c>
      <c r="P18" s="9"/>
    </row>
    <row r="19" spans="1:16">
      <c r="A19" s="12"/>
      <c r="B19" s="23">
        <v>335.12</v>
      </c>
      <c r="C19" s="19" t="s">
        <v>65</v>
      </c>
      <c r="D19" s="43">
        <v>24736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24736</v>
      </c>
      <c r="O19" s="44">
        <f t="shared" si="1"/>
        <v>44.250447227191415</v>
      </c>
      <c r="P19" s="9"/>
    </row>
    <row r="20" spans="1:16">
      <c r="A20" s="12"/>
      <c r="B20" s="23">
        <v>335.14</v>
      </c>
      <c r="C20" s="19" t="s">
        <v>66</v>
      </c>
      <c r="D20" s="43">
        <v>4915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4915</v>
      </c>
      <c r="O20" s="44">
        <f t="shared" si="1"/>
        <v>8.7924865831842585</v>
      </c>
      <c r="P20" s="9"/>
    </row>
    <row r="21" spans="1:16">
      <c r="A21" s="12"/>
      <c r="B21" s="23">
        <v>335.15</v>
      </c>
      <c r="C21" s="19" t="s">
        <v>67</v>
      </c>
      <c r="D21" s="43">
        <v>743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743</v>
      </c>
      <c r="O21" s="44">
        <f t="shared" si="1"/>
        <v>1.329159212880143</v>
      </c>
      <c r="P21" s="9"/>
    </row>
    <row r="22" spans="1:16">
      <c r="A22" s="12"/>
      <c r="B22" s="23">
        <v>335.18</v>
      </c>
      <c r="C22" s="19" t="s">
        <v>68</v>
      </c>
      <c r="D22" s="43">
        <v>35914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35914</v>
      </c>
      <c r="O22" s="44">
        <f t="shared" si="1"/>
        <v>64.246869409660107</v>
      </c>
      <c r="P22" s="9"/>
    </row>
    <row r="23" spans="1:16" ht="15.6">
      <c r="A23" s="27" t="s">
        <v>25</v>
      </c>
      <c r="B23" s="28"/>
      <c r="C23" s="29"/>
      <c r="D23" s="30">
        <f t="shared" ref="D23:M23" si="6">SUM(D24:D27)</f>
        <v>738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172291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173029</v>
      </c>
      <c r="O23" s="42">
        <f t="shared" si="1"/>
        <v>309.53309481216456</v>
      </c>
      <c r="P23" s="10"/>
    </row>
    <row r="24" spans="1:16">
      <c r="A24" s="12"/>
      <c r="B24" s="23">
        <v>343.3</v>
      </c>
      <c r="C24" s="19" t="s">
        <v>27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112503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112503</v>
      </c>
      <c r="O24" s="44">
        <f t="shared" si="1"/>
        <v>201.25760286225403</v>
      </c>
      <c r="P24" s="9"/>
    </row>
    <row r="25" spans="1:16">
      <c r="A25" s="12"/>
      <c r="B25" s="23">
        <v>343.4</v>
      </c>
      <c r="C25" s="19" t="s">
        <v>28</v>
      </c>
      <c r="D25" s="43">
        <v>122</v>
      </c>
      <c r="E25" s="43">
        <v>0</v>
      </c>
      <c r="F25" s="43">
        <v>0</v>
      </c>
      <c r="G25" s="43">
        <v>0</v>
      </c>
      <c r="H25" s="43">
        <v>0</v>
      </c>
      <c r="I25" s="43">
        <v>59788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59910</v>
      </c>
      <c r="O25" s="44">
        <f t="shared" si="1"/>
        <v>107.17352415026834</v>
      </c>
      <c r="P25" s="9"/>
    </row>
    <row r="26" spans="1:16">
      <c r="A26" s="12"/>
      <c r="B26" s="23">
        <v>343.8</v>
      </c>
      <c r="C26" s="19" t="s">
        <v>29</v>
      </c>
      <c r="D26" s="43">
        <v>375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375</v>
      </c>
      <c r="O26" s="44">
        <f t="shared" si="1"/>
        <v>0.67084078711985684</v>
      </c>
      <c r="P26" s="9"/>
    </row>
    <row r="27" spans="1:16">
      <c r="A27" s="12"/>
      <c r="B27" s="23">
        <v>344.9</v>
      </c>
      <c r="C27" s="19" t="s">
        <v>69</v>
      </c>
      <c r="D27" s="43">
        <v>241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241</v>
      </c>
      <c r="O27" s="44">
        <f t="shared" si="1"/>
        <v>0.43112701252236135</v>
      </c>
      <c r="P27" s="9"/>
    </row>
    <row r="28" spans="1:16" ht="15.6">
      <c r="A28" s="27" t="s">
        <v>2</v>
      </c>
      <c r="B28" s="28"/>
      <c r="C28" s="29"/>
      <c r="D28" s="30">
        <f t="shared" ref="D28:M28" si="7">SUM(D29:D31)</f>
        <v>5444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6662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4"/>
        <v>12106</v>
      </c>
      <c r="O28" s="42">
        <f t="shared" si="1"/>
        <v>21.656529516994635</v>
      </c>
      <c r="P28" s="10"/>
    </row>
    <row r="29" spans="1:16">
      <c r="A29" s="12"/>
      <c r="B29" s="23">
        <v>361.1</v>
      </c>
      <c r="C29" s="19" t="s">
        <v>34</v>
      </c>
      <c r="D29" s="43">
        <v>69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69</v>
      </c>
      <c r="O29" s="44">
        <f t="shared" si="1"/>
        <v>0.12343470483005367</v>
      </c>
      <c r="P29" s="9"/>
    </row>
    <row r="30" spans="1:16">
      <c r="A30" s="12"/>
      <c r="B30" s="23">
        <v>362</v>
      </c>
      <c r="C30" s="19" t="s">
        <v>51</v>
      </c>
      <c r="D30" s="43">
        <v>5375</v>
      </c>
      <c r="E30" s="43">
        <v>0</v>
      </c>
      <c r="F30" s="43">
        <v>0</v>
      </c>
      <c r="G30" s="43">
        <v>0</v>
      </c>
      <c r="H30" s="43">
        <v>0</v>
      </c>
      <c r="I30" s="43">
        <v>179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5554</v>
      </c>
      <c r="O30" s="44">
        <f t="shared" si="1"/>
        <v>9.9355992844364938</v>
      </c>
      <c r="P30" s="9"/>
    </row>
    <row r="31" spans="1:16">
      <c r="A31" s="12"/>
      <c r="B31" s="23">
        <v>369.9</v>
      </c>
      <c r="C31" s="19" t="s">
        <v>35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6483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6483</v>
      </c>
      <c r="O31" s="44">
        <f t="shared" si="1"/>
        <v>11.597495527728086</v>
      </c>
      <c r="P31" s="9"/>
    </row>
    <row r="32" spans="1:16" ht="15.6">
      <c r="A32" s="27" t="s">
        <v>26</v>
      </c>
      <c r="B32" s="28"/>
      <c r="C32" s="29"/>
      <c r="D32" s="30">
        <f t="shared" ref="D32:M32" si="8">SUM(D33:D33)</f>
        <v>6075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0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4"/>
        <v>6075</v>
      </c>
      <c r="O32" s="42">
        <f t="shared" si="1"/>
        <v>10.867620751341681</v>
      </c>
      <c r="P32" s="9"/>
    </row>
    <row r="33" spans="1:119" ht="15.6" thickBot="1">
      <c r="A33" s="12"/>
      <c r="B33" s="23">
        <v>381</v>
      </c>
      <c r="C33" s="19" t="s">
        <v>74</v>
      </c>
      <c r="D33" s="43">
        <v>6075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6075</v>
      </c>
      <c r="O33" s="44">
        <f t="shared" si="1"/>
        <v>10.867620751341681</v>
      </c>
      <c r="P33" s="9"/>
    </row>
    <row r="34" spans="1:119" ht="16.2" thickBot="1">
      <c r="A34" s="13" t="s">
        <v>32</v>
      </c>
      <c r="B34" s="21"/>
      <c r="C34" s="20"/>
      <c r="D34" s="14">
        <f>SUM(D5,D12,D16,D23,D28,D32)</f>
        <v>248168</v>
      </c>
      <c r="E34" s="14">
        <f t="shared" ref="E34:M34" si="9">SUM(E5,E12,E16,E23,E28,E32)</f>
        <v>0</v>
      </c>
      <c r="F34" s="14">
        <f t="shared" si="9"/>
        <v>0</v>
      </c>
      <c r="G34" s="14">
        <f t="shared" si="9"/>
        <v>0</v>
      </c>
      <c r="H34" s="14">
        <f t="shared" si="9"/>
        <v>0</v>
      </c>
      <c r="I34" s="14">
        <f t="shared" si="9"/>
        <v>656771</v>
      </c>
      <c r="J34" s="14">
        <f t="shared" si="9"/>
        <v>0</v>
      </c>
      <c r="K34" s="14">
        <f t="shared" si="9"/>
        <v>0</v>
      </c>
      <c r="L34" s="14">
        <f t="shared" si="9"/>
        <v>0</v>
      </c>
      <c r="M34" s="14">
        <f t="shared" si="9"/>
        <v>0</v>
      </c>
      <c r="N34" s="14">
        <f t="shared" si="4"/>
        <v>904939</v>
      </c>
      <c r="O34" s="36">
        <f t="shared" si="1"/>
        <v>1618.8533094812165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4" t="s">
        <v>75</v>
      </c>
      <c r="M36" s="114"/>
      <c r="N36" s="114"/>
      <c r="O36" s="40">
        <v>559</v>
      </c>
    </row>
    <row r="37" spans="1:119">
      <c r="A37" s="115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3"/>
    </row>
    <row r="38" spans="1:119" ht="15.75" customHeight="1" thickBot="1">
      <c r="A38" s="116" t="s">
        <v>48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SUM(D6:D11)</f>
        <v>102155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102155</v>
      </c>
      <c r="O5" s="31">
        <f t="shared" ref="O5:O31" si="1">(N5/O$33)</f>
        <v>183.07347670250897</v>
      </c>
      <c r="P5" s="6"/>
    </row>
    <row r="6" spans="1:133">
      <c r="A6" s="12"/>
      <c r="B6" s="23">
        <v>312.41000000000003</v>
      </c>
      <c r="C6" s="19" t="s">
        <v>54</v>
      </c>
      <c r="D6" s="43">
        <v>34291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34291</v>
      </c>
      <c r="O6" s="44">
        <f t="shared" si="1"/>
        <v>61.453405017921149</v>
      </c>
      <c r="P6" s="9"/>
    </row>
    <row r="7" spans="1:133">
      <c r="A7" s="12"/>
      <c r="B7" s="23">
        <v>312.60000000000002</v>
      </c>
      <c r="C7" s="19" t="s">
        <v>10</v>
      </c>
      <c r="D7" s="43">
        <v>55849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55849</v>
      </c>
      <c r="O7" s="44">
        <f t="shared" si="1"/>
        <v>100.08781362007169</v>
      </c>
      <c r="P7" s="9"/>
    </row>
    <row r="8" spans="1:133">
      <c r="A8" s="12"/>
      <c r="B8" s="23">
        <v>314.10000000000002</v>
      </c>
      <c r="C8" s="19" t="s">
        <v>11</v>
      </c>
      <c r="D8" s="43">
        <v>7181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7181</v>
      </c>
      <c r="O8" s="44">
        <f t="shared" si="1"/>
        <v>12.869175627240143</v>
      </c>
      <c r="P8" s="9"/>
    </row>
    <row r="9" spans="1:133">
      <c r="A9" s="12"/>
      <c r="B9" s="23">
        <v>314.8</v>
      </c>
      <c r="C9" s="19" t="s">
        <v>12</v>
      </c>
      <c r="D9" s="43">
        <v>232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232</v>
      </c>
      <c r="O9" s="44">
        <f t="shared" si="1"/>
        <v>0.4157706093189964</v>
      </c>
      <c r="P9" s="9"/>
    </row>
    <row r="10" spans="1:133">
      <c r="A10" s="12"/>
      <c r="B10" s="23">
        <v>314.89999999999998</v>
      </c>
      <c r="C10" s="19" t="s">
        <v>55</v>
      </c>
      <c r="D10" s="43">
        <v>533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533</v>
      </c>
      <c r="O10" s="44">
        <f t="shared" si="1"/>
        <v>0.95519713261648742</v>
      </c>
      <c r="P10" s="9"/>
    </row>
    <row r="11" spans="1:133">
      <c r="A11" s="12"/>
      <c r="B11" s="23">
        <v>315</v>
      </c>
      <c r="C11" s="19" t="s">
        <v>62</v>
      </c>
      <c r="D11" s="43">
        <v>4069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4069</v>
      </c>
      <c r="O11" s="44">
        <f t="shared" si="1"/>
        <v>7.2921146953405014</v>
      </c>
      <c r="P11" s="9"/>
    </row>
    <row r="12" spans="1:133" ht="15.6">
      <c r="A12" s="27" t="s">
        <v>14</v>
      </c>
      <c r="B12" s="28"/>
      <c r="C12" s="29"/>
      <c r="D12" s="30">
        <f t="shared" ref="D12:M12" si="3">SUM(D13:D15)</f>
        <v>49311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1" si="4">SUM(D12:M12)</f>
        <v>49311</v>
      </c>
      <c r="O12" s="42">
        <f t="shared" si="1"/>
        <v>88.370967741935488</v>
      </c>
      <c r="P12" s="10"/>
    </row>
    <row r="13" spans="1:133">
      <c r="A13" s="12"/>
      <c r="B13" s="23">
        <v>322</v>
      </c>
      <c r="C13" s="19" t="s">
        <v>0</v>
      </c>
      <c r="D13" s="43">
        <v>7591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7591</v>
      </c>
      <c r="O13" s="44">
        <f t="shared" si="1"/>
        <v>13.603942652329749</v>
      </c>
      <c r="P13" s="9"/>
    </row>
    <row r="14" spans="1:133">
      <c r="A14" s="12"/>
      <c r="B14" s="23">
        <v>323.10000000000002</v>
      </c>
      <c r="C14" s="19" t="s">
        <v>15</v>
      </c>
      <c r="D14" s="43">
        <v>38304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38304</v>
      </c>
      <c r="O14" s="44">
        <f t="shared" si="1"/>
        <v>68.645161290322577</v>
      </c>
      <c r="P14" s="9"/>
    </row>
    <row r="15" spans="1:133">
      <c r="A15" s="12"/>
      <c r="B15" s="23">
        <v>329</v>
      </c>
      <c r="C15" s="19" t="s">
        <v>63</v>
      </c>
      <c r="D15" s="43">
        <v>3416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3416</v>
      </c>
      <c r="O15" s="44">
        <f t="shared" si="1"/>
        <v>6.1218637992831537</v>
      </c>
      <c r="P15" s="9"/>
    </row>
    <row r="16" spans="1:133" ht="15.6">
      <c r="A16" s="27" t="s">
        <v>16</v>
      </c>
      <c r="B16" s="28"/>
      <c r="C16" s="29"/>
      <c r="D16" s="30">
        <f t="shared" ref="D16:M16" si="5">SUM(D17:D21)</f>
        <v>62558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34700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97258</v>
      </c>
      <c r="O16" s="42">
        <f t="shared" si="1"/>
        <v>174.29749103942652</v>
      </c>
      <c r="P16" s="10"/>
    </row>
    <row r="17" spans="1:119">
      <c r="A17" s="12"/>
      <c r="B17" s="23">
        <v>331.35</v>
      </c>
      <c r="C17" s="19" t="s">
        <v>64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34700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34700</v>
      </c>
      <c r="O17" s="44">
        <f t="shared" si="1"/>
        <v>62.186379928315411</v>
      </c>
      <c r="P17" s="9"/>
    </row>
    <row r="18" spans="1:119">
      <c r="A18" s="12"/>
      <c r="B18" s="23">
        <v>335.12</v>
      </c>
      <c r="C18" s="19" t="s">
        <v>65</v>
      </c>
      <c r="D18" s="43">
        <v>24563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24563</v>
      </c>
      <c r="O18" s="44">
        <f t="shared" si="1"/>
        <v>44.019713261648747</v>
      </c>
      <c r="P18" s="9"/>
    </row>
    <row r="19" spans="1:119">
      <c r="A19" s="12"/>
      <c r="B19" s="23">
        <v>335.14</v>
      </c>
      <c r="C19" s="19" t="s">
        <v>66</v>
      </c>
      <c r="D19" s="43">
        <v>4882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4882</v>
      </c>
      <c r="O19" s="44">
        <f t="shared" si="1"/>
        <v>8.7491039426523294</v>
      </c>
      <c r="P19" s="9"/>
    </row>
    <row r="20" spans="1:119">
      <c r="A20" s="12"/>
      <c r="B20" s="23">
        <v>335.15</v>
      </c>
      <c r="C20" s="19" t="s">
        <v>67</v>
      </c>
      <c r="D20" s="43">
        <v>621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621</v>
      </c>
      <c r="O20" s="44">
        <f t="shared" si="1"/>
        <v>1.1129032258064515</v>
      </c>
      <c r="P20" s="9"/>
    </row>
    <row r="21" spans="1:119">
      <c r="A21" s="12"/>
      <c r="B21" s="23">
        <v>335.18</v>
      </c>
      <c r="C21" s="19" t="s">
        <v>68</v>
      </c>
      <c r="D21" s="43">
        <v>32492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32492</v>
      </c>
      <c r="O21" s="44">
        <f t="shared" si="1"/>
        <v>58.229390681003586</v>
      </c>
      <c r="P21" s="9"/>
    </row>
    <row r="22" spans="1:119" ht="15.6">
      <c r="A22" s="27" t="s">
        <v>25</v>
      </c>
      <c r="B22" s="28"/>
      <c r="C22" s="29"/>
      <c r="D22" s="30">
        <f t="shared" ref="D22:M22" si="6">SUM(D23:D26)</f>
        <v>23383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169474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4"/>
        <v>192857</v>
      </c>
      <c r="O22" s="42">
        <f t="shared" si="1"/>
        <v>345.62186379928318</v>
      </c>
      <c r="P22" s="10"/>
    </row>
    <row r="23" spans="1:119">
      <c r="A23" s="12"/>
      <c r="B23" s="23">
        <v>343.3</v>
      </c>
      <c r="C23" s="19" t="s">
        <v>27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121107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121107</v>
      </c>
      <c r="O23" s="44">
        <f t="shared" si="1"/>
        <v>217.03763440860214</v>
      </c>
      <c r="P23" s="9"/>
    </row>
    <row r="24" spans="1:119">
      <c r="A24" s="12"/>
      <c r="B24" s="23">
        <v>343.4</v>
      </c>
      <c r="C24" s="19" t="s">
        <v>28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48367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48367</v>
      </c>
      <c r="O24" s="44">
        <f t="shared" si="1"/>
        <v>86.679211469534053</v>
      </c>
      <c r="P24" s="9"/>
    </row>
    <row r="25" spans="1:119">
      <c r="A25" s="12"/>
      <c r="B25" s="23">
        <v>343.9</v>
      </c>
      <c r="C25" s="19" t="s">
        <v>50</v>
      </c>
      <c r="D25" s="43">
        <v>4218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4218</v>
      </c>
      <c r="O25" s="44">
        <f t="shared" si="1"/>
        <v>7.559139784946237</v>
      </c>
      <c r="P25" s="9"/>
    </row>
    <row r="26" spans="1:119">
      <c r="A26" s="12"/>
      <c r="B26" s="23">
        <v>344.9</v>
      </c>
      <c r="C26" s="19" t="s">
        <v>69</v>
      </c>
      <c r="D26" s="43">
        <v>19165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19165</v>
      </c>
      <c r="O26" s="44">
        <f t="shared" si="1"/>
        <v>34.345878136200717</v>
      </c>
      <c r="P26" s="9"/>
    </row>
    <row r="27" spans="1:119" ht="15.6">
      <c r="A27" s="27" t="s">
        <v>2</v>
      </c>
      <c r="B27" s="28"/>
      <c r="C27" s="29"/>
      <c r="D27" s="30">
        <f t="shared" ref="D27:M27" si="7">SUM(D28:D30)</f>
        <v>5787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249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4"/>
        <v>6036</v>
      </c>
      <c r="O27" s="42">
        <f t="shared" si="1"/>
        <v>10.817204301075268</v>
      </c>
      <c r="P27" s="10"/>
    </row>
    <row r="28" spans="1:119">
      <c r="A28" s="12"/>
      <c r="B28" s="23">
        <v>361.1</v>
      </c>
      <c r="C28" s="19" t="s">
        <v>34</v>
      </c>
      <c r="D28" s="43">
        <v>68</v>
      </c>
      <c r="E28" s="43">
        <v>0</v>
      </c>
      <c r="F28" s="43">
        <v>0</v>
      </c>
      <c r="G28" s="43">
        <v>0</v>
      </c>
      <c r="H28" s="43">
        <v>0</v>
      </c>
      <c r="I28" s="43">
        <v>202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270</v>
      </c>
      <c r="O28" s="44">
        <f t="shared" si="1"/>
        <v>0.4838709677419355</v>
      </c>
      <c r="P28" s="9"/>
    </row>
    <row r="29" spans="1:119">
      <c r="A29" s="12"/>
      <c r="B29" s="23">
        <v>362</v>
      </c>
      <c r="C29" s="19" t="s">
        <v>51</v>
      </c>
      <c r="D29" s="43">
        <v>3750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3750</v>
      </c>
      <c r="O29" s="44">
        <f t="shared" si="1"/>
        <v>6.720430107526882</v>
      </c>
      <c r="P29" s="9"/>
    </row>
    <row r="30" spans="1:119" ht="15.6" thickBot="1">
      <c r="A30" s="12"/>
      <c r="B30" s="23">
        <v>369.9</v>
      </c>
      <c r="C30" s="19" t="s">
        <v>35</v>
      </c>
      <c r="D30" s="43">
        <v>1969</v>
      </c>
      <c r="E30" s="43">
        <v>0</v>
      </c>
      <c r="F30" s="43">
        <v>0</v>
      </c>
      <c r="G30" s="43">
        <v>0</v>
      </c>
      <c r="H30" s="43">
        <v>0</v>
      </c>
      <c r="I30" s="43">
        <v>47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2016</v>
      </c>
      <c r="O30" s="44">
        <f t="shared" si="1"/>
        <v>3.6129032258064515</v>
      </c>
      <c r="P30" s="9"/>
    </row>
    <row r="31" spans="1:119" ht="16.2" thickBot="1">
      <c r="A31" s="13" t="s">
        <v>32</v>
      </c>
      <c r="B31" s="21"/>
      <c r="C31" s="20"/>
      <c r="D31" s="14">
        <f>SUM(D5,D12,D16,D22,D27)</f>
        <v>243194</v>
      </c>
      <c r="E31" s="14">
        <f t="shared" ref="E31:M31" si="8">SUM(E5,E12,E16,E22,E27)</f>
        <v>0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204423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4"/>
        <v>447617</v>
      </c>
      <c r="O31" s="36">
        <f t="shared" si="1"/>
        <v>802.18100358422942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4" t="s">
        <v>70</v>
      </c>
      <c r="M33" s="114"/>
      <c r="N33" s="114"/>
      <c r="O33" s="40">
        <v>558</v>
      </c>
    </row>
    <row r="34" spans="1:15">
      <c r="A34" s="115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116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53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SUM(D6:D11)</f>
        <v>91279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91279</v>
      </c>
      <c r="O5" s="31">
        <f t="shared" ref="O5:O29" si="1">(N5/O$31)</f>
        <v>160.13859649122807</v>
      </c>
      <c r="P5" s="6"/>
    </row>
    <row r="6" spans="1:133">
      <c r="A6" s="12"/>
      <c r="B6" s="23">
        <v>312.41000000000003</v>
      </c>
      <c r="C6" s="19" t="s">
        <v>54</v>
      </c>
      <c r="D6" s="43">
        <v>29062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29062</v>
      </c>
      <c r="O6" s="44">
        <f t="shared" si="1"/>
        <v>50.9859649122807</v>
      </c>
      <c r="P6" s="9"/>
    </row>
    <row r="7" spans="1:133">
      <c r="A7" s="12"/>
      <c r="B7" s="23">
        <v>312.60000000000002</v>
      </c>
      <c r="C7" s="19" t="s">
        <v>10</v>
      </c>
      <c r="D7" s="43">
        <v>50655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50655</v>
      </c>
      <c r="O7" s="44">
        <f t="shared" si="1"/>
        <v>88.868421052631575</v>
      </c>
      <c r="P7" s="9"/>
    </row>
    <row r="8" spans="1:133">
      <c r="A8" s="12"/>
      <c r="B8" s="23">
        <v>314.10000000000002</v>
      </c>
      <c r="C8" s="19" t="s">
        <v>11</v>
      </c>
      <c r="D8" s="43">
        <v>8257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8257</v>
      </c>
      <c r="O8" s="44">
        <f t="shared" si="1"/>
        <v>14.485964912280702</v>
      </c>
      <c r="P8" s="9"/>
    </row>
    <row r="9" spans="1:133">
      <c r="A9" s="12"/>
      <c r="B9" s="23">
        <v>314.8</v>
      </c>
      <c r="C9" s="19" t="s">
        <v>12</v>
      </c>
      <c r="D9" s="43">
        <v>394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394</v>
      </c>
      <c r="O9" s="44">
        <f t="shared" si="1"/>
        <v>0.69122807017543864</v>
      </c>
      <c r="P9" s="9"/>
    </row>
    <row r="10" spans="1:133">
      <c r="A10" s="12"/>
      <c r="B10" s="23">
        <v>314.89999999999998</v>
      </c>
      <c r="C10" s="19" t="s">
        <v>55</v>
      </c>
      <c r="D10" s="43">
        <v>269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269</v>
      </c>
      <c r="O10" s="44">
        <f t="shared" si="1"/>
        <v>0.47192982456140353</v>
      </c>
      <c r="P10" s="9"/>
    </row>
    <row r="11" spans="1:133">
      <c r="A11" s="12"/>
      <c r="B11" s="23">
        <v>315</v>
      </c>
      <c r="C11" s="19" t="s">
        <v>13</v>
      </c>
      <c r="D11" s="43">
        <v>2642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2642</v>
      </c>
      <c r="O11" s="44">
        <f t="shared" si="1"/>
        <v>4.6350877192982454</v>
      </c>
      <c r="P11" s="9"/>
    </row>
    <row r="12" spans="1:133" ht="15.6">
      <c r="A12" s="27" t="s">
        <v>14</v>
      </c>
      <c r="B12" s="28"/>
      <c r="C12" s="29"/>
      <c r="D12" s="30">
        <f t="shared" ref="D12:M12" si="3">SUM(D13:D15)</f>
        <v>49369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29" si="4">SUM(D12:M12)</f>
        <v>49369</v>
      </c>
      <c r="O12" s="42">
        <f t="shared" si="1"/>
        <v>86.612280701754386</v>
      </c>
      <c r="P12" s="10"/>
    </row>
    <row r="13" spans="1:133">
      <c r="A13" s="12"/>
      <c r="B13" s="23">
        <v>322</v>
      </c>
      <c r="C13" s="19" t="s">
        <v>0</v>
      </c>
      <c r="D13" s="43">
        <v>8272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8272</v>
      </c>
      <c r="O13" s="44">
        <f t="shared" si="1"/>
        <v>14.512280701754387</v>
      </c>
      <c r="P13" s="9"/>
    </row>
    <row r="14" spans="1:133">
      <c r="A14" s="12"/>
      <c r="B14" s="23">
        <v>323.10000000000002</v>
      </c>
      <c r="C14" s="19" t="s">
        <v>15</v>
      </c>
      <c r="D14" s="43">
        <v>38125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38125</v>
      </c>
      <c r="O14" s="44">
        <f t="shared" si="1"/>
        <v>66.885964912280699</v>
      </c>
      <c r="P14" s="9"/>
    </row>
    <row r="15" spans="1:133">
      <c r="A15" s="12"/>
      <c r="B15" s="23">
        <v>367</v>
      </c>
      <c r="C15" s="19" t="s">
        <v>56</v>
      </c>
      <c r="D15" s="43">
        <v>2972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2972</v>
      </c>
      <c r="O15" s="44">
        <f t="shared" si="1"/>
        <v>5.2140350877192985</v>
      </c>
      <c r="P15" s="9"/>
    </row>
    <row r="16" spans="1:133" ht="15.6">
      <c r="A16" s="27" t="s">
        <v>16</v>
      </c>
      <c r="B16" s="28"/>
      <c r="C16" s="29"/>
      <c r="D16" s="30">
        <f t="shared" ref="D16:M16" si="5">SUM(D17:D20)</f>
        <v>60379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60379</v>
      </c>
      <c r="O16" s="42">
        <f t="shared" si="1"/>
        <v>105.92807017543859</v>
      </c>
      <c r="P16" s="10"/>
    </row>
    <row r="17" spans="1:119">
      <c r="A17" s="12"/>
      <c r="B17" s="23">
        <v>335.12</v>
      </c>
      <c r="C17" s="19" t="s">
        <v>18</v>
      </c>
      <c r="D17" s="43">
        <v>25709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25709</v>
      </c>
      <c r="O17" s="44">
        <f t="shared" si="1"/>
        <v>45.103508771929825</v>
      </c>
      <c r="P17" s="9"/>
    </row>
    <row r="18" spans="1:119">
      <c r="A18" s="12"/>
      <c r="B18" s="23">
        <v>335.14</v>
      </c>
      <c r="C18" s="19" t="s">
        <v>19</v>
      </c>
      <c r="D18" s="43">
        <v>4760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4760</v>
      </c>
      <c r="O18" s="44">
        <f t="shared" si="1"/>
        <v>8.3508771929824555</v>
      </c>
      <c r="P18" s="9"/>
    </row>
    <row r="19" spans="1:119">
      <c r="A19" s="12"/>
      <c r="B19" s="23">
        <v>335.15</v>
      </c>
      <c r="C19" s="19" t="s">
        <v>46</v>
      </c>
      <c r="D19" s="43">
        <v>656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656</v>
      </c>
      <c r="O19" s="44">
        <f t="shared" si="1"/>
        <v>1.1508771929824562</v>
      </c>
      <c r="P19" s="9"/>
    </row>
    <row r="20" spans="1:119">
      <c r="A20" s="12"/>
      <c r="B20" s="23">
        <v>335.18</v>
      </c>
      <c r="C20" s="19" t="s">
        <v>20</v>
      </c>
      <c r="D20" s="43">
        <v>29254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29254</v>
      </c>
      <c r="O20" s="44">
        <f t="shared" si="1"/>
        <v>51.322807017543859</v>
      </c>
      <c r="P20" s="9"/>
    </row>
    <row r="21" spans="1:119" ht="15.6">
      <c r="A21" s="27" t="s">
        <v>25</v>
      </c>
      <c r="B21" s="28"/>
      <c r="C21" s="29"/>
      <c r="D21" s="30">
        <f t="shared" ref="D21:M21" si="6">SUM(D22:D24)</f>
        <v>46671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159801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4"/>
        <v>206472</v>
      </c>
      <c r="O21" s="42">
        <f t="shared" si="1"/>
        <v>362.2315789473684</v>
      </c>
      <c r="P21" s="10"/>
    </row>
    <row r="22" spans="1:119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159801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159801</v>
      </c>
      <c r="O22" s="44">
        <f t="shared" si="1"/>
        <v>280.35263157894735</v>
      </c>
      <c r="P22" s="9"/>
    </row>
    <row r="23" spans="1:119">
      <c r="A23" s="12"/>
      <c r="B23" s="23">
        <v>343.9</v>
      </c>
      <c r="C23" s="19" t="s">
        <v>50</v>
      </c>
      <c r="D23" s="43">
        <v>28099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28099</v>
      </c>
      <c r="O23" s="44">
        <f t="shared" si="1"/>
        <v>49.296491228070174</v>
      </c>
      <c r="P23" s="9"/>
    </row>
    <row r="24" spans="1:119">
      <c r="A24" s="12"/>
      <c r="B24" s="23">
        <v>344.9</v>
      </c>
      <c r="C24" s="19" t="s">
        <v>30</v>
      </c>
      <c r="D24" s="43">
        <v>18572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18572</v>
      </c>
      <c r="O24" s="44">
        <f t="shared" si="1"/>
        <v>32.582456140350878</v>
      </c>
      <c r="P24" s="9"/>
    </row>
    <row r="25" spans="1:119" ht="15.6">
      <c r="A25" s="27" t="s">
        <v>2</v>
      </c>
      <c r="B25" s="28"/>
      <c r="C25" s="29"/>
      <c r="D25" s="30">
        <f t="shared" ref="D25:M25" si="7">SUM(D26:D28)</f>
        <v>11215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289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4"/>
        <v>11504</v>
      </c>
      <c r="O25" s="42">
        <f t="shared" si="1"/>
        <v>20.182456140350876</v>
      </c>
      <c r="P25" s="10"/>
    </row>
    <row r="26" spans="1:119">
      <c r="A26" s="12"/>
      <c r="B26" s="23">
        <v>361.1</v>
      </c>
      <c r="C26" s="19" t="s">
        <v>34</v>
      </c>
      <c r="D26" s="43">
        <v>665</v>
      </c>
      <c r="E26" s="43">
        <v>0</v>
      </c>
      <c r="F26" s="43">
        <v>0</v>
      </c>
      <c r="G26" s="43">
        <v>0</v>
      </c>
      <c r="H26" s="43">
        <v>0</v>
      </c>
      <c r="I26" s="43">
        <v>156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821</v>
      </c>
      <c r="O26" s="44">
        <f t="shared" si="1"/>
        <v>1.4403508771929825</v>
      </c>
      <c r="P26" s="9"/>
    </row>
    <row r="27" spans="1:119">
      <c r="A27" s="12"/>
      <c r="B27" s="23">
        <v>362</v>
      </c>
      <c r="C27" s="19" t="s">
        <v>51</v>
      </c>
      <c r="D27" s="43">
        <v>9950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9950</v>
      </c>
      <c r="O27" s="44">
        <f t="shared" si="1"/>
        <v>17.456140350877192</v>
      </c>
      <c r="P27" s="9"/>
    </row>
    <row r="28" spans="1:119" ht="15.6" thickBot="1">
      <c r="A28" s="12"/>
      <c r="B28" s="23">
        <v>369.9</v>
      </c>
      <c r="C28" s="19" t="s">
        <v>35</v>
      </c>
      <c r="D28" s="43">
        <v>600</v>
      </c>
      <c r="E28" s="43">
        <v>0</v>
      </c>
      <c r="F28" s="43">
        <v>0</v>
      </c>
      <c r="G28" s="43">
        <v>0</v>
      </c>
      <c r="H28" s="43">
        <v>0</v>
      </c>
      <c r="I28" s="43">
        <v>133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733</v>
      </c>
      <c r="O28" s="44">
        <f t="shared" si="1"/>
        <v>1.2859649122807018</v>
      </c>
      <c r="P28" s="9"/>
    </row>
    <row r="29" spans="1:119" ht="16.2" thickBot="1">
      <c r="A29" s="13" t="s">
        <v>32</v>
      </c>
      <c r="B29" s="21"/>
      <c r="C29" s="20"/>
      <c r="D29" s="14">
        <f>SUM(D5,D12,D16,D21,D25)</f>
        <v>258913</v>
      </c>
      <c r="E29" s="14">
        <f t="shared" ref="E29:M29" si="8">SUM(E5,E12,E16,E21,E25)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160090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4"/>
        <v>419003</v>
      </c>
      <c r="O29" s="36">
        <f t="shared" si="1"/>
        <v>735.09298245614036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4" t="s">
        <v>57</v>
      </c>
      <c r="M31" s="114"/>
      <c r="N31" s="114"/>
      <c r="O31" s="40">
        <v>570</v>
      </c>
    </row>
    <row r="32" spans="1:119">
      <c r="A32" s="115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116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49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SUM(D6:D10)</f>
        <v>104622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104622</v>
      </c>
      <c r="O5" s="31">
        <f t="shared" ref="O5:O27" si="2">(N5/O$29)</f>
        <v>185.17168141592921</v>
      </c>
      <c r="P5" s="6"/>
    </row>
    <row r="6" spans="1:133">
      <c r="A6" s="12"/>
      <c r="B6" s="23">
        <v>312.10000000000002</v>
      </c>
      <c r="C6" s="19" t="s">
        <v>9</v>
      </c>
      <c r="D6" s="43">
        <v>39563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39563</v>
      </c>
      <c r="O6" s="44">
        <f t="shared" si="2"/>
        <v>70.023008849557527</v>
      </c>
      <c r="P6" s="9"/>
    </row>
    <row r="7" spans="1:133">
      <c r="A7" s="12"/>
      <c r="B7" s="23">
        <v>312.60000000000002</v>
      </c>
      <c r="C7" s="19" t="s">
        <v>10</v>
      </c>
      <c r="D7" s="43">
        <v>52904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52904</v>
      </c>
      <c r="O7" s="44">
        <f t="shared" si="2"/>
        <v>93.635398230088498</v>
      </c>
      <c r="P7" s="9"/>
    </row>
    <row r="8" spans="1:133">
      <c r="A8" s="12"/>
      <c r="B8" s="23">
        <v>314.10000000000002</v>
      </c>
      <c r="C8" s="19" t="s">
        <v>11</v>
      </c>
      <c r="D8" s="43">
        <v>6090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6090</v>
      </c>
      <c r="O8" s="44">
        <f t="shared" si="2"/>
        <v>10.778761061946902</v>
      </c>
      <c r="P8" s="9"/>
    </row>
    <row r="9" spans="1:133">
      <c r="A9" s="12"/>
      <c r="B9" s="23">
        <v>314.8</v>
      </c>
      <c r="C9" s="19" t="s">
        <v>12</v>
      </c>
      <c r="D9" s="43">
        <v>705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705</v>
      </c>
      <c r="O9" s="44">
        <f t="shared" si="2"/>
        <v>1.247787610619469</v>
      </c>
      <c r="P9" s="9"/>
    </row>
    <row r="10" spans="1:133">
      <c r="A10" s="12"/>
      <c r="B10" s="23">
        <v>315</v>
      </c>
      <c r="C10" s="19" t="s">
        <v>13</v>
      </c>
      <c r="D10" s="43">
        <v>5360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5360</v>
      </c>
      <c r="O10" s="44">
        <f t="shared" si="2"/>
        <v>9.4867256637168147</v>
      </c>
      <c r="P10" s="9"/>
    </row>
    <row r="11" spans="1:133" ht="15.6">
      <c r="A11" s="27" t="s">
        <v>14</v>
      </c>
      <c r="B11" s="28"/>
      <c r="C11" s="29"/>
      <c r="D11" s="30">
        <f t="shared" ref="D11:M11" si="3">SUM(D12:D13)</f>
        <v>49540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49540</v>
      </c>
      <c r="O11" s="42">
        <f t="shared" si="2"/>
        <v>87.681415929203538</v>
      </c>
      <c r="P11" s="10"/>
    </row>
    <row r="12" spans="1:133">
      <c r="A12" s="12"/>
      <c r="B12" s="23">
        <v>322</v>
      </c>
      <c r="C12" s="19" t="s">
        <v>0</v>
      </c>
      <c r="D12" s="43">
        <v>6196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6196</v>
      </c>
      <c r="O12" s="44">
        <f t="shared" si="2"/>
        <v>10.966371681415929</v>
      </c>
      <c r="P12" s="9"/>
    </row>
    <row r="13" spans="1:133">
      <c r="A13" s="12"/>
      <c r="B13" s="23">
        <v>323.10000000000002</v>
      </c>
      <c r="C13" s="19" t="s">
        <v>15</v>
      </c>
      <c r="D13" s="43">
        <v>43344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43344</v>
      </c>
      <c r="O13" s="44">
        <f t="shared" si="2"/>
        <v>76.715044247787617</v>
      </c>
      <c r="P13" s="9"/>
    </row>
    <row r="14" spans="1:133" ht="15.6">
      <c r="A14" s="27" t="s">
        <v>16</v>
      </c>
      <c r="B14" s="28"/>
      <c r="C14" s="29"/>
      <c r="D14" s="30">
        <f t="shared" ref="D14:M14" si="4">SUM(D15:D18)</f>
        <v>59609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59609</v>
      </c>
      <c r="O14" s="42">
        <f t="shared" si="2"/>
        <v>105.50265486725664</v>
      </c>
      <c r="P14" s="10"/>
    </row>
    <row r="15" spans="1:133">
      <c r="A15" s="12"/>
      <c r="B15" s="23">
        <v>335.12</v>
      </c>
      <c r="C15" s="19" t="s">
        <v>18</v>
      </c>
      <c r="D15" s="43">
        <v>24118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24118</v>
      </c>
      <c r="O15" s="44">
        <f t="shared" si="2"/>
        <v>42.686725663716814</v>
      </c>
      <c r="P15" s="9"/>
    </row>
    <row r="16" spans="1:133">
      <c r="A16" s="12"/>
      <c r="B16" s="23">
        <v>335.14</v>
      </c>
      <c r="C16" s="19" t="s">
        <v>19</v>
      </c>
      <c r="D16" s="43">
        <v>4595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4595</v>
      </c>
      <c r="O16" s="44">
        <f t="shared" si="2"/>
        <v>8.1327433628318584</v>
      </c>
      <c r="P16" s="9"/>
    </row>
    <row r="17" spans="1:119">
      <c r="A17" s="12"/>
      <c r="B17" s="23">
        <v>335.15</v>
      </c>
      <c r="C17" s="19" t="s">
        <v>46</v>
      </c>
      <c r="D17" s="43">
        <v>586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586</v>
      </c>
      <c r="O17" s="44">
        <f t="shared" si="2"/>
        <v>1.0371681415929204</v>
      </c>
      <c r="P17" s="9"/>
    </row>
    <row r="18" spans="1:119">
      <c r="A18" s="12"/>
      <c r="B18" s="23">
        <v>335.18</v>
      </c>
      <c r="C18" s="19" t="s">
        <v>20</v>
      </c>
      <c r="D18" s="43">
        <v>30310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30310</v>
      </c>
      <c r="O18" s="44">
        <f t="shared" si="2"/>
        <v>53.646017699115042</v>
      </c>
      <c r="P18" s="9"/>
    </row>
    <row r="19" spans="1:119" ht="15.6">
      <c r="A19" s="27" t="s">
        <v>25</v>
      </c>
      <c r="B19" s="28"/>
      <c r="C19" s="29"/>
      <c r="D19" s="30">
        <f t="shared" ref="D19:M19" si="5">SUM(D20:D22)</f>
        <v>47333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170745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218078</v>
      </c>
      <c r="O19" s="42">
        <f t="shared" si="2"/>
        <v>385.9787610619469</v>
      </c>
      <c r="P19" s="10"/>
    </row>
    <row r="20" spans="1:119">
      <c r="A20" s="12"/>
      <c r="B20" s="23">
        <v>343.3</v>
      </c>
      <c r="C20" s="19" t="s">
        <v>27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170745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170745</v>
      </c>
      <c r="O20" s="44">
        <f t="shared" si="2"/>
        <v>302.20353982300884</v>
      </c>
      <c r="P20" s="9"/>
    </row>
    <row r="21" spans="1:119">
      <c r="A21" s="12"/>
      <c r="B21" s="23">
        <v>343.9</v>
      </c>
      <c r="C21" s="19" t="s">
        <v>50</v>
      </c>
      <c r="D21" s="43">
        <v>27638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27638</v>
      </c>
      <c r="O21" s="44">
        <f t="shared" si="2"/>
        <v>48.916814159292038</v>
      </c>
      <c r="P21" s="9"/>
    </row>
    <row r="22" spans="1:119">
      <c r="A22" s="12"/>
      <c r="B22" s="23">
        <v>344.9</v>
      </c>
      <c r="C22" s="19" t="s">
        <v>30</v>
      </c>
      <c r="D22" s="43">
        <v>19695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19695</v>
      </c>
      <c r="O22" s="44">
        <f t="shared" si="2"/>
        <v>34.858407079646021</v>
      </c>
      <c r="P22" s="9"/>
    </row>
    <row r="23" spans="1:119" ht="15.6">
      <c r="A23" s="27" t="s">
        <v>2</v>
      </c>
      <c r="B23" s="28"/>
      <c r="C23" s="29"/>
      <c r="D23" s="30">
        <f t="shared" ref="D23:M23" si="6">SUM(D24:D26)</f>
        <v>14887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127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15014</v>
      </c>
      <c r="O23" s="42">
        <f t="shared" si="2"/>
        <v>26.573451327433627</v>
      </c>
      <c r="P23" s="10"/>
    </row>
    <row r="24" spans="1:119">
      <c r="A24" s="12"/>
      <c r="B24" s="23">
        <v>361.1</v>
      </c>
      <c r="C24" s="19" t="s">
        <v>34</v>
      </c>
      <c r="D24" s="43">
        <v>1847</v>
      </c>
      <c r="E24" s="43">
        <v>0</v>
      </c>
      <c r="F24" s="43">
        <v>0</v>
      </c>
      <c r="G24" s="43">
        <v>0</v>
      </c>
      <c r="H24" s="43">
        <v>0</v>
      </c>
      <c r="I24" s="43">
        <v>127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1974</v>
      </c>
      <c r="O24" s="44">
        <f t="shared" si="2"/>
        <v>3.4938053097345132</v>
      </c>
      <c r="P24" s="9"/>
    </row>
    <row r="25" spans="1:119">
      <c r="A25" s="12"/>
      <c r="B25" s="23">
        <v>362</v>
      </c>
      <c r="C25" s="19" t="s">
        <v>51</v>
      </c>
      <c r="D25" s="43">
        <v>7362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7362</v>
      </c>
      <c r="O25" s="44">
        <f t="shared" si="2"/>
        <v>13.030088495575221</v>
      </c>
      <c r="P25" s="9"/>
    </row>
    <row r="26" spans="1:119" ht="15.6" thickBot="1">
      <c r="A26" s="12"/>
      <c r="B26" s="23">
        <v>369.9</v>
      </c>
      <c r="C26" s="19" t="s">
        <v>35</v>
      </c>
      <c r="D26" s="43">
        <v>5678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5678</v>
      </c>
      <c r="O26" s="44">
        <f t="shared" si="2"/>
        <v>10.049557522123894</v>
      </c>
      <c r="P26" s="9"/>
    </row>
    <row r="27" spans="1:119" ht="16.2" thickBot="1">
      <c r="A27" s="13" t="s">
        <v>32</v>
      </c>
      <c r="B27" s="21"/>
      <c r="C27" s="20"/>
      <c r="D27" s="14">
        <f>SUM(D5,D11,D14,D19,D23)</f>
        <v>275991</v>
      </c>
      <c r="E27" s="14">
        <f t="shared" ref="E27:M27" si="7">SUM(E5,E11,E14,E19,E23)</f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170872</v>
      </c>
      <c r="J27" s="14">
        <f t="shared" si="7"/>
        <v>0</v>
      </c>
      <c r="K27" s="14">
        <f t="shared" si="7"/>
        <v>0</v>
      </c>
      <c r="L27" s="14">
        <f t="shared" si="7"/>
        <v>0</v>
      </c>
      <c r="M27" s="14">
        <f t="shared" si="7"/>
        <v>0</v>
      </c>
      <c r="N27" s="14">
        <f t="shared" si="1"/>
        <v>446863</v>
      </c>
      <c r="O27" s="36">
        <f t="shared" si="2"/>
        <v>790.90796460176989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14" t="s">
        <v>52</v>
      </c>
      <c r="M29" s="114"/>
      <c r="N29" s="114"/>
      <c r="O29" s="40">
        <v>565</v>
      </c>
    </row>
    <row r="30" spans="1:119">
      <c r="A30" s="115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116" t="s">
        <v>48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45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SUM(D6:D10)</f>
        <v>98238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98238</v>
      </c>
      <c r="O5" s="31">
        <f t="shared" ref="O5:O28" si="2">(N5/O$30)</f>
        <v>173.25925925925927</v>
      </c>
      <c r="P5" s="6"/>
    </row>
    <row r="6" spans="1:133">
      <c r="A6" s="12"/>
      <c r="B6" s="23">
        <v>312.10000000000002</v>
      </c>
      <c r="C6" s="19" t="s">
        <v>9</v>
      </c>
      <c r="D6" s="43">
        <v>37841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37841</v>
      </c>
      <c r="O6" s="44">
        <f t="shared" si="2"/>
        <v>66.738977072310405</v>
      </c>
      <c r="P6" s="9"/>
    </row>
    <row r="7" spans="1:133">
      <c r="A7" s="12"/>
      <c r="B7" s="23">
        <v>312.60000000000002</v>
      </c>
      <c r="C7" s="19" t="s">
        <v>10</v>
      </c>
      <c r="D7" s="43">
        <v>47350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47350</v>
      </c>
      <c r="O7" s="44">
        <f t="shared" si="2"/>
        <v>83.509700176366849</v>
      </c>
      <c r="P7" s="9"/>
    </row>
    <row r="8" spans="1:133">
      <c r="A8" s="12"/>
      <c r="B8" s="23">
        <v>314.10000000000002</v>
      </c>
      <c r="C8" s="19" t="s">
        <v>11</v>
      </c>
      <c r="D8" s="43">
        <v>4621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4621</v>
      </c>
      <c r="O8" s="44">
        <f t="shared" si="2"/>
        <v>8.1499118165784825</v>
      </c>
      <c r="P8" s="9"/>
    </row>
    <row r="9" spans="1:133">
      <c r="A9" s="12"/>
      <c r="B9" s="23">
        <v>314.8</v>
      </c>
      <c r="C9" s="19" t="s">
        <v>12</v>
      </c>
      <c r="D9" s="43">
        <v>482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482</v>
      </c>
      <c r="O9" s="44">
        <f t="shared" si="2"/>
        <v>0.85008818342151671</v>
      </c>
      <c r="P9" s="9"/>
    </row>
    <row r="10" spans="1:133">
      <c r="A10" s="12"/>
      <c r="B10" s="23">
        <v>315</v>
      </c>
      <c r="C10" s="19" t="s">
        <v>13</v>
      </c>
      <c r="D10" s="43">
        <v>7944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7944</v>
      </c>
      <c r="O10" s="44">
        <f t="shared" si="2"/>
        <v>14.010582010582011</v>
      </c>
      <c r="P10" s="9"/>
    </row>
    <row r="11" spans="1:133" ht="15.6">
      <c r="A11" s="27" t="s">
        <v>14</v>
      </c>
      <c r="B11" s="28"/>
      <c r="C11" s="29"/>
      <c r="D11" s="30">
        <f t="shared" ref="D11:M11" si="3">SUM(D12:D13)</f>
        <v>48372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48372</v>
      </c>
      <c r="O11" s="42">
        <f t="shared" si="2"/>
        <v>85.312169312169317</v>
      </c>
      <c r="P11" s="10"/>
    </row>
    <row r="12" spans="1:133">
      <c r="A12" s="12"/>
      <c r="B12" s="23">
        <v>322</v>
      </c>
      <c r="C12" s="19" t="s">
        <v>0</v>
      </c>
      <c r="D12" s="43">
        <v>5401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5401</v>
      </c>
      <c r="O12" s="44">
        <f t="shared" si="2"/>
        <v>9.5255731922398592</v>
      </c>
      <c r="P12" s="9"/>
    </row>
    <row r="13" spans="1:133">
      <c r="A13" s="12"/>
      <c r="B13" s="23">
        <v>323.10000000000002</v>
      </c>
      <c r="C13" s="19" t="s">
        <v>15</v>
      </c>
      <c r="D13" s="43">
        <v>42971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42971</v>
      </c>
      <c r="O13" s="44">
        <f t="shared" si="2"/>
        <v>75.786596119929456</v>
      </c>
      <c r="P13" s="9"/>
    </row>
    <row r="14" spans="1:133" ht="15.6">
      <c r="A14" s="27" t="s">
        <v>16</v>
      </c>
      <c r="B14" s="28"/>
      <c r="C14" s="29"/>
      <c r="D14" s="30">
        <f t="shared" ref="D14:M14" si="4">SUM(D15:D18)</f>
        <v>57607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57607</v>
      </c>
      <c r="O14" s="42">
        <f t="shared" si="2"/>
        <v>101.59964726631394</v>
      </c>
      <c r="P14" s="10"/>
    </row>
    <row r="15" spans="1:133">
      <c r="A15" s="12"/>
      <c r="B15" s="23">
        <v>335.12</v>
      </c>
      <c r="C15" s="19" t="s">
        <v>18</v>
      </c>
      <c r="D15" s="43">
        <v>24136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24136</v>
      </c>
      <c r="O15" s="44">
        <f t="shared" si="2"/>
        <v>42.567901234567898</v>
      </c>
      <c r="P15" s="9"/>
    </row>
    <row r="16" spans="1:133">
      <c r="A16" s="12"/>
      <c r="B16" s="23">
        <v>335.14</v>
      </c>
      <c r="C16" s="19" t="s">
        <v>19</v>
      </c>
      <c r="D16" s="43">
        <v>4621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4621</v>
      </c>
      <c r="O16" s="44">
        <f t="shared" si="2"/>
        <v>8.1499118165784825</v>
      </c>
      <c r="P16" s="9"/>
    </row>
    <row r="17" spans="1:119">
      <c r="A17" s="12"/>
      <c r="B17" s="23">
        <v>335.15</v>
      </c>
      <c r="C17" s="19" t="s">
        <v>46</v>
      </c>
      <c r="D17" s="43">
        <v>2062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2062</v>
      </c>
      <c r="O17" s="44">
        <f t="shared" si="2"/>
        <v>3.6366843033509699</v>
      </c>
      <c r="P17" s="9"/>
    </row>
    <row r="18" spans="1:119">
      <c r="A18" s="12"/>
      <c r="B18" s="23">
        <v>335.18</v>
      </c>
      <c r="C18" s="19" t="s">
        <v>20</v>
      </c>
      <c r="D18" s="43">
        <v>26788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26788</v>
      </c>
      <c r="O18" s="44">
        <f t="shared" si="2"/>
        <v>47.245149911816576</v>
      </c>
      <c r="P18" s="9"/>
    </row>
    <row r="19" spans="1:119" ht="15.6">
      <c r="A19" s="27" t="s">
        <v>25</v>
      </c>
      <c r="B19" s="28"/>
      <c r="C19" s="29"/>
      <c r="D19" s="30">
        <f t="shared" ref="D19:M19" si="5">SUM(D20:D24)</f>
        <v>49781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154336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204117</v>
      </c>
      <c r="O19" s="42">
        <f t="shared" si="2"/>
        <v>359.99470899470901</v>
      </c>
      <c r="P19" s="10"/>
    </row>
    <row r="20" spans="1:119">
      <c r="A20" s="12"/>
      <c r="B20" s="23">
        <v>343.3</v>
      </c>
      <c r="C20" s="19" t="s">
        <v>27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154336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154336</v>
      </c>
      <c r="O20" s="44">
        <f t="shared" si="2"/>
        <v>272.19753086419752</v>
      </c>
      <c r="P20" s="9"/>
    </row>
    <row r="21" spans="1:119">
      <c r="A21" s="12"/>
      <c r="B21" s="23">
        <v>343.4</v>
      </c>
      <c r="C21" s="19" t="s">
        <v>28</v>
      </c>
      <c r="D21" s="43">
        <v>25168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25168</v>
      </c>
      <c r="O21" s="44">
        <f t="shared" si="2"/>
        <v>44.388007054673722</v>
      </c>
      <c r="P21" s="9"/>
    </row>
    <row r="22" spans="1:119">
      <c r="A22" s="12"/>
      <c r="B22" s="23">
        <v>343.8</v>
      </c>
      <c r="C22" s="19" t="s">
        <v>29</v>
      </c>
      <c r="D22" s="43">
        <v>2125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2125</v>
      </c>
      <c r="O22" s="44">
        <f t="shared" si="2"/>
        <v>3.7477954144620811</v>
      </c>
      <c r="P22" s="9"/>
    </row>
    <row r="23" spans="1:119">
      <c r="A23" s="12"/>
      <c r="B23" s="23">
        <v>344.9</v>
      </c>
      <c r="C23" s="19" t="s">
        <v>30</v>
      </c>
      <c r="D23" s="43">
        <v>18296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18296</v>
      </c>
      <c r="O23" s="44">
        <f t="shared" si="2"/>
        <v>32.268077601410937</v>
      </c>
      <c r="P23" s="9"/>
    </row>
    <row r="24" spans="1:119">
      <c r="A24" s="12"/>
      <c r="B24" s="23">
        <v>347.2</v>
      </c>
      <c r="C24" s="19" t="s">
        <v>31</v>
      </c>
      <c r="D24" s="43">
        <v>4192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4192</v>
      </c>
      <c r="O24" s="44">
        <f t="shared" si="2"/>
        <v>7.3932980599647262</v>
      </c>
      <c r="P24" s="9"/>
    </row>
    <row r="25" spans="1:119" ht="15.6">
      <c r="A25" s="27" t="s">
        <v>2</v>
      </c>
      <c r="B25" s="28"/>
      <c r="C25" s="29"/>
      <c r="D25" s="30">
        <f t="shared" ref="D25:M25" si="6">SUM(D26:D27)</f>
        <v>19062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103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19165</v>
      </c>
      <c r="O25" s="42">
        <f t="shared" si="2"/>
        <v>33.800705467372133</v>
      </c>
      <c r="P25" s="10"/>
    </row>
    <row r="26" spans="1:119">
      <c r="A26" s="12"/>
      <c r="B26" s="23">
        <v>361.1</v>
      </c>
      <c r="C26" s="19" t="s">
        <v>34</v>
      </c>
      <c r="D26" s="43">
        <v>3677</v>
      </c>
      <c r="E26" s="43">
        <v>0</v>
      </c>
      <c r="F26" s="43">
        <v>0</v>
      </c>
      <c r="G26" s="43">
        <v>0</v>
      </c>
      <c r="H26" s="43">
        <v>0</v>
      </c>
      <c r="I26" s="43">
        <v>103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3780</v>
      </c>
      <c r="O26" s="44">
        <f t="shared" si="2"/>
        <v>6.666666666666667</v>
      </c>
      <c r="P26" s="9"/>
    </row>
    <row r="27" spans="1:119" ht="15.6" thickBot="1">
      <c r="A27" s="12"/>
      <c r="B27" s="23">
        <v>369.9</v>
      </c>
      <c r="C27" s="19" t="s">
        <v>35</v>
      </c>
      <c r="D27" s="43">
        <v>15385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15385</v>
      </c>
      <c r="O27" s="44">
        <f t="shared" si="2"/>
        <v>27.134038800705468</v>
      </c>
      <c r="P27" s="9"/>
    </row>
    <row r="28" spans="1:119" ht="16.2" thickBot="1">
      <c r="A28" s="13" t="s">
        <v>32</v>
      </c>
      <c r="B28" s="21"/>
      <c r="C28" s="20"/>
      <c r="D28" s="14">
        <f>SUM(D5,D11,D14,D19,D25)</f>
        <v>273060</v>
      </c>
      <c r="E28" s="14">
        <f t="shared" ref="E28:M28" si="7">SUM(E5,E11,E14,E19,E25)</f>
        <v>0</v>
      </c>
      <c r="F28" s="14">
        <f t="shared" si="7"/>
        <v>0</v>
      </c>
      <c r="G28" s="14">
        <f t="shared" si="7"/>
        <v>0</v>
      </c>
      <c r="H28" s="14">
        <f t="shared" si="7"/>
        <v>0</v>
      </c>
      <c r="I28" s="14">
        <f t="shared" si="7"/>
        <v>154439</v>
      </c>
      <c r="J28" s="14">
        <f t="shared" si="7"/>
        <v>0</v>
      </c>
      <c r="K28" s="14">
        <f t="shared" si="7"/>
        <v>0</v>
      </c>
      <c r="L28" s="14">
        <f t="shared" si="7"/>
        <v>0</v>
      </c>
      <c r="M28" s="14">
        <f t="shared" si="7"/>
        <v>0</v>
      </c>
      <c r="N28" s="14">
        <f t="shared" si="1"/>
        <v>427499</v>
      </c>
      <c r="O28" s="36">
        <f t="shared" si="2"/>
        <v>753.96649029982359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4" t="s">
        <v>47</v>
      </c>
      <c r="M30" s="114"/>
      <c r="N30" s="114"/>
      <c r="O30" s="40">
        <v>567</v>
      </c>
    </row>
    <row r="31" spans="1:119">
      <c r="A31" s="115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6" thickBot="1">
      <c r="A32" s="116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33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SUM(D6:D10)</f>
        <v>97953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97953</v>
      </c>
      <c r="O5" s="31">
        <f t="shared" ref="O5:O30" si="2">(N5/O$32)</f>
        <v>187.64942528735631</v>
      </c>
      <c r="P5" s="6"/>
    </row>
    <row r="6" spans="1:133">
      <c r="A6" s="12"/>
      <c r="B6" s="23">
        <v>312.10000000000002</v>
      </c>
      <c r="C6" s="19" t="s">
        <v>9</v>
      </c>
      <c r="D6" s="43">
        <v>35511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35511</v>
      </c>
      <c r="O6" s="44">
        <f t="shared" si="2"/>
        <v>68.02873563218391</v>
      </c>
      <c r="P6" s="9"/>
    </row>
    <row r="7" spans="1:133">
      <c r="A7" s="12"/>
      <c r="B7" s="23">
        <v>312.60000000000002</v>
      </c>
      <c r="C7" s="19" t="s">
        <v>10</v>
      </c>
      <c r="D7" s="43">
        <v>50132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50132</v>
      </c>
      <c r="O7" s="44">
        <f t="shared" si="2"/>
        <v>96.038314176245208</v>
      </c>
      <c r="P7" s="9"/>
    </row>
    <row r="8" spans="1:133">
      <c r="A8" s="12"/>
      <c r="B8" s="23">
        <v>314.10000000000002</v>
      </c>
      <c r="C8" s="19" t="s">
        <v>11</v>
      </c>
      <c r="D8" s="43">
        <v>3818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3818</v>
      </c>
      <c r="O8" s="44">
        <f t="shared" si="2"/>
        <v>7.314176245210728</v>
      </c>
      <c r="P8" s="9"/>
    </row>
    <row r="9" spans="1:133">
      <c r="A9" s="12"/>
      <c r="B9" s="23">
        <v>314.8</v>
      </c>
      <c r="C9" s="19" t="s">
        <v>12</v>
      </c>
      <c r="D9" s="43">
        <v>689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689</v>
      </c>
      <c r="O9" s="44">
        <f t="shared" si="2"/>
        <v>1.3199233716475096</v>
      </c>
      <c r="P9" s="9"/>
    </row>
    <row r="10" spans="1:133">
      <c r="A10" s="12"/>
      <c r="B10" s="23">
        <v>315</v>
      </c>
      <c r="C10" s="19" t="s">
        <v>13</v>
      </c>
      <c r="D10" s="43">
        <v>7803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7803</v>
      </c>
      <c r="O10" s="44">
        <f t="shared" si="2"/>
        <v>14.948275862068966</v>
      </c>
      <c r="P10" s="9"/>
    </row>
    <row r="11" spans="1:133" ht="15.6">
      <c r="A11" s="27" t="s">
        <v>14</v>
      </c>
      <c r="B11" s="28"/>
      <c r="C11" s="29"/>
      <c r="D11" s="30">
        <f t="shared" ref="D11:M11" si="3">SUM(D12:D13)</f>
        <v>50532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50532</v>
      </c>
      <c r="O11" s="42">
        <f t="shared" si="2"/>
        <v>96.804597701149419</v>
      </c>
      <c r="P11" s="10"/>
    </row>
    <row r="12" spans="1:133">
      <c r="A12" s="12"/>
      <c r="B12" s="23">
        <v>322</v>
      </c>
      <c r="C12" s="19" t="s">
        <v>0</v>
      </c>
      <c r="D12" s="43">
        <v>4605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4605</v>
      </c>
      <c r="O12" s="44">
        <f t="shared" si="2"/>
        <v>8.8218390804597693</v>
      </c>
      <c r="P12" s="9"/>
    </row>
    <row r="13" spans="1:133">
      <c r="A13" s="12"/>
      <c r="B13" s="23">
        <v>323.10000000000002</v>
      </c>
      <c r="C13" s="19" t="s">
        <v>15</v>
      </c>
      <c r="D13" s="43">
        <v>45927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45927</v>
      </c>
      <c r="O13" s="44">
        <f t="shared" si="2"/>
        <v>87.982758620689651</v>
      </c>
      <c r="P13" s="9"/>
    </row>
    <row r="14" spans="1:133" ht="15.6">
      <c r="A14" s="27" t="s">
        <v>16</v>
      </c>
      <c r="B14" s="28"/>
      <c r="C14" s="29"/>
      <c r="D14" s="30">
        <f t="shared" ref="D14:M14" si="4">SUM(D15:D18)</f>
        <v>246196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246196</v>
      </c>
      <c r="O14" s="42">
        <f t="shared" si="2"/>
        <v>471.63984674329504</v>
      </c>
      <c r="P14" s="10"/>
    </row>
    <row r="15" spans="1:133">
      <c r="A15" s="12"/>
      <c r="B15" s="23">
        <v>334.7</v>
      </c>
      <c r="C15" s="19" t="s">
        <v>17</v>
      </c>
      <c r="D15" s="43">
        <v>187250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187250</v>
      </c>
      <c r="O15" s="44">
        <f t="shared" si="2"/>
        <v>358.71647509578543</v>
      </c>
      <c r="P15" s="9"/>
    </row>
    <row r="16" spans="1:133">
      <c r="A16" s="12"/>
      <c r="B16" s="23">
        <v>335.12</v>
      </c>
      <c r="C16" s="19" t="s">
        <v>18</v>
      </c>
      <c r="D16" s="43">
        <v>24096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24096</v>
      </c>
      <c r="O16" s="44">
        <f t="shared" si="2"/>
        <v>46.160919540229884</v>
      </c>
      <c r="P16" s="9"/>
    </row>
    <row r="17" spans="1:119">
      <c r="A17" s="12"/>
      <c r="B17" s="23">
        <v>335.14</v>
      </c>
      <c r="C17" s="19" t="s">
        <v>19</v>
      </c>
      <c r="D17" s="43">
        <v>6081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6081</v>
      </c>
      <c r="O17" s="44">
        <f t="shared" si="2"/>
        <v>11.649425287356323</v>
      </c>
      <c r="P17" s="9"/>
    </row>
    <row r="18" spans="1:119">
      <c r="A18" s="12"/>
      <c r="B18" s="23">
        <v>335.18</v>
      </c>
      <c r="C18" s="19" t="s">
        <v>20</v>
      </c>
      <c r="D18" s="43">
        <v>28769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28769</v>
      </c>
      <c r="O18" s="44">
        <f t="shared" si="2"/>
        <v>55.11302681992337</v>
      </c>
      <c r="P18" s="9"/>
    </row>
    <row r="19" spans="1:119" ht="15.6">
      <c r="A19" s="27" t="s">
        <v>25</v>
      </c>
      <c r="B19" s="28"/>
      <c r="C19" s="29"/>
      <c r="D19" s="30">
        <f t="shared" ref="D19:M19" si="5">SUM(D20:D24)</f>
        <v>47869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135132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183001</v>
      </c>
      <c r="O19" s="42">
        <f t="shared" si="2"/>
        <v>350.57662835249045</v>
      </c>
      <c r="P19" s="10"/>
    </row>
    <row r="20" spans="1:119">
      <c r="A20" s="12"/>
      <c r="B20" s="23">
        <v>343.3</v>
      </c>
      <c r="C20" s="19" t="s">
        <v>27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135132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135132</v>
      </c>
      <c r="O20" s="44">
        <f t="shared" si="2"/>
        <v>258.87356321839081</v>
      </c>
      <c r="P20" s="9"/>
    </row>
    <row r="21" spans="1:119">
      <c r="A21" s="12"/>
      <c r="B21" s="23">
        <v>343.4</v>
      </c>
      <c r="C21" s="19" t="s">
        <v>28</v>
      </c>
      <c r="D21" s="43">
        <v>23444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23444</v>
      </c>
      <c r="O21" s="44">
        <f t="shared" si="2"/>
        <v>44.911877394636015</v>
      </c>
      <c r="P21" s="9"/>
    </row>
    <row r="22" spans="1:119">
      <c r="A22" s="12"/>
      <c r="B22" s="23">
        <v>343.8</v>
      </c>
      <c r="C22" s="19" t="s">
        <v>29</v>
      </c>
      <c r="D22" s="43">
        <v>1625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1625</v>
      </c>
      <c r="O22" s="44">
        <f t="shared" si="2"/>
        <v>3.1130268199233715</v>
      </c>
      <c r="P22" s="9"/>
    </row>
    <row r="23" spans="1:119">
      <c r="A23" s="12"/>
      <c r="B23" s="23">
        <v>344.9</v>
      </c>
      <c r="C23" s="19" t="s">
        <v>30</v>
      </c>
      <c r="D23" s="43">
        <v>17692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17692</v>
      </c>
      <c r="O23" s="44">
        <f t="shared" si="2"/>
        <v>33.892720306513411</v>
      </c>
      <c r="P23" s="9"/>
    </row>
    <row r="24" spans="1:119">
      <c r="A24" s="12"/>
      <c r="B24" s="23">
        <v>347.2</v>
      </c>
      <c r="C24" s="19" t="s">
        <v>31</v>
      </c>
      <c r="D24" s="43">
        <v>5108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5108</v>
      </c>
      <c r="O24" s="44">
        <f t="shared" si="2"/>
        <v>9.7854406130268199</v>
      </c>
      <c r="P24" s="9"/>
    </row>
    <row r="25" spans="1:119" ht="15.6">
      <c r="A25" s="27" t="s">
        <v>2</v>
      </c>
      <c r="B25" s="28"/>
      <c r="C25" s="29"/>
      <c r="D25" s="30">
        <f t="shared" ref="D25:M25" si="6">SUM(D26:D27)</f>
        <v>7966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61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8027</v>
      </c>
      <c r="O25" s="42">
        <f t="shared" si="2"/>
        <v>15.377394636015326</v>
      </c>
      <c r="P25" s="10"/>
    </row>
    <row r="26" spans="1:119">
      <c r="A26" s="12"/>
      <c r="B26" s="23">
        <v>361.1</v>
      </c>
      <c r="C26" s="19" t="s">
        <v>34</v>
      </c>
      <c r="D26" s="43">
        <v>128</v>
      </c>
      <c r="E26" s="43">
        <v>0</v>
      </c>
      <c r="F26" s="43">
        <v>0</v>
      </c>
      <c r="G26" s="43">
        <v>0</v>
      </c>
      <c r="H26" s="43">
        <v>0</v>
      </c>
      <c r="I26" s="43">
        <v>61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189</v>
      </c>
      <c r="O26" s="44">
        <f t="shared" si="2"/>
        <v>0.36206896551724138</v>
      </c>
      <c r="P26" s="9"/>
    </row>
    <row r="27" spans="1:119">
      <c r="A27" s="12"/>
      <c r="B27" s="23">
        <v>369.9</v>
      </c>
      <c r="C27" s="19" t="s">
        <v>35</v>
      </c>
      <c r="D27" s="43">
        <v>7838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7838</v>
      </c>
      <c r="O27" s="44">
        <f t="shared" si="2"/>
        <v>15.015325670498084</v>
      </c>
      <c r="P27" s="9"/>
    </row>
    <row r="28" spans="1:119" ht="15.6">
      <c r="A28" s="27" t="s">
        <v>26</v>
      </c>
      <c r="B28" s="28"/>
      <c r="C28" s="29"/>
      <c r="D28" s="30">
        <f t="shared" ref="D28:M28" si="7">SUM(D29:D29)</f>
        <v>50000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50000</v>
      </c>
      <c r="O28" s="42">
        <f t="shared" si="2"/>
        <v>95.785440613026822</v>
      </c>
      <c r="P28" s="9"/>
    </row>
    <row r="29" spans="1:119" ht="15.6" thickBot="1">
      <c r="A29" s="12"/>
      <c r="B29" s="23">
        <v>384</v>
      </c>
      <c r="C29" s="19" t="s">
        <v>36</v>
      </c>
      <c r="D29" s="43">
        <v>50000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50000</v>
      </c>
      <c r="O29" s="44">
        <f t="shared" si="2"/>
        <v>95.785440613026822</v>
      </c>
      <c r="P29" s="9"/>
    </row>
    <row r="30" spans="1:119" ht="16.2" thickBot="1">
      <c r="A30" s="13" t="s">
        <v>32</v>
      </c>
      <c r="B30" s="21"/>
      <c r="C30" s="20"/>
      <c r="D30" s="14">
        <f>SUM(D5,D11,D14,D19,D25,D28)</f>
        <v>500516</v>
      </c>
      <c r="E30" s="14">
        <f t="shared" ref="E30:M30" si="8">SUM(E5,E11,E14,E19,E25,E28)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135193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635709</v>
      </c>
      <c r="O30" s="36">
        <f t="shared" si="2"/>
        <v>1217.8333333333333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4" t="s">
        <v>43</v>
      </c>
      <c r="M32" s="114"/>
      <c r="N32" s="114"/>
      <c r="O32" s="40">
        <v>522</v>
      </c>
    </row>
    <row r="33" spans="1:15">
      <c r="A33" s="115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6" thickBot="1">
      <c r="A34" s="116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58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SUM(D6:D10)</f>
        <v>99564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99564</v>
      </c>
      <c r="O5" s="31">
        <f t="shared" ref="O5:O29" si="2">(N5/O$31)</f>
        <v>191.83815028901734</v>
      </c>
      <c r="P5" s="6"/>
    </row>
    <row r="6" spans="1:133">
      <c r="A6" s="12"/>
      <c r="B6" s="23">
        <v>312.10000000000002</v>
      </c>
      <c r="C6" s="19" t="s">
        <v>9</v>
      </c>
      <c r="D6" s="43">
        <v>38209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38209</v>
      </c>
      <c r="O6" s="44">
        <f t="shared" si="2"/>
        <v>73.620423892100192</v>
      </c>
      <c r="P6" s="9"/>
    </row>
    <row r="7" spans="1:133">
      <c r="A7" s="12"/>
      <c r="B7" s="23">
        <v>312.60000000000002</v>
      </c>
      <c r="C7" s="19" t="s">
        <v>10</v>
      </c>
      <c r="D7" s="43">
        <v>51663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51663</v>
      </c>
      <c r="O7" s="44">
        <f t="shared" si="2"/>
        <v>99.543352601156073</v>
      </c>
      <c r="P7" s="9"/>
    </row>
    <row r="8" spans="1:133">
      <c r="A8" s="12"/>
      <c r="B8" s="23">
        <v>314.10000000000002</v>
      </c>
      <c r="C8" s="19" t="s">
        <v>11</v>
      </c>
      <c r="D8" s="43">
        <v>2592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2592</v>
      </c>
      <c r="O8" s="44">
        <f t="shared" si="2"/>
        <v>4.9942196531791909</v>
      </c>
      <c r="P8" s="9"/>
    </row>
    <row r="9" spans="1:133">
      <c r="A9" s="12"/>
      <c r="B9" s="23">
        <v>314.8</v>
      </c>
      <c r="C9" s="19" t="s">
        <v>12</v>
      </c>
      <c r="D9" s="43">
        <v>571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571</v>
      </c>
      <c r="O9" s="44">
        <f t="shared" si="2"/>
        <v>1.1001926782273603</v>
      </c>
      <c r="P9" s="9"/>
    </row>
    <row r="10" spans="1:133">
      <c r="A10" s="12"/>
      <c r="B10" s="23">
        <v>315</v>
      </c>
      <c r="C10" s="19" t="s">
        <v>13</v>
      </c>
      <c r="D10" s="43">
        <v>6529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6529</v>
      </c>
      <c r="O10" s="44">
        <f t="shared" si="2"/>
        <v>12.579961464354527</v>
      </c>
      <c r="P10" s="9"/>
    </row>
    <row r="11" spans="1:133" ht="15.6">
      <c r="A11" s="27" t="s">
        <v>59</v>
      </c>
      <c r="B11" s="28"/>
      <c r="C11" s="29"/>
      <c r="D11" s="30">
        <f t="shared" ref="D11:M11" si="3">SUM(D12:D13)</f>
        <v>47823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47823</v>
      </c>
      <c r="O11" s="42">
        <f t="shared" si="2"/>
        <v>92.144508670520224</v>
      </c>
      <c r="P11" s="10"/>
    </row>
    <row r="12" spans="1:133">
      <c r="A12" s="12"/>
      <c r="B12" s="23">
        <v>322</v>
      </c>
      <c r="C12" s="19" t="s">
        <v>0</v>
      </c>
      <c r="D12" s="43">
        <v>9617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9617</v>
      </c>
      <c r="O12" s="44">
        <f t="shared" si="2"/>
        <v>18.529865125240846</v>
      </c>
      <c r="P12" s="9"/>
    </row>
    <row r="13" spans="1:133">
      <c r="A13" s="12"/>
      <c r="B13" s="23">
        <v>323.10000000000002</v>
      </c>
      <c r="C13" s="19" t="s">
        <v>15</v>
      </c>
      <c r="D13" s="43">
        <v>38206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38206</v>
      </c>
      <c r="O13" s="44">
        <f t="shared" si="2"/>
        <v>73.614643545279378</v>
      </c>
      <c r="P13" s="9"/>
    </row>
    <row r="14" spans="1:133" ht="15.6">
      <c r="A14" s="27" t="s">
        <v>16</v>
      </c>
      <c r="B14" s="28"/>
      <c r="C14" s="29"/>
      <c r="D14" s="30">
        <f t="shared" ref="D14:M14" si="4">SUM(D15:D19)</f>
        <v>141705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141705</v>
      </c>
      <c r="O14" s="42">
        <f t="shared" si="2"/>
        <v>273.03468208092488</v>
      </c>
      <c r="P14" s="10"/>
    </row>
    <row r="15" spans="1:133">
      <c r="A15" s="12"/>
      <c r="B15" s="23">
        <v>334.7</v>
      </c>
      <c r="C15" s="19" t="s">
        <v>17</v>
      </c>
      <c r="D15" s="43">
        <v>80250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80250</v>
      </c>
      <c r="O15" s="44">
        <f t="shared" si="2"/>
        <v>154.62427745664741</v>
      </c>
      <c r="P15" s="9"/>
    </row>
    <row r="16" spans="1:133">
      <c r="A16" s="12"/>
      <c r="B16" s="23">
        <v>335.12</v>
      </c>
      <c r="C16" s="19" t="s">
        <v>18</v>
      </c>
      <c r="D16" s="43">
        <v>24408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24408</v>
      </c>
      <c r="O16" s="44">
        <f t="shared" si="2"/>
        <v>47.028901734104046</v>
      </c>
      <c r="P16" s="9"/>
    </row>
    <row r="17" spans="1:119">
      <c r="A17" s="12"/>
      <c r="B17" s="23">
        <v>335.14</v>
      </c>
      <c r="C17" s="19" t="s">
        <v>19</v>
      </c>
      <c r="D17" s="43">
        <v>5706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5706</v>
      </c>
      <c r="O17" s="44">
        <f t="shared" si="2"/>
        <v>10.99421965317919</v>
      </c>
      <c r="P17" s="9"/>
    </row>
    <row r="18" spans="1:119">
      <c r="A18" s="12"/>
      <c r="B18" s="23">
        <v>335.15</v>
      </c>
      <c r="C18" s="19" t="s">
        <v>46</v>
      </c>
      <c r="D18" s="43">
        <v>176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176</v>
      </c>
      <c r="O18" s="44">
        <f t="shared" si="2"/>
        <v>0.33911368015414256</v>
      </c>
      <c r="P18" s="9"/>
    </row>
    <row r="19" spans="1:119">
      <c r="A19" s="12"/>
      <c r="B19" s="23">
        <v>335.18</v>
      </c>
      <c r="C19" s="19" t="s">
        <v>20</v>
      </c>
      <c r="D19" s="43">
        <v>31165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31165</v>
      </c>
      <c r="O19" s="44">
        <f t="shared" si="2"/>
        <v>60.04816955684008</v>
      </c>
      <c r="P19" s="9"/>
    </row>
    <row r="20" spans="1:119" ht="15.6">
      <c r="A20" s="27" t="s">
        <v>25</v>
      </c>
      <c r="B20" s="28"/>
      <c r="C20" s="29"/>
      <c r="D20" s="30">
        <f t="shared" ref="D20:M20" si="5">SUM(D21:D25)</f>
        <v>64724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110291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175015</v>
      </c>
      <c r="O20" s="42">
        <f t="shared" si="2"/>
        <v>337.21579961464357</v>
      </c>
      <c r="P20" s="10"/>
    </row>
    <row r="21" spans="1:119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110291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110291</v>
      </c>
      <c r="O21" s="44">
        <f t="shared" si="2"/>
        <v>212.50674373795761</v>
      </c>
      <c r="P21" s="9"/>
    </row>
    <row r="22" spans="1:119">
      <c r="A22" s="12"/>
      <c r="B22" s="23">
        <v>343.4</v>
      </c>
      <c r="C22" s="19" t="s">
        <v>28</v>
      </c>
      <c r="D22" s="43">
        <v>22426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22426</v>
      </c>
      <c r="O22" s="44">
        <f t="shared" si="2"/>
        <v>43.210019267822737</v>
      </c>
      <c r="P22" s="9"/>
    </row>
    <row r="23" spans="1:119">
      <c r="A23" s="12"/>
      <c r="B23" s="23">
        <v>343.8</v>
      </c>
      <c r="C23" s="19" t="s">
        <v>29</v>
      </c>
      <c r="D23" s="43">
        <v>6465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6465</v>
      </c>
      <c r="O23" s="44">
        <f t="shared" si="2"/>
        <v>12.456647398843931</v>
      </c>
      <c r="P23" s="9"/>
    </row>
    <row r="24" spans="1:119">
      <c r="A24" s="12"/>
      <c r="B24" s="23">
        <v>344.9</v>
      </c>
      <c r="C24" s="19" t="s">
        <v>30</v>
      </c>
      <c r="D24" s="43">
        <v>17600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17600</v>
      </c>
      <c r="O24" s="44">
        <f t="shared" si="2"/>
        <v>33.911368015414261</v>
      </c>
      <c r="P24" s="9"/>
    </row>
    <row r="25" spans="1:119">
      <c r="A25" s="12"/>
      <c r="B25" s="23">
        <v>347.2</v>
      </c>
      <c r="C25" s="19" t="s">
        <v>31</v>
      </c>
      <c r="D25" s="43">
        <v>18233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18233</v>
      </c>
      <c r="O25" s="44">
        <f t="shared" si="2"/>
        <v>35.131021194605012</v>
      </c>
      <c r="P25" s="9"/>
    </row>
    <row r="26" spans="1:119" ht="15.6">
      <c r="A26" s="27" t="s">
        <v>2</v>
      </c>
      <c r="B26" s="28"/>
      <c r="C26" s="29"/>
      <c r="D26" s="30">
        <f t="shared" ref="D26:M26" si="6">SUM(D27:D28)</f>
        <v>43872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60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43932</v>
      </c>
      <c r="O26" s="42">
        <f t="shared" si="2"/>
        <v>84.647398843930631</v>
      </c>
      <c r="P26" s="10"/>
    </row>
    <row r="27" spans="1:119">
      <c r="A27" s="12"/>
      <c r="B27" s="23">
        <v>361.1</v>
      </c>
      <c r="C27" s="19" t="s">
        <v>34</v>
      </c>
      <c r="D27" s="43">
        <v>7157</v>
      </c>
      <c r="E27" s="43">
        <v>0</v>
      </c>
      <c r="F27" s="43">
        <v>0</v>
      </c>
      <c r="G27" s="43">
        <v>0</v>
      </c>
      <c r="H27" s="43">
        <v>0</v>
      </c>
      <c r="I27" s="43">
        <v>60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7217</v>
      </c>
      <c r="O27" s="44">
        <f t="shared" si="2"/>
        <v>13.90558766859345</v>
      </c>
      <c r="P27" s="9"/>
    </row>
    <row r="28" spans="1:119" ht="15.6" thickBot="1">
      <c r="A28" s="12"/>
      <c r="B28" s="23">
        <v>369.9</v>
      </c>
      <c r="C28" s="19" t="s">
        <v>35</v>
      </c>
      <c r="D28" s="43">
        <v>36715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36715</v>
      </c>
      <c r="O28" s="44">
        <f t="shared" si="2"/>
        <v>70.74181117533719</v>
      </c>
      <c r="P28" s="9"/>
    </row>
    <row r="29" spans="1:119" ht="16.2" thickBot="1">
      <c r="A29" s="13" t="s">
        <v>32</v>
      </c>
      <c r="B29" s="21"/>
      <c r="C29" s="20"/>
      <c r="D29" s="14">
        <f>SUM(D5,D11,D14,D20,D26)</f>
        <v>397688</v>
      </c>
      <c r="E29" s="14">
        <f t="shared" ref="E29:M29" si="7">SUM(E5,E11,E14,E20,E26)</f>
        <v>0</v>
      </c>
      <c r="F29" s="14">
        <f t="shared" si="7"/>
        <v>0</v>
      </c>
      <c r="G29" s="14">
        <f t="shared" si="7"/>
        <v>0</v>
      </c>
      <c r="H29" s="14">
        <f t="shared" si="7"/>
        <v>0</v>
      </c>
      <c r="I29" s="14">
        <f t="shared" si="7"/>
        <v>110351</v>
      </c>
      <c r="J29" s="14">
        <f t="shared" si="7"/>
        <v>0</v>
      </c>
      <c r="K29" s="14">
        <f t="shared" si="7"/>
        <v>0</v>
      </c>
      <c r="L29" s="14">
        <f t="shared" si="7"/>
        <v>0</v>
      </c>
      <c r="M29" s="14">
        <f t="shared" si="7"/>
        <v>0</v>
      </c>
      <c r="N29" s="14">
        <f t="shared" si="1"/>
        <v>508039</v>
      </c>
      <c r="O29" s="36">
        <f t="shared" si="2"/>
        <v>978.88053949903656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4" t="s">
        <v>60</v>
      </c>
      <c r="M31" s="114"/>
      <c r="N31" s="114"/>
      <c r="O31" s="40">
        <v>519</v>
      </c>
    </row>
    <row r="32" spans="1:119">
      <c r="A32" s="115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116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/>
      <c r="Q1" s="7"/>
      <c r="R1"/>
    </row>
    <row r="2" spans="1:134" ht="23.4" thickBot="1">
      <c r="A2" s="120" t="s">
        <v>110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7"/>
      <c r="R2"/>
    </row>
    <row r="3" spans="1:134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5"/>
      <c r="M3" s="126"/>
      <c r="N3" s="34"/>
      <c r="O3" s="35"/>
      <c r="P3" s="127" t="s">
        <v>91</v>
      </c>
      <c r="Q3" s="11"/>
      <c r="R3"/>
    </row>
    <row r="4" spans="1:134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92</v>
      </c>
      <c r="N4" s="33" t="s">
        <v>8</v>
      </c>
      <c r="O4" s="33" t="s">
        <v>93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94</v>
      </c>
      <c r="B5" s="24"/>
      <c r="C5" s="24"/>
      <c r="D5" s="25">
        <f t="shared" ref="D5:N5" si="0">SUM(D6:D11)</f>
        <v>194747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194747</v>
      </c>
      <c r="P5" s="31">
        <f t="shared" ref="P5:P28" si="1">(O5/P$30)</f>
        <v>297.77828746177369</v>
      </c>
      <c r="Q5" s="6"/>
    </row>
    <row r="6" spans="1:134">
      <c r="A6" s="12"/>
      <c r="B6" s="23">
        <v>312.41000000000003</v>
      </c>
      <c r="C6" s="19" t="s">
        <v>95</v>
      </c>
      <c r="D6" s="43">
        <v>49506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1" si="2">SUM(D6:N6)</f>
        <v>49506</v>
      </c>
      <c r="P6" s="44">
        <f t="shared" si="1"/>
        <v>75.697247706422019</v>
      </c>
      <c r="Q6" s="9"/>
    </row>
    <row r="7" spans="1:134">
      <c r="A7" s="12"/>
      <c r="B7" s="23">
        <v>314.10000000000002</v>
      </c>
      <c r="C7" s="19" t="s">
        <v>11</v>
      </c>
      <c r="D7" s="43">
        <v>18153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18153</v>
      </c>
      <c r="P7" s="44">
        <f t="shared" si="1"/>
        <v>27.756880733944953</v>
      </c>
      <c r="Q7" s="9"/>
    </row>
    <row r="8" spans="1:134">
      <c r="A8" s="12"/>
      <c r="B8" s="23">
        <v>314.8</v>
      </c>
      <c r="C8" s="19" t="s">
        <v>12</v>
      </c>
      <c r="D8" s="43">
        <v>1271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1271</v>
      </c>
      <c r="P8" s="44">
        <f t="shared" si="1"/>
        <v>1.9434250764525993</v>
      </c>
      <c r="Q8" s="9"/>
    </row>
    <row r="9" spans="1:134">
      <c r="A9" s="12"/>
      <c r="B9" s="23">
        <v>314.89999999999998</v>
      </c>
      <c r="C9" s="19" t="s">
        <v>55</v>
      </c>
      <c r="D9" s="43">
        <v>4485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4485</v>
      </c>
      <c r="P9" s="44">
        <f t="shared" si="1"/>
        <v>6.8577981651376145</v>
      </c>
      <c r="Q9" s="9"/>
    </row>
    <row r="10" spans="1:134">
      <c r="A10" s="12"/>
      <c r="B10" s="23">
        <v>315.10000000000002</v>
      </c>
      <c r="C10" s="19" t="s">
        <v>96</v>
      </c>
      <c r="D10" s="43">
        <v>112157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112157</v>
      </c>
      <c r="P10" s="44">
        <f t="shared" si="1"/>
        <v>171.49388379204893</v>
      </c>
      <c r="Q10" s="9"/>
    </row>
    <row r="11" spans="1:134">
      <c r="A11" s="12"/>
      <c r="B11" s="23">
        <v>315.2</v>
      </c>
      <c r="C11" s="19" t="s">
        <v>111</v>
      </c>
      <c r="D11" s="43">
        <v>9175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9175</v>
      </c>
      <c r="P11" s="44">
        <f t="shared" si="1"/>
        <v>14.029051987767584</v>
      </c>
      <c r="Q11" s="9"/>
    </row>
    <row r="12" spans="1:134" ht="15.6">
      <c r="A12" s="27" t="s">
        <v>14</v>
      </c>
      <c r="B12" s="28"/>
      <c r="C12" s="29"/>
      <c r="D12" s="30">
        <f t="shared" ref="D12:N12" si="3">SUM(D13:D13)</f>
        <v>56322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30">
        <f t="shared" si="3"/>
        <v>0</v>
      </c>
      <c r="O12" s="41">
        <f>SUM(D12:N12)</f>
        <v>56322</v>
      </c>
      <c r="P12" s="42">
        <f t="shared" si="1"/>
        <v>86.11926605504587</v>
      </c>
      <c r="Q12" s="10"/>
    </row>
    <row r="13" spans="1:134">
      <c r="A13" s="12"/>
      <c r="B13" s="23">
        <v>323.10000000000002</v>
      </c>
      <c r="C13" s="19" t="s">
        <v>15</v>
      </c>
      <c r="D13" s="43">
        <v>56322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" si="4">SUM(D13:N13)</f>
        <v>56322</v>
      </c>
      <c r="P13" s="44">
        <f t="shared" si="1"/>
        <v>86.11926605504587</v>
      </c>
      <c r="Q13" s="9"/>
    </row>
    <row r="14" spans="1:134" ht="15.6">
      <c r="A14" s="27" t="s">
        <v>100</v>
      </c>
      <c r="B14" s="28"/>
      <c r="C14" s="29"/>
      <c r="D14" s="30">
        <f t="shared" ref="D14:N14" si="5">SUM(D15:D19)</f>
        <v>151914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587184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5"/>
        <v>0</v>
      </c>
      <c r="O14" s="41">
        <f>SUM(D14:N14)</f>
        <v>739098</v>
      </c>
      <c r="P14" s="42">
        <f t="shared" si="1"/>
        <v>1130.119266055046</v>
      </c>
      <c r="Q14" s="10"/>
    </row>
    <row r="15" spans="1:134">
      <c r="A15" s="12"/>
      <c r="B15" s="23">
        <v>331.1</v>
      </c>
      <c r="C15" s="19" t="s">
        <v>112</v>
      </c>
      <c r="D15" s="43">
        <v>40686</v>
      </c>
      <c r="E15" s="43">
        <v>0</v>
      </c>
      <c r="F15" s="43">
        <v>0</v>
      </c>
      <c r="G15" s="43">
        <v>0</v>
      </c>
      <c r="H15" s="43">
        <v>0</v>
      </c>
      <c r="I15" s="43">
        <v>587184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627870</v>
      </c>
      <c r="P15" s="44">
        <f t="shared" si="1"/>
        <v>960.04587155963304</v>
      </c>
      <c r="Q15" s="9"/>
    </row>
    <row r="16" spans="1:134">
      <c r="A16" s="12"/>
      <c r="B16" s="23">
        <v>335.14</v>
      </c>
      <c r="C16" s="19" t="s">
        <v>66</v>
      </c>
      <c r="D16" s="43">
        <v>3902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9" si="6">SUM(D16:N16)</f>
        <v>3902</v>
      </c>
      <c r="P16" s="44">
        <f t="shared" si="1"/>
        <v>5.9663608562691133</v>
      </c>
      <c r="Q16" s="9"/>
    </row>
    <row r="17" spans="1:120">
      <c r="A17" s="12"/>
      <c r="B17" s="23">
        <v>335.15</v>
      </c>
      <c r="C17" s="19" t="s">
        <v>67</v>
      </c>
      <c r="D17" s="43">
        <v>1348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1348</v>
      </c>
      <c r="P17" s="44">
        <f t="shared" si="1"/>
        <v>2.0611620795107033</v>
      </c>
      <c r="Q17" s="9"/>
    </row>
    <row r="18" spans="1:120">
      <c r="A18" s="12"/>
      <c r="B18" s="23">
        <v>335.18</v>
      </c>
      <c r="C18" s="19" t="s">
        <v>103</v>
      </c>
      <c r="D18" s="43">
        <v>69187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69187</v>
      </c>
      <c r="P18" s="44">
        <f t="shared" si="1"/>
        <v>105.79051987767583</v>
      </c>
      <c r="Q18" s="9"/>
    </row>
    <row r="19" spans="1:120">
      <c r="A19" s="12"/>
      <c r="B19" s="23">
        <v>335.19</v>
      </c>
      <c r="C19" s="19" t="s">
        <v>113</v>
      </c>
      <c r="D19" s="43">
        <v>36791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36791</v>
      </c>
      <c r="P19" s="44">
        <f t="shared" si="1"/>
        <v>56.255351681957187</v>
      </c>
      <c r="Q19" s="9"/>
    </row>
    <row r="20" spans="1:120" ht="15.6">
      <c r="A20" s="27" t="s">
        <v>25</v>
      </c>
      <c r="B20" s="28"/>
      <c r="C20" s="29"/>
      <c r="D20" s="30">
        <f t="shared" ref="D20:N20" si="7">SUM(D21:D24)</f>
        <v>40053</v>
      </c>
      <c r="E20" s="30">
        <f t="shared" si="7"/>
        <v>0</v>
      </c>
      <c r="F20" s="30">
        <f t="shared" si="7"/>
        <v>0</v>
      </c>
      <c r="G20" s="30">
        <f t="shared" si="7"/>
        <v>0</v>
      </c>
      <c r="H20" s="30">
        <f t="shared" si="7"/>
        <v>0</v>
      </c>
      <c r="I20" s="30">
        <f t="shared" si="7"/>
        <v>281335</v>
      </c>
      <c r="J20" s="30">
        <f t="shared" si="7"/>
        <v>0</v>
      </c>
      <c r="K20" s="30">
        <f t="shared" si="7"/>
        <v>0</v>
      </c>
      <c r="L20" s="30">
        <f t="shared" si="7"/>
        <v>0</v>
      </c>
      <c r="M20" s="30">
        <f t="shared" si="7"/>
        <v>0</v>
      </c>
      <c r="N20" s="30">
        <f t="shared" si="7"/>
        <v>0</v>
      </c>
      <c r="O20" s="30">
        <f>SUM(D20:N20)</f>
        <v>321388</v>
      </c>
      <c r="P20" s="42">
        <f t="shared" si="1"/>
        <v>491.4189602446483</v>
      </c>
      <c r="Q20" s="10"/>
    </row>
    <row r="21" spans="1:120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160825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:O24" si="8">SUM(D21:N21)</f>
        <v>160825</v>
      </c>
      <c r="P21" s="44">
        <f t="shared" si="1"/>
        <v>245.90978593272172</v>
      </c>
      <c r="Q21" s="9"/>
    </row>
    <row r="22" spans="1:120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87219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8"/>
        <v>87219</v>
      </c>
      <c r="P22" s="44">
        <f t="shared" si="1"/>
        <v>133.36238532110093</v>
      </c>
      <c r="Q22" s="9"/>
    </row>
    <row r="23" spans="1:120">
      <c r="A23" s="12"/>
      <c r="B23" s="23">
        <v>343.9</v>
      </c>
      <c r="C23" s="19" t="s">
        <v>50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33130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8"/>
        <v>33130</v>
      </c>
      <c r="P23" s="44">
        <f t="shared" si="1"/>
        <v>50.657492354740064</v>
      </c>
      <c r="Q23" s="9"/>
    </row>
    <row r="24" spans="1:120">
      <c r="A24" s="12"/>
      <c r="B24" s="23">
        <v>346.9</v>
      </c>
      <c r="C24" s="19" t="s">
        <v>114</v>
      </c>
      <c r="D24" s="43">
        <v>40053</v>
      </c>
      <c r="E24" s="43">
        <v>0</v>
      </c>
      <c r="F24" s="43">
        <v>0</v>
      </c>
      <c r="G24" s="43">
        <v>0</v>
      </c>
      <c r="H24" s="43">
        <v>0</v>
      </c>
      <c r="I24" s="43">
        <v>161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8"/>
        <v>40214</v>
      </c>
      <c r="P24" s="44">
        <f t="shared" si="1"/>
        <v>61.489296636085626</v>
      </c>
      <c r="Q24" s="9"/>
    </row>
    <row r="25" spans="1:120" ht="15.6">
      <c r="A25" s="27" t="s">
        <v>2</v>
      </c>
      <c r="B25" s="28"/>
      <c r="C25" s="29"/>
      <c r="D25" s="30">
        <f t="shared" ref="D25:N25" si="9">SUM(D26:D27)</f>
        <v>198876</v>
      </c>
      <c r="E25" s="30">
        <f t="shared" si="9"/>
        <v>0</v>
      </c>
      <c r="F25" s="30">
        <f t="shared" si="9"/>
        <v>0</v>
      </c>
      <c r="G25" s="30">
        <f t="shared" si="9"/>
        <v>0</v>
      </c>
      <c r="H25" s="30">
        <f t="shared" si="9"/>
        <v>0</v>
      </c>
      <c r="I25" s="30">
        <f t="shared" si="9"/>
        <v>71210</v>
      </c>
      <c r="J25" s="30">
        <f t="shared" si="9"/>
        <v>0</v>
      </c>
      <c r="K25" s="30">
        <f t="shared" si="9"/>
        <v>0</v>
      </c>
      <c r="L25" s="30">
        <f t="shared" si="9"/>
        <v>0</v>
      </c>
      <c r="M25" s="30">
        <f t="shared" si="9"/>
        <v>0</v>
      </c>
      <c r="N25" s="30">
        <f t="shared" si="9"/>
        <v>0</v>
      </c>
      <c r="O25" s="30">
        <f>SUM(D25:N25)</f>
        <v>270086</v>
      </c>
      <c r="P25" s="42">
        <f t="shared" si="1"/>
        <v>412.97553516819573</v>
      </c>
      <c r="Q25" s="10"/>
    </row>
    <row r="26" spans="1:120">
      <c r="A26" s="12"/>
      <c r="B26" s="23">
        <v>367</v>
      </c>
      <c r="C26" s="19" t="s">
        <v>56</v>
      </c>
      <c r="D26" s="43">
        <v>7354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ref="O26:O27" si="10">SUM(D26:N26)</f>
        <v>7354</v>
      </c>
      <c r="P26" s="44">
        <f t="shared" si="1"/>
        <v>11.244648318042813</v>
      </c>
      <c r="Q26" s="9"/>
    </row>
    <row r="27" spans="1:120" ht="15.6" thickBot="1">
      <c r="A27" s="12"/>
      <c r="B27" s="23">
        <v>369.9</v>
      </c>
      <c r="C27" s="19" t="s">
        <v>35</v>
      </c>
      <c r="D27" s="43">
        <v>191522</v>
      </c>
      <c r="E27" s="43">
        <v>0</v>
      </c>
      <c r="F27" s="43">
        <v>0</v>
      </c>
      <c r="G27" s="43">
        <v>0</v>
      </c>
      <c r="H27" s="43">
        <v>0</v>
      </c>
      <c r="I27" s="43">
        <v>71210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0"/>
        <v>262732</v>
      </c>
      <c r="P27" s="44">
        <f t="shared" si="1"/>
        <v>401.7308868501529</v>
      </c>
      <c r="Q27" s="9"/>
    </row>
    <row r="28" spans="1:120" ht="16.2" thickBot="1">
      <c r="A28" s="13" t="s">
        <v>32</v>
      </c>
      <c r="B28" s="21"/>
      <c r="C28" s="20"/>
      <c r="D28" s="14">
        <f>SUM(D5,D12,D14,D20,D25)</f>
        <v>641912</v>
      </c>
      <c r="E28" s="14">
        <f t="shared" ref="E28:N28" si="11">SUM(E5,E12,E14,E20,E25)</f>
        <v>0</v>
      </c>
      <c r="F28" s="14">
        <f t="shared" si="11"/>
        <v>0</v>
      </c>
      <c r="G28" s="14">
        <f t="shared" si="11"/>
        <v>0</v>
      </c>
      <c r="H28" s="14">
        <f t="shared" si="11"/>
        <v>0</v>
      </c>
      <c r="I28" s="14">
        <f t="shared" si="11"/>
        <v>939729</v>
      </c>
      <c r="J28" s="14">
        <f t="shared" si="11"/>
        <v>0</v>
      </c>
      <c r="K28" s="14">
        <f t="shared" si="11"/>
        <v>0</v>
      </c>
      <c r="L28" s="14">
        <f t="shared" si="11"/>
        <v>0</v>
      </c>
      <c r="M28" s="14">
        <f t="shared" si="11"/>
        <v>0</v>
      </c>
      <c r="N28" s="14">
        <f t="shared" si="11"/>
        <v>0</v>
      </c>
      <c r="O28" s="14">
        <f>SUM(D28:N28)</f>
        <v>1581641</v>
      </c>
      <c r="P28" s="36">
        <f t="shared" si="1"/>
        <v>2418.4113149847094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114" t="s">
        <v>115</v>
      </c>
      <c r="N30" s="114"/>
      <c r="O30" s="114"/>
      <c r="P30" s="40">
        <v>654</v>
      </c>
    </row>
    <row r="31" spans="1:120">
      <c r="A31" s="115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</row>
    <row r="32" spans="1:120" ht="15.75" customHeight="1" thickBot="1">
      <c r="A32" s="116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0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/>
      <c r="Q1" s="7"/>
      <c r="R1"/>
    </row>
    <row r="2" spans="1:134" ht="23.4" thickBot="1">
      <c r="A2" s="120" t="s">
        <v>90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7"/>
      <c r="R2"/>
    </row>
    <row r="3" spans="1:134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5"/>
      <c r="M3" s="126"/>
      <c r="N3" s="34"/>
      <c r="O3" s="35"/>
      <c r="P3" s="127" t="s">
        <v>91</v>
      </c>
      <c r="Q3" s="11"/>
      <c r="R3"/>
    </row>
    <row r="4" spans="1:134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92</v>
      </c>
      <c r="N4" s="33" t="s">
        <v>8</v>
      </c>
      <c r="O4" s="33" t="s">
        <v>93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94</v>
      </c>
      <c r="B5" s="24"/>
      <c r="C5" s="24"/>
      <c r="D5" s="25">
        <f t="shared" ref="D5:N5" si="0">SUM(D6:D11)</f>
        <v>171923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171923</v>
      </c>
      <c r="P5" s="31">
        <f t="shared" ref="P5:P36" si="1">(O5/P$38)</f>
        <v>272.46117274167989</v>
      </c>
      <c r="Q5" s="6"/>
    </row>
    <row r="6" spans="1:134">
      <c r="A6" s="12"/>
      <c r="B6" s="23">
        <v>312.41000000000003</v>
      </c>
      <c r="C6" s="19" t="s">
        <v>95</v>
      </c>
      <c r="D6" s="43">
        <v>52001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0" si="2">SUM(D6:N6)</f>
        <v>52001</v>
      </c>
      <c r="P6" s="44">
        <f t="shared" si="1"/>
        <v>82.410459587955629</v>
      </c>
      <c r="Q6" s="9"/>
    </row>
    <row r="7" spans="1:134">
      <c r="A7" s="12"/>
      <c r="B7" s="23">
        <v>314.10000000000002</v>
      </c>
      <c r="C7" s="19" t="s">
        <v>11</v>
      </c>
      <c r="D7" s="43">
        <v>9684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9684</v>
      </c>
      <c r="P7" s="44">
        <f t="shared" si="1"/>
        <v>15.347068145800318</v>
      </c>
      <c r="Q7" s="9"/>
    </row>
    <row r="8" spans="1:134">
      <c r="A8" s="12"/>
      <c r="B8" s="23">
        <v>314.8</v>
      </c>
      <c r="C8" s="19" t="s">
        <v>12</v>
      </c>
      <c r="D8" s="43">
        <v>6058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6058</v>
      </c>
      <c r="P8" s="44">
        <f t="shared" si="1"/>
        <v>9.6006339144215538</v>
      </c>
      <c r="Q8" s="9"/>
    </row>
    <row r="9" spans="1:134">
      <c r="A9" s="12"/>
      <c r="B9" s="23">
        <v>315.10000000000002</v>
      </c>
      <c r="C9" s="19" t="s">
        <v>96</v>
      </c>
      <c r="D9" s="43">
        <v>5186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5186</v>
      </c>
      <c r="P9" s="44">
        <f t="shared" si="1"/>
        <v>8.2187004754358153</v>
      </c>
      <c r="Q9" s="9"/>
    </row>
    <row r="10" spans="1:134">
      <c r="A10" s="12"/>
      <c r="B10" s="23">
        <v>316</v>
      </c>
      <c r="C10" s="19" t="s">
        <v>72</v>
      </c>
      <c r="D10" s="43">
        <v>6012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6012</v>
      </c>
      <c r="P10" s="44">
        <f t="shared" si="1"/>
        <v>9.5277337559429469</v>
      </c>
      <c r="Q10" s="9"/>
    </row>
    <row r="11" spans="1:134">
      <c r="A11" s="12"/>
      <c r="B11" s="23">
        <v>319.89999999999998</v>
      </c>
      <c r="C11" s="19" t="s">
        <v>97</v>
      </c>
      <c r="D11" s="43">
        <v>92982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92982</v>
      </c>
      <c r="P11" s="44">
        <f t="shared" si="1"/>
        <v>147.3565768621236</v>
      </c>
      <c r="Q11" s="9"/>
    </row>
    <row r="12" spans="1:134" ht="15.6">
      <c r="A12" s="27" t="s">
        <v>14</v>
      </c>
      <c r="B12" s="28"/>
      <c r="C12" s="29"/>
      <c r="D12" s="30">
        <f t="shared" ref="D12:N12" si="3">SUM(D13:D15)</f>
        <v>50188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30">
        <f t="shared" si="3"/>
        <v>0</v>
      </c>
      <c r="O12" s="41">
        <f>SUM(D12:N12)</f>
        <v>50188</v>
      </c>
      <c r="P12" s="42">
        <f t="shared" si="1"/>
        <v>79.537242472266243</v>
      </c>
      <c r="Q12" s="10"/>
    </row>
    <row r="13" spans="1:134">
      <c r="A13" s="12"/>
      <c r="B13" s="23">
        <v>322</v>
      </c>
      <c r="C13" s="19" t="s">
        <v>98</v>
      </c>
      <c r="D13" s="43">
        <v>950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950</v>
      </c>
      <c r="P13" s="44">
        <f t="shared" si="1"/>
        <v>1.5055467511885896</v>
      </c>
      <c r="Q13" s="9"/>
    </row>
    <row r="14" spans="1:134">
      <c r="A14" s="12"/>
      <c r="B14" s="23">
        <v>322.89999999999998</v>
      </c>
      <c r="C14" s="19" t="s">
        <v>99</v>
      </c>
      <c r="D14" s="43">
        <v>3616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3616</v>
      </c>
      <c r="P14" s="44">
        <f t="shared" si="1"/>
        <v>5.7305863708399363</v>
      </c>
      <c r="Q14" s="9"/>
    </row>
    <row r="15" spans="1:134">
      <c r="A15" s="12"/>
      <c r="B15" s="23">
        <v>323.10000000000002</v>
      </c>
      <c r="C15" s="19" t="s">
        <v>15</v>
      </c>
      <c r="D15" s="43">
        <v>45622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45622</v>
      </c>
      <c r="P15" s="44">
        <f t="shared" si="1"/>
        <v>72.301109350237724</v>
      </c>
      <c r="Q15" s="9"/>
    </row>
    <row r="16" spans="1:134" ht="15.6">
      <c r="A16" s="27" t="s">
        <v>100</v>
      </c>
      <c r="B16" s="28"/>
      <c r="C16" s="29"/>
      <c r="D16" s="30">
        <f t="shared" ref="D16:N16" si="5">SUM(D17:D23)</f>
        <v>146135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35859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5"/>
        <v>0</v>
      </c>
      <c r="O16" s="41">
        <f>SUM(D16:N16)</f>
        <v>181994</v>
      </c>
      <c r="P16" s="42">
        <f t="shared" si="1"/>
        <v>288.42155309033279</v>
      </c>
      <c r="Q16" s="10"/>
    </row>
    <row r="17" spans="1:17">
      <c r="A17" s="12"/>
      <c r="B17" s="23">
        <v>331.31</v>
      </c>
      <c r="C17" s="19" t="s">
        <v>101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35859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1" si="6">SUM(D17:N17)</f>
        <v>35859</v>
      </c>
      <c r="P17" s="44">
        <f t="shared" si="1"/>
        <v>56.828843106180663</v>
      </c>
      <c r="Q17" s="9"/>
    </row>
    <row r="18" spans="1:17">
      <c r="A18" s="12"/>
      <c r="B18" s="23">
        <v>334.31</v>
      </c>
      <c r="C18" s="19" t="s">
        <v>102</v>
      </c>
      <c r="D18" s="43">
        <v>29776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29776</v>
      </c>
      <c r="P18" s="44">
        <f t="shared" si="1"/>
        <v>47.188589540412046</v>
      </c>
      <c r="Q18" s="9"/>
    </row>
    <row r="19" spans="1:17">
      <c r="A19" s="12"/>
      <c r="B19" s="23">
        <v>335.14</v>
      </c>
      <c r="C19" s="19" t="s">
        <v>66</v>
      </c>
      <c r="D19" s="43">
        <v>4150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4150</v>
      </c>
      <c r="P19" s="44">
        <f t="shared" si="1"/>
        <v>6.5768621236133118</v>
      </c>
      <c r="Q19" s="9"/>
    </row>
    <row r="20" spans="1:17">
      <c r="A20" s="12"/>
      <c r="B20" s="23">
        <v>335.15</v>
      </c>
      <c r="C20" s="19" t="s">
        <v>67</v>
      </c>
      <c r="D20" s="43">
        <v>280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280</v>
      </c>
      <c r="P20" s="44">
        <f t="shared" si="1"/>
        <v>0.44374009508716322</v>
      </c>
      <c r="Q20" s="9"/>
    </row>
    <row r="21" spans="1:17">
      <c r="A21" s="12"/>
      <c r="B21" s="23">
        <v>335.18</v>
      </c>
      <c r="C21" s="19" t="s">
        <v>103</v>
      </c>
      <c r="D21" s="43">
        <v>56241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56241</v>
      </c>
      <c r="P21" s="44">
        <f t="shared" si="1"/>
        <v>89.12995245641838</v>
      </c>
      <c r="Q21" s="9"/>
    </row>
    <row r="22" spans="1:17">
      <c r="A22" s="12"/>
      <c r="B22" s="23">
        <v>335.9</v>
      </c>
      <c r="C22" s="19" t="s">
        <v>104</v>
      </c>
      <c r="D22" s="43">
        <v>26884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ref="O22:O23" si="7">SUM(D22:N22)</f>
        <v>26884</v>
      </c>
      <c r="P22" s="44">
        <f t="shared" si="1"/>
        <v>42.605388272583198</v>
      </c>
      <c r="Q22" s="9"/>
    </row>
    <row r="23" spans="1:17">
      <c r="A23" s="12"/>
      <c r="B23" s="23">
        <v>337.4</v>
      </c>
      <c r="C23" s="19" t="s">
        <v>105</v>
      </c>
      <c r="D23" s="43">
        <v>28804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7"/>
        <v>28804</v>
      </c>
      <c r="P23" s="44">
        <f t="shared" si="1"/>
        <v>45.648177496038038</v>
      </c>
      <c r="Q23" s="9"/>
    </row>
    <row r="24" spans="1:17" ht="15.6">
      <c r="A24" s="27" t="s">
        <v>25</v>
      </c>
      <c r="B24" s="28"/>
      <c r="C24" s="29"/>
      <c r="D24" s="30">
        <f t="shared" ref="D24:N24" si="8">SUM(D25:D29)</f>
        <v>38255</v>
      </c>
      <c r="E24" s="30">
        <f t="shared" si="8"/>
        <v>0</v>
      </c>
      <c r="F24" s="30">
        <f t="shared" si="8"/>
        <v>0</v>
      </c>
      <c r="G24" s="30">
        <f t="shared" si="8"/>
        <v>0</v>
      </c>
      <c r="H24" s="30">
        <f t="shared" si="8"/>
        <v>0</v>
      </c>
      <c r="I24" s="30">
        <f t="shared" si="8"/>
        <v>297110</v>
      </c>
      <c r="J24" s="30">
        <f t="shared" si="8"/>
        <v>0</v>
      </c>
      <c r="K24" s="30">
        <f t="shared" si="8"/>
        <v>0</v>
      </c>
      <c r="L24" s="30">
        <f t="shared" si="8"/>
        <v>0</v>
      </c>
      <c r="M24" s="30">
        <f t="shared" si="8"/>
        <v>0</v>
      </c>
      <c r="N24" s="30">
        <f t="shared" si="8"/>
        <v>0</v>
      </c>
      <c r="O24" s="30">
        <f>SUM(D24:N24)</f>
        <v>335365</v>
      </c>
      <c r="P24" s="42">
        <f t="shared" si="1"/>
        <v>531.48177496038033</v>
      </c>
      <c r="Q24" s="10"/>
    </row>
    <row r="25" spans="1:17">
      <c r="A25" s="12"/>
      <c r="B25" s="23">
        <v>343.3</v>
      </c>
      <c r="C25" s="19" t="s">
        <v>27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176334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ref="O25:O29" si="9">SUM(D25:N25)</f>
        <v>176334</v>
      </c>
      <c r="P25" s="44">
        <f t="shared" si="1"/>
        <v>279.45166402535659</v>
      </c>
      <c r="Q25" s="9"/>
    </row>
    <row r="26" spans="1:17">
      <c r="A26" s="12"/>
      <c r="B26" s="23">
        <v>343.4</v>
      </c>
      <c r="C26" s="19" t="s">
        <v>28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81785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9"/>
        <v>81785</v>
      </c>
      <c r="P26" s="44">
        <f t="shared" si="1"/>
        <v>129.61172741679874</v>
      </c>
      <c r="Q26" s="9"/>
    </row>
    <row r="27" spans="1:17">
      <c r="A27" s="12"/>
      <c r="B27" s="23">
        <v>343.8</v>
      </c>
      <c r="C27" s="19" t="s">
        <v>29</v>
      </c>
      <c r="D27" s="43">
        <v>20255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9"/>
        <v>20255</v>
      </c>
      <c r="P27" s="44">
        <f t="shared" si="1"/>
        <v>32.099841521394609</v>
      </c>
      <c r="Q27" s="9"/>
    </row>
    <row r="28" spans="1:17">
      <c r="A28" s="12"/>
      <c r="B28" s="23">
        <v>343.9</v>
      </c>
      <c r="C28" s="19" t="s">
        <v>50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38991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9"/>
        <v>38991</v>
      </c>
      <c r="P28" s="44">
        <f t="shared" si="1"/>
        <v>61.792393026941362</v>
      </c>
      <c r="Q28" s="9"/>
    </row>
    <row r="29" spans="1:17">
      <c r="A29" s="12"/>
      <c r="B29" s="23">
        <v>347.9</v>
      </c>
      <c r="C29" s="19" t="s">
        <v>106</v>
      </c>
      <c r="D29" s="43">
        <v>18000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9"/>
        <v>18000</v>
      </c>
      <c r="P29" s="44">
        <f t="shared" si="1"/>
        <v>28.526148969889064</v>
      </c>
      <c r="Q29" s="9"/>
    </row>
    <row r="30" spans="1:17" ht="15.6">
      <c r="A30" s="27" t="s">
        <v>2</v>
      </c>
      <c r="B30" s="28"/>
      <c r="C30" s="29"/>
      <c r="D30" s="30">
        <f t="shared" ref="D30:N30" si="10">SUM(D31:D31)</f>
        <v>473</v>
      </c>
      <c r="E30" s="30">
        <f t="shared" si="10"/>
        <v>0</v>
      </c>
      <c r="F30" s="30">
        <f t="shared" si="10"/>
        <v>0</v>
      </c>
      <c r="G30" s="30">
        <f t="shared" si="10"/>
        <v>0</v>
      </c>
      <c r="H30" s="30">
        <f t="shared" si="10"/>
        <v>0</v>
      </c>
      <c r="I30" s="30">
        <f t="shared" si="10"/>
        <v>0</v>
      </c>
      <c r="J30" s="30">
        <f t="shared" si="10"/>
        <v>0</v>
      </c>
      <c r="K30" s="30">
        <f t="shared" si="10"/>
        <v>0</v>
      </c>
      <c r="L30" s="30">
        <f t="shared" si="10"/>
        <v>0</v>
      </c>
      <c r="M30" s="30">
        <f t="shared" si="10"/>
        <v>0</v>
      </c>
      <c r="N30" s="30">
        <f t="shared" si="10"/>
        <v>0</v>
      </c>
      <c r="O30" s="30">
        <f>SUM(D30:N30)</f>
        <v>473</v>
      </c>
      <c r="P30" s="42">
        <f t="shared" si="1"/>
        <v>0.74960380348652933</v>
      </c>
      <c r="Q30" s="10"/>
    </row>
    <row r="31" spans="1:17">
      <c r="A31" s="12"/>
      <c r="B31" s="23">
        <v>361.1</v>
      </c>
      <c r="C31" s="19" t="s">
        <v>34</v>
      </c>
      <c r="D31" s="43">
        <v>473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473</v>
      </c>
      <c r="P31" s="44">
        <f t="shared" si="1"/>
        <v>0.74960380348652933</v>
      </c>
      <c r="Q31" s="9"/>
    </row>
    <row r="32" spans="1:17" ht="15.6">
      <c r="A32" s="27" t="s">
        <v>26</v>
      </c>
      <c r="B32" s="28"/>
      <c r="C32" s="29"/>
      <c r="D32" s="30">
        <f t="shared" ref="D32:N32" si="11">SUM(D33:D35)</f>
        <v>93788</v>
      </c>
      <c r="E32" s="30">
        <f t="shared" si="11"/>
        <v>0</v>
      </c>
      <c r="F32" s="30">
        <f t="shared" si="11"/>
        <v>0</v>
      </c>
      <c r="G32" s="30">
        <f t="shared" si="11"/>
        <v>0</v>
      </c>
      <c r="H32" s="30">
        <f t="shared" si="11"/>
        <v>0</v>
      </c>
      <c r="I32" s="30">
        <f t="shared" si="11"/>
        <v>0</v>
      </c>
      <c r="J32" s="30">
        <f t="shared" si="11"/>
        <v>0</v>
      </c>
      <c r="K32" s="30">
        <f t="shared" si="11"/>
        <v>0</v>
      </c>
      <c r="L32" s="30">
        <f t="shared" si="11"/>
        <v>0</v>
      </c>
      <c r="M32" s="30">
        <f t="shared" si="11"/>
        <v>0</v>
      </c>
      <c r="N32" s="30">
        <f t="shared" si="11"/>
        <v>0</v>
      </c>
      <c r="O32" s="30">
        <f>SUM(D32:N32)</f>
        <v>93788</v>
      </c>
      <c r="P32" s="42">
        <f t="shared" si="1"/>
        <v>148.6339144215531</v>
      </c>
      <c r="Q32" s="9"/>
    </row>
    <row r="33" spans="1:120">
      <c r="A33" s="12"/>
      <c r="B33" s="23">
        <v>381</v>
      </c>
      <c r="C33" s="19" t="s">
        <v>74</v>
      </c>
      <c r="D33" s="43">
        <v>67491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>SUM(D33:N33)</f>
        <v>67491</v>
      </c>
      <c r="P33" s="44">
        <f t="shared" si="1"/>
        <v>106.95879556259905</v>
      </c>
      <c r="Q33" s="9"/>
    </row>
    <row r="34" spans="1:120">
      <c r="A34" s="12"/>
      <c r="B34" s="23">
        <v>389.4</v>
      </c>
      <c r="C34" s="19" t="s">
        <v>107</v>
      </c>
      <c r="D34" s="43">
        <v>3000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ref="O34:O35" si="12">SUM(D34:N34)</f>
        <v>3000</v>
      </c>
      <c r="P34" s="44">
        <f t="shared" si="1"/>
        <v>4.7543581616481774</v>
      </c>
      <c r="Q34" s="9"/>
    </row>
    <row r="35" spans="1:120" ht="15.6" thickBot="1">
      <c r="A35" s="45"/>
      <c r="B35" s="46">
        <v>392</v>
      </c>
      <c r="C35" s="19" t="s">
        <v>108</v>
      </c>
      <c r="D35" s="43">
        <v>23297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si="12"/>
        <v>23297</v>
      </c>
      <c r="P35" s="44">
        <f t="shared" si="1"/>
        <v>36.920760697305866</v>
      </c>
      <c r="Q35" s="9"/>
    </row>
    <row r="36" spans="1:120" ht="16.2" thickBot="1">
      <c r="A36" s="13" t="s">
        <v>32</v>
      </c>
      <c r="B36" s="21"/>
      <c r="C36" s="20"/>
      <c r="D36" s="14">
        <f>SUM(D5,D12,D16,D24,D30,D32)</f>
        <v>500762</v>
      </c>
      <c r="E36" s="14">
        <f t="shared" ref="E36:N36" si="13">SUM(E5,E12,E16,E24,E30,E32)</f>
        <v>0</v>
      </c>
      <c r="F36" s="14">
        <f t="shared" si="13"/>
        <v>0</v>
      </c>
      <c r="G36" s="14">
        <f t="shared" si="13"/>
        <v>0</v>
      </c>
      <c r="H36" s="14">
        <f t="shared" si="13"/>
        <v>0</v>
      </c>
      <c r="I36" s="14">
        <f t="shared" si="13"/>
        <v>332969</v>
      </c>
      <c r="J36" s="14">
        <f t="shared" si="13"/>
        <v>0</v>
      </c>
      <c r="K36" s="14">
        <f t="shared" si="13"/>
        <v>0</v>
      </c>
      <c r="L36" s="14">
        <f t="shared" si="13"/>
        <v>0</v>
      </c>
      <c r="M36" s="14">
        <f t="shared" si="13"/>
        <v>0</v>
      </c>
      <c r="N36" s="14">
        <f t="shared" si="13"/>
        <v>0</v>
      </c>
      <c r="O36" s="14">
        <f>SUM(D36:N36)</f>
        <v>833731</v>
      </c>
      <c r="P36" s="36">
        <f t="shared" si="1"/>
        <v>1321.285261489699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8"/>
    </row>
    <row r="38" spans="1:120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114" t="s">
        <v>109</v>
      </c>
      <c r="N38" s="114"/>
      <c r="O38" s="114"/>
      <c r="P38" s="40">
        <v>631</v>
      </c>
    </row>
    <row r="39" spans="1:120">
      <c r="A39" s="115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3"/>
    </row>
    <row r="40" spans="1:120" ht="15.75" customHeight="1" thickBot="1">
      <c r="A40" s="116" t="s">
        <v>48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88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SUM(D6:D11)</f>
        <v>148310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148310</v>
      </c>
      <c r="O5" s="31">
        <f t="shared" ref="O5:O29" si="1">(N5/O$31)</f>
        <v>245.14049586776861</v>
      </c>
      <c r="P5" s="6"/>
    </row>
    <row r="6" spans="1:133">
      <c r="A6" s="12"/>
      <c r="B6" s="23">
        <v>312.41000000000003</v>
      </c>
      <c r="C6" s="19" t="s">
        <v>54</v>
      </c>
      <c r="D6" s="43">
        <v>48599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48599</v>
      </c>
      <c r="O6" s="44">
        <f t="shared" si="1"/>
        <v>80.328925619834706</v>
      </c>
      <c r="P6" s="9"/>
    </row>
    <row r="7" spans="1:133">
      <c r="A7" s="12"/>
      <c r="B7" s="23">
        <v>312.60000000000002</v>
      </c>
      <c r="C7" s="19" t="s">
        <v>10</v>
      </c>
      <c r="D7" s="43">
        <v>79947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79947</v>
      </c>
      <c r="O7" s="44">
        <f t="shared" si="1"/>
        <v>132.14380165289256</v>
      </c>
      <c r="P7" s="9"/>
    </row>
    <row r="8" spans="1:133">
      <c r="A8" s="12"/>
      <c r="B8" s="23">
        <v>314.10000000000002</v>
      </c>
      <c r="C8" s="19" t="s">
        <v>11</v>
      </c>
      <c r="D8" s="43">
        <v>8981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8981</v>
      </c>
      <c r="O8" s="44">
        <f t="shared" si="1"/>
        <v>14.844628099173553</v>
      </c>
      <c r="P8" s="9"/>
    </row>
    <row r="9" spans="1:133">
      <c r="A9" s="12"/>
      <c r="B9" s="23">
        <v>314.8</v>
      </c>
      <c r="C9" s="19" t="s">
        <v>12</v>
      </c>
      <c r="D9" s="43">
        <v>1671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1671</v>
      </c>
      <c r="O9" s="44">
        <f t="shared" si="1"/>
        <v>2.7619834710743802</v>
      </c>
      <c r="P9" s="9"/>
    </row>
    <row r="10" spans="1:133">
      <c r="A10" s="12"/>
      <c r="B10" s="23">
        <v>315</v>
      </c>
      <c r="C10" s="19" t="s">
        <v>62</v>
      </c>
      <c r="D10" s="43">
        <v>5879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5879</v>
      </c>
      <c r="O10" s="44">
        <f t="shared" si="1"/>
        <v>9.7173553719008261</v>
      </c>
      <c r="P10" s="9"/>
    </row>
    <row r="11" spans="1:133">
      <c r="A11" s="12"/>
      <c r="B11" s="23">
        <v>316</v>
      </c>
      <c r="C11" s="19" t="s">
        <v>72</v>
      </c>
      <c r="D11" s="43">
        <v>3233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3233</v>
      </c>
      <c r="O11" s="44">
        <f t="shared" si="1"/>
        <v>5.3438016528925623</v>
      </c>
      <c r="P11" s="9"/>
    </row>
    <row r="12" spans="1:133" ht="15.6">
      <c r="A12" s="27" t="s">
        <v>14</v>
      </c>
      <c r="B12" s="28"/>
      <c r="C12" s="29"/>
      <c r="D12" s="30">
        <f t="shared" ref="D12:M12" si="3">SUM(D13:D14)</f>
        <v>50680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29" si="4">SUM(D12:M12)</f>
        <v>50680</v>
      </c>
      <c r="O12" s="42">
        <f t="shared" si="1"/>
        <v>83.768595041322314</v>
      </c>
      <c r="P12" s="10"/>
    </row>
    <row r="13" spans="1:133">
      <c r="A13" s="12"/>
      <c r="B13" s="23">
        <v>322</v>
      </c>
      <c r="C13" s="19" t="s">
        <v>0</v>
      </c>
      <c r="D13" s="43">
        <v>4570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4570</v>
      </c>
      <c r="O13" s="44">
        <f t="shared" si="1"/>
        <v>7.553719008264463</v>
      </c>
      <c r="P13" s="9"/>
    </row>
    <row r="14" spans="1:133">
      <c r="A14" s="12"/>
      <c r="B14" s="23">
        <v>323.10000000000002</v>
      </c>
      <c r="C14" s="19" t="s">
        <v>15</v>
      </c>
      <c r="D14" s="43">
        <v>46110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46110</v>
      </c>
      <c r="O14" s="44">
        <f t="shared" si="1"/>
        <v>76.214876033057848</v>
      </c>
      <c r="P14" s="9"/>
    </row>
    <row r="15" spans="1:133" ht="15.6">
      <c r="A15" s="27" t="s">
        <v>16</v>
      </c>
      <c r="B15" s="28"/>
      <c r="C15" s="29"/>
      <c r="D15" s="30">
        <f t="shared" ref="D15:M15" si="5">SUM(D16:D20)</f>
        <v>100111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100111</v>
      </c>
      <c r="O15" s="42">
        <f t="shared" si="1"/>
        <v>165.47272727272727</v>
      </c>
      <c r="P15" s="10"/>
    </row>
    <row r="16" spans="1:133">
      <c r="A16" s="12"/>
      <c r="B16" s="23">
        <v>334.7</v>
      </c>
      <c r="C16" s="19" t="s">
        <v>17</v>
      </c>
      <c r="D16" s="43">
        <v>21270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21270</v>
      </c>
      <c r="O16" s="44">
        <f t="shared" si="1"/>
        <v>35.15702479338843</v>
      </c>
      <c r="P16" s="9"/>
    </row>
    <row r="17" spans="1:119">
      <c r="A17" s="12"/>
      <c r="B17" s="23">
        <v>335.12</v>
      </c>
      <c r="C17" s="19" t="s">
        <v>65</v>
      </c>
      <c r="D17" s="43">
        <v>25827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25827</v>
      </c>
      <c r="O17" s="44">
        <f t="shared" si="1"/>
        <v>42.68925619834711</v>
      </c>
      <c r="P17" s="9"/>
    </row>
    <row r="18" spans="1:119">
      <c r="A18" s="12"/>
      <c r="B18" s="23">
        <v>335.14</v>
      </c>
      <c r="C18" s="19" t="s">
        <v>66</v>
      </c>
      <c r="D18" s="43">
        <v>3692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3692</v>
      </c>
      <c r="O18" s="44">
        <f t="shared" si="1"/>
        <v>6.1024793388429748</v>
      </c>
      <c r="P18" s="9"/>
    </row>
    <row r="19" spans="1:119">
      <c r="A19" s="12"/>
      <c r="B19" s="23">
        <v>335.15</v>
      </c>
      <c r="C19" s="19" t="s">
        <v>67</v>
      </c>
      <c r="D19" s="43">
        <v>690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690</v>
      </c>
      <c r="O19" s="44">
        <f t="shared" si="1"/>
        <v>1.140495867768595</v>
      </c>
      <c r="P19" s="9"/>
    </row>
    <row r="20" spans="1:119">
      <c r="A20" s="12"/>
      <c r="B20" s="23">
        <v>335.18</v>
      </c>
      <c r="C20" s="19" t="s">
        <v>68</v>
      </c>
      <c r="D20" s="43">
        <v>48632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48632</v>
      </c>
      <c r="O20" s="44">
        <f t="shared" si="1"/>
        <v>80.383471074380168</v>
      </c>
      <c r="P20" s="9"/>
    </row>
    <row r="21" spans="1:119" ht="15.6">
      <c r="A21" s="27" t="s">
        <v>25</v>
      </c>
      <c r="B21" s="28"/>
      <c r="C21" s="29"/>
      <c r="D21" s="30">
        <f t="shared" ref="D21:M21" si="6">SUM(D22:D25)</f>
        <v>23017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254494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4"/>
        <v>277511</v>
      </c>
      <c r="O21" s="42">
        <f t="shared" si="1"/>
        <v>458.69586776859506</v>
      </c>
      <c r="P21" s="10"/>
    </row>
    <row r="22" spans="1:119">
      <c r="A22" s="12"/>
      <c r="B22" s="23">
        <v>343.3</v>
      </c>
      <c r="C22" s="19" t="s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218523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218523</v>
      </c>
      <c r="O22" s="44">
        <f t="shared" si="1"/>
        <v>361.19504132231407</v>
      </c>
      <c r="P22" s="9"/>
    </row>
    <row r="23" spans="1:119">
      <c r="A23" s="12"/>
      <c r="B23" s="23">
        <v>343.4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35971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35971</v>
      </c>
      <c r="O23" s="44">
        <f t="shared" si="1"/>
        <v>59.456198347107438</v>
      </c>
      <c r="P23" s="9"/>
    </row>
    <row r="24" spans="1:119">
      <c r="A24" s="12"/>
      <c r="B24" s="23">
        <v>343.9</v>
      </c>
      <c r="C24" s="19" t="s">
        <v>50</v>
      </c>
      <c r="D24" s="43">
        <v>5017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5017</v>
      </c>
      <c r="O24" s="44">
        <f t="shared" si="1"/>
        <v>8.2925619834710744</v>
      </c>
      <c r="P24" s="9"/>
    </row>
    <row r="25" spans="1:119">
      <c r="A25" s="12"/>
      <c r="B25" s="23">
        <v>344.9</v>
      </c>
      <c r="C25" s="19" t="s">
        <v>69</v>
      </c>
      <c r="D25" s="43">
        <v>18000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18000</v>
      </c>
      <c r="O25" s="44">
        <f t="shared" si="1"/>
        <v>29.75206611570248</v>
      </c>
      <c r="P25" s="9"/>
    </row>
    <row r="26" spans="1:119" ht="15.6">
      <c r="A26" s="27" t="s">
        <v>2</v>
      </c>
      <c r="B26" s="28"/>
      <c r="C26" s="29"/>
      <c r="D26" s="30">
        <f t="shared" ref="D26:M26" si="7">SUM(D27:D28)</f>
        <v>66495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1252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4"/>
        <v>67747</v>
      </c>
      <c r="O26" s="42">
        <f t="shared" si="1"/>
        <v>111.97851239669421</v>
      </c>
      <c r="P26" s="10"/>
    </row>
    <row r="27" spans="1:119">
      <c r="A27" s="12"/>
      <c r="B27" s="23">
        <v>361.1</v>
      </c>
      <c r="C27" s="19" t="s">
        <v>34</v>
      </c>
      <c r="D27" s="43">
        <v>2132</v>
      </c>
      <c r="E27" s="43">
        <v>0</v>
      </c>
      <c r="F27" s="43">
        <v>0</v>
      </c>
      <c r="G27" s="43">
        <v>0</v>
      </c>
      <c r="H27" s="43">
        <v>0</v>
      </c>
      <c r="I27" s="43">
        <v>1252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3384</v>
      </c>
      <c r="O27" s="44">
        <f t="shared" si="1"/>
        <v>5.593388429752066</v>
      </c>
      <c r="P27" s="9"/>
    </row>
    <row r="28" spans="1:119" ht="15.6" thickBot="1">
      <c r="A28" s="12"/>
      <c r="B28" s="23">
        <v>369.9</v>
      </c>
      <c r="C28" s="19" t="s">
        <v>35</v>
      </c>
      <c r="D28" s="43">
        <v>64363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64363</v>
      </c>
      <c r="O28" s="44">
        <f t="shared" si="1"/>
        <v>106.38512396694215</v>
      </c>
      <c r="P28" s="9"/>
    </row>
    <row r="29" spans="1:119" ht="16.2" thickBot="1">
      <c r="A29" s="13" t="s">
        <v>32</v>
      </c>
      <c r="B29" s="21"/>
      <c r="C29" s="20"/>
      <c r="D29" s="14">
        <f>SUM(D5,D12,D15,D21,D26)</f>
        <v>388613</v>
      </c>
      <c r="E29" s="14">
        <f t="shared" ref="E29:M29" si="8">SUM(E5,E12,E15,E21,E26)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255746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4"/>
        <v>644359</v>
      </c>
      <c r="O29" s="36">
        <f t="shared" si="1"/>
        <v>1065.0561983471075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4" t="s">
        <v>89</v>
      </c>
      <c r="M31" s="114"/>
      <c r="N31" s="114"/>
      <c r="O31" s="40">
        <v>605</v>
      </c>
    </row>
    <row r="32" spans="1:119">
      <c r="A32" s="115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116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86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SUM(D6:D11)</f>
        <v>148260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148260</v>
      </c>
      <c r="O5" s="31">
        <f t="shared" ref="O5:O30" si="1">(N5/O$32)</f>
        <v>267.61732851985562</v>
      </c>
      <c r="P5" s="6"/>
    </row>
    <row r="6" spans="1:133">
      <c r="A6" s="12"/>
      <c r="B6" s="23">
        <v>312.41000000000003</v>
      </c>
      <c r="C6" s="19" t="s">
        <v>54</v>
      </c>
      <c r="D6" s="43">
        <v>46099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46099</v>
      </c>
      <c r="O6" s="44">
        <f t="shared" si="1"/>
        <v>83.211191335740068</v>
      </c>
      <c r="P6" s="9"/>
    </row>
    <row r="7" spans="1:133">
      <c r="A7" s="12"/>
      <c r="B7" s="23">
        <v>312.60000000000002</v>
      </c>
      <c r="C7" s="19" t="s">
        <v>10</v>
      </c>
      <c r="D7" s="43">
        <v>78300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78300</v>
      </c>
      <c r="O7" s="44">
        <f t="shared" si="1"/>
        <v>141.33574007220216</v>
      </c>
      <c r="P7" s="9"/>
    </row>
    <row r="8" spans="1:133">
      <c r="A8" s="12"/>
      <c r="B8" s="23">
        <v>314.10000000000002</v>
      </c>
      <c r="C8" s="19" t="s">
        <v>11</v>
      </c>
      <c r="D8" s="43">
        <v>13687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13687</v>
      </c>
      <c r="O8" s="44">
        <f t="shared" si="1"/>
        <v>24.705776173285198</v>
      </c>
      <c r="P8" s="9"/>
    </row>
    <row r="9" spans="1:133">
      <c r="A9" s="12"/>
      <c r="B9" s="23">
        <v>314.8</v>
      </c>
      <c r="C9" s="19" t="s">
        <v>12</v>
      </c>
      <c r="D9" s="43">
        <v>1460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1460</v>
      </c>
      <c r="O9" s="44">
        <f t="shared" si="1"/>
        <v>2.6353790613718413</v>
      </c>
      <c r="P9" s="9"/>
    </row>
    <row r="10" spans="1:133">
      <c r="A10" s="12"/>
      <c r="B10" s="23">
        <v>315</v>
      </c>
      <c r="C10" s="19" t="s">
        <v>62</v>
      </c>
      <c r="D10" s="43">
        <v>4434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4434</v>
      </c>
      <c r="O10" s="44">
        <f t="shared" si="1"/>
        <v>8.0036101083032491</v>
      </c>
      <c r="P10" s="9"/>
    </row>
    <row r="11" spans="1:133">
      <c r="A11" s="12"/>
      <c r="B11" s="23">
        <v>316</v>
      </c>
      <c r="C11" s="19" t="s">
        <v>72</v>
      </c>
      <c r="D11" s="43">
        <v>4280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4280</v>
      </c>
      <c r="O11" s="44">
        <f t="shared" si="1"/>
        <v>7.7256317689530682</v>
      </c>
      <c r="P11" s="9"/>
    </row>
    <row r="12" spans="1:133" ht="15.6">
      <c r="A12" s="27" t="s">
        <v>14</v>
      </c>
      <c r="B12" s="28"/>
      <c r="C12" s="29"/>
      <c r="D12" s="30">
        <f t="shared" ref="D12:M12" si="3">SUM(D13:D14)</f>
        <v>42526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0" si="4">SUM(D12:M12)</f>
        <v>42526</v>
      </c>
      <c r="O12" s="42">
        <f t="shared" si="1"/>
        <v>76.761732851985556</v>
      </c>
      <c r="P12" s="10"/>
    </row>
    <row r="13" spans="1:133">
      <c r="A13" s="12"/>
      <c r="B13" s="23">
        <v>322</v>
      </c>
      <c r="C13" s="19" t="s">
        <v>0</v>
      </c>
      <c r="D13" s="43">
        <v>6634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6634</v>
      </c>
      <c r="O13" s="44">
        <f t="shared" si="1"/>
        <v>11.974729241877256</v>
      </c>
      <c r="P13" s="9"/>
    </row>
    <row r="14" spans="1:133">
      <c r="A14" s="12"/>
      <c r="B14" s="23">
        <v>323.10000000000002</v>
      </c>
      <c r="C14" s="19" t="s">
        <v>15</v>
      </c>
      <c r="D14" s="43">
        <v>35892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35892</v>
      </c>
      <c r="O14" s="44">
        <f t="shared" si="1"/>
        <v>64.7870036101083</v>
      </c>
      <c r="P14" s="9"/>
    </row>
    <row r="15" spans="1:133" ht="15.6">
      <c r="A15" s="27" t="s">
        <v>16</v>
      </c>
      <c r="B15" s="28"/>
      <c r="C15" s="29"/>
      <c r="D15" s="30">
        <f t="shared" ref="D15:M15" si="5">SUM(D16:D19)</f>
        <v>78574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78574</v>
      </c>
      <c r="O15" s="42">
        <f t="shared" si="1"/>
        <v>141.8303249097473</v>
      </c>
      <c r="P15" s="10"/>
    </row>
    <row r="16" spans="1:133">
      <c r="A16" s="12"/>
      <c r="B16" s="23">
        <v>335.12</v>
      </c>
      <c r="C16" s="19" t="s">
        <v>65</v>
      </c>
      <c r="D16" s="43">
        <v>25865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25865</v>
      </c>
      <c r="O16" s="44">
        <f t="shared" si="1"/>
        <v>46.687725631768956</v>
      </c>
      <c r="P16" s="9"/>
    </row>
    <row r="17" spans="1:119">
      <c r="A17" s="12"/>
      <c r="B17" s="23">
        <v>335.14</v>
      </c>
      <c r="C17" s="19" t="s">
        <v>66</v>
      </c>
      <c r="D17" s="43">
        <v>4590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4590</v>
      </c>
      <c r="O17" s="44">
        <f t="shared" si="1"/>
        <v>8.2851985559566792</v>
      </c>
      <c r="P17" s="9"/>
    </row>
    <row r="18" spans="1:119">
      <c r="A18" s="12"/>
      <c r="B18" s="23">
        <v>335.15</v>
      </c>
      <c r="C18" s="19" t="s">
        <v>67</v>
      </c>
      <c r="D18" s="43">
        <v>105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105</v>
      </c>
      <c r="O18" s="44">
        <f t="shared" si="1"/>
        <v>0.18953068592057762</v>
      </c>
      <c r="P18" s="9"/>
    </row>
    <row r="19" spans="1:119">
      <c r="A19" s="12"/>
      <c r="B19" s="23">
        <v>335.18</v>
      </c>
      <c r="C19" s="19" t="s">
        <v>68</v>
      </c>
      <c r="D19" s="43">
        <v>48014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48014</v>
      </c>
      <c r="O19" s="44">
        <f t="shared" si="1"/>
        <v>86.667870036101078</v>
      </c>
      <c r="P19" s="9"/>
    </row>
    <row r="20" spans="1:119" ht="15.6">
      <c r="A20" s="27" t="s">
        <v>25</v>
      </c>
      <c r="B20" s="28"/>
      <c r="C20" s="29"/>
      <c r="D20" s="30">
        <f t="shared" ref="D20:M20" si="6">SUM(D21:D24)</f>
        <v>34569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190478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4"/>
        <v>225047</v>
      </c>
      <c r="O20" s="42">
        <f t="shared" si="1"/>
        <v>406.22202166064983</v>
      </c>
      <c r="P20" s="10"/>
    </row>
    <row r="21" spans="1:119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128352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128352</v>
      </c>
      <c r="O21" s="44">
        <f t="shared" si="1"/>
        <v>231.68231046931407</v>
      </c>
      <c r="P21" s="9"/>
    </row>
    <row r="22" spans="1:119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62126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62126</v>
      </c>
      <c r="O22" s="44">
        <f t="shared" si="1"/>
        <v>112.14079422382672</v>
      </c>
      <c r="P22" s="9"/>
    </row>
    <row r="23" spans="1:119">
      <c r="A23" s="12"/>
      <c r="B23" s="23">
        <v>343.9</v>
      </c>
      <c r="C23" s="19" t="s">
        <v>50</v>
      </c>
      <c r="D23" s="43">
        <v>9952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9952</v>
      </c>
      <c r="O23" s="44">
        <f t="shared" si="1"/>
        <v>17.963898916967509</v>
      </c>
      <c r="P23" s="9"/>
    </row>
    <row r="24" spans="1:119">
      <c r="A24" s="12"/>
      <c r="B24" s="23">
        <v>344.9</v>
      </c>
      <c r="C24" s="19" t="s">
        <v>69</v>
      </c>
      <c r="D24" s="43">
        <v>24617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24617</v>
      </c>
      <c r="O24" s="44">
        <f t="shared" si="1"/>
        <v>44.435018050541515</v>
      </c>
      <c r="P24" s="9"/>
    </row>
    <row r="25" spans="1:119" ht="15.6">
      <c r="A25" s="27" t="s">
        <v>2</v>
      </c>
      <c r="B25" s="28"/>
      <c r="C25" s="29"/>
      <c r="D25" s="30">
        <f t="shared" ref="D25:M25" si="7">SUM(D26:D27)</f>
        <v>22321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41583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4"/>
        <v>63904</v>
      </c>
      <c r="O25" s="42">
        <f t="shared" si="1"/>
        <v>115.35018050541517</v>
      </c>
      <c r="P25" s="10"/>
    </row>
    <row r="26" spans="1:119">
      <c r="A26" s="12"/>
      <c r="B26" s="23">
        <v>361.1</v>
      </c>
      <c r="C26" s="19" t="s">
        <v>34</v>
      </c>
      <c r="D26" s="43">
        <v>1310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1310</v>
      </c>
      <c r="O26" s="44">
        <f t="shared" si="1"/>
        <v>2.3646209386281587</v>
      </c>
      <c r="P26" s="9"/>
    </row>
    <row r="27" spans="1:119">
      <c r="A27" s="12"/>
      <c r="B27" s="23">
        <v>369.9</v>
      </c>
      <c r="C27" s="19" t="s">
        <v>35</v>
      </c>
      <c r="D27" s="43">
        <v>21011</v>
      </c>
      <c r="E27" s="43">
        <v>0</v>
      </c>
      <c r="F27" s="43">
        <v>0</v>
      </c>
      <c r="G27" s="43">
        <v>0</v>
      </c>
      <c r="H27" s="43">
        <v>0</v>
      </c>
      <c r="I27" s="43">
        <v>41583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62594</v>
      </c>
      <c r="O27" s="44">
        <f t="shared" si="1"/>
        <v>112.985559566787</v>
      </c>
      <c r="P27" s="9"/>
    </row>
    <row r="28" spans="1:119" ht="15.6">
      <c r="A28" s="27" t="s">
        <v>26</v>
      </c>
      <c r="B28" s="28"/>
      <c r="C28" s="29"/>
      <c r="D28" s="30">
        <f t="shared" ref="D28:M28" si="8">SUM(D29:D29)</f>
        <v>0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30078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si="4"/>
        <v>30078</v>
      </c>
      <c r="O28" s="42">
        <f t="shared" si="1"/>
        <v>54.292418772563174</v>
      </c>
      <c r="P28" s="9"/>
    </row>
    <row r="29" spans="1:119" ht="15.6" thickBot="1">
      <c r="A29" s="12"/>
      <c r="B29" s="23">
        <v>381</v>
      </c>
      <c r="C29" s="19" t="s">
        <v>74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30078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30078</v>
      </c>
      <c r="O29" s="44">
        <f t="shared" si="1"/>
        <v>54.292418772563174</v>
      </c>
      <c r="P29" s="9"/>
    </row>
    <row r="30" spans="1:119" ht="16.2" thickBot="1">
      <c r="A30" s="13" t="s">
        <v>32</v>
      </c>
      <c r="B30" s="21"/>
      <c r="C30" s="20"/>
      <c r="D30" s="14">
        <f>SUM(D5,D12,D15,D20,D25,D28)</f>
        <v>326250</v>
      </c>
      <c r="E30" s="14">
        <f t="shared" ref="E30:M30" si="9">SUM(E5,E12,E15,E20,E25,E28)</f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262139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4"/>
        <v>588389</v>
      </c>
      <c r="O30" s="36">
        <f t="shared" si="1"/>
        <v>1062.0740072202166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4" t="s">
        <v>87</v>
      </c>
      <c r="M32" s="114"/>
      <c r="N32" s="114"/>
      <c r="O32" s="40">
        <v>554</v>
      </c>
    </row>
    <row r="33" spans="1:15">
      <c r="A33" s="115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116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84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SUM(D6:D11)</f>
        <v>136708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136708</v>
      </c>
      <c r="O5" s="31">
        <f t="shared" ref="O5:O28" si="1">(N5/O$30)</f>
        <v>247.65942028985506</v>
      </c>
      <c r="P5" s="6"/>
    </row>
    <row r="6" spans="1:133">
      <c r="A6" s="12"/>
      <c r="B6" s="23">
        <v>312.41000000000003</v>
      </c>
      <c r="C6" s="19" t="s">
        <v>54</v>
      </c>
      <c r="D6" s="43">
        <v>40552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40552</v>
      </c>
      <c r="O6" s="44">
        <f t="shared" si="1"/>
        <v>73.463768115942031</v>
      </c>
      <c r="P6" s="9"/>
    </row>
    <row r="7" spans="1:133">
      <c r="A7" s="12"/>
      <c r="B7" s="23">
        <v>312.60000000000002</v>
      </c>
      <c r="C7" s="19" t="s">
        <v>10</v>
      </c>
      <c r="D7" s="43">
        <v>74992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74992</v>
      </c>
      <c r="O7" s="44">
        <f t="shared" si="1"/>
        <v>135.85507246376812</v>
      </c>
      <c r="P7" s="9"/>
    </row>
    <row r="8" spans="1:133">
      <c r="A8" s="12"/>
      <c r="B8" s="23">
        <v>314.10000000000002</v>
      </c>
      <c r="C8" s="19" t="s">
        <v>11</v>
      </c>
      <c r="D8" s="43">
        <v>12199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12199</v>
      </c>
      <c r="O8" s="44">
        <f t="shared" si="1"/>
        <v>22.099637681159422</v>
      </c>
      <c r="P8" s="9"/>
    </row>
    <row r="9" spans="1:133">
      <c r="A9" s="12"/>
      <c r="B9" s="23">
        <v>314.8</v>
      </c>
      <c r="C9" s="19" t="s">
        <v>12</v>
      </c>
      <c r="D9" s="43">
        <v>1229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1229</v>
      </c>
      <c r="O9" s="44">
        <f t="shared" si="1"/>
        <v>2.2264492753623188</v>
      </c>
      <c r="P9" s="9"/>
    </row>
    <row r="10" spans="1:133">
      <c r="A10" s="12"/>
      <c r="B10" s="23">
        <v>315</v>
      </c>
      <c r="C10" s="19" t="s">
        <v>62</v>
      </c>
      <c r="D10" s="43">
        <v>4169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4169</v>
      </c>
      <c r="O10" s="44">
        <f t="shared" si="1"/>
        <v>7.5525362318840576</v>
      </c>
      <c r="P10" s="9"/>
    </row>
    <row r="11" spans="1:133">
      <c r="A11" s="12"/>
      <c r="B11" s="23">
        <v>316</v>
      </c>
      <c r="C11" s="19" t="s">
        <v>72</v>
      </c>
      <c r="D11" s="43">
        <v>3567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3567</v>
      </c>
      <c r="O11" s="44">
        <f t="shared" si="1"/>
        <v>6.4619565217391308</v>
      </c>
      <c r="P11" s="9"/>
    </row>
    <row r="12" spans="1:133" ht="15.6">
      <c r="A12" s="27" t="s">
        <v>14</v>
      </c>
      <c r="B12" s="28"/>
      <c r="C12" s="29"/>
      <c r="D12" s="30">
        <f t="shared" ref="D12:M12" si="3">SUM(D13:D14)</f>
        <v>35136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28" si="4">SUM(D12:M12)</f>
        <v>35136</v>
      </c>
      <c r="O12" s="42">
        <f t="shared" si="1"/>
        <v>63.652173913043477</v>
      </c>
      <c r="P12" s="10"/>
    </row>
    <row r="13" spans="1:133">
      <c r="A13" s="12"/>
      <c r="B13" s="23">
        <v>322</v>
      </c>
      <c r="C13" s="19" t="s">
        <v>0</v>
      </c>
      <c r="D13" s="43">
        <v>600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600</v>
      </c>
      <c r="O13" s="44">
        <f t="shared" si="1"/>
        <v>1.0869565217391304</v>
      </c>
      <c r="P13" s="9"/>
    </row>
    <row r="14" spans="1:133">
      <c r="A14" s="12"/>
      <c r="B14" s="23">
        <v>323.10000000000002</v>
      </c>
      <c r="C14" s="19" t="s">
        <v>15</v>
      </c>
      <c r="D14" s="43">
        <v>34536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34536</v>
      </c>
      <c r="O14" s="44">
        <f t="shared" si="1"/>
        <v>62.565217391304351</v>
      </c>
      <c r="P14" s="9"/>
    </row>
    <row r="15" spans="1:133" ht="15.6">
      <c r="A15" s="27" t="s">
        <v>16</v>
      </c>
      <c r="B15" s="28"/>
      <c r="C15" s="29"/>
      <c r="D15" s="30">
        <f t="shared" ref="D15:M15" si="5">SUM(D16:D19)</f>
        <v>76788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76788</v>
      </c>
      <c r="O15" s="42">
        <f t="shared" si="1"/>
        <v>139.10869565217391</v>
      </c>
      <c r="P15" s="10"/>
    </row>
    <row r="16" spans="1:133">
      <c r="A16" s="12"/>
      <c r="B16" s="23">
        <v>335.12</v>
      </c>
      <c r="C16" s="19" t="s">
        <v>65</v>
      </c>
      <c r="D16" s="43">
        <v>25597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25597</v>
      </c>
      <c r="O16" s="44">
        <f t="shared" si="1"/>
        <v>46.371376811594203</v>
      </c>
      <c r="P16" s="9"/>
    </row>
    <row r="17" spans="1:119">
      <c r="A17" s="12"/>
      <c r="B17" s="23">
        <v>335.14</v>
      </c>
      <c r="C17" s="19" t="s">
        <v>66</v>
      </c>
      <c r="D17" s="43">
        <v>5557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5557</v>
      </c>
      <c r="O17" s="44">
        <f t="shared" si="1"/>
        <v>10.067028985507246</v>
      </c>
      <c r="P17" s="9"/>
    </row>
    <row r="18" spans="1:119">
      <c r="A18" s="12"/>
      <c r="B18" s="23">
        <v>335.15</v>
      </c>
      <c r="C18" s="19" t="s">
        <v>67</v>
      </c>
      <c r="D18" s="43">
        <v>760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760</v>
      </c>
      <c r="O18" s="44">
        <f t="shared" si="1"/>
        <v>1.3768115942028984</v>
      </c>
      <c r="P18" s="9"/>
    </row>
    <row r="19" spans="1:119">
      <c r="A19" s="12"/>
      <c r="B19" s="23">
        <v>335.18</v>
      </c>
      <c r="C19" s="19" t="s">
        <v>68</v>
      </c>
      <c r="D19" s="43">
        <v>44874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44874</v>
      </c>
      <c r="O19" s="44">
        <f t="shared" si="1"/>
        <v>81.293478260869563</v>
      </c>
      <c r="P19" s="9"/>
    </row>
    <row r="20" spans="1:119" ht="15.6">
      <c r="A20" s="27" t="s">
        <v>25</v>
      </c>
      <c r="B20" s="28"/>
      <c r="C20" s="29"/>
      <c r="D20" s="30">
        <f t="shared" ref="D20:M20" si="6">SUM(D21:D24)</f>
        <v>36844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183069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4"/>
        <v>219913</v>
      </c>
      <c r="O20" s="42">
        <f t="shared" si="1"/>
        <v>398.393115942029</v>
      </c>
      <c r="P20" s="10"/>
    </row>
    <row r="21" spans="1:119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117820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117820</v>
      </c>
      <c r="O21" s="44">
        <f t="shared" si="1"/>
        <v>213.44202898550725</v>
      </c>
      <c r="P21" s="9"/>
    </row>
    <row r="22" spans="1:119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65249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65249</v>
      </c>
      <c r="O22" s="44">
        <f t="shared" si="1"/>
        <v>118.20471014492753</v>
      </c>
      <c r="P22" s="9"/>
    </row>
    <row r="23" spans="1:119">
      <c r="A23" s="12"/>
      <c r="B23" s="23">
        <v>343.9</v>
      </c>
      <c r="C23" s="19" t="s">
        <v>50</v>
      </c>
      <c r="D23" s="43">
        <v>14188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14188</v>
      </c>
      <c r="O23" s="44">
        <f t="shared" si="1"/>
        <v>25.702898550724637</v>
      </c>
      <c r="P23" s="9"/>
    </row>
    <row r="24" spans="1:119">
      <c r="A24" s="12"/>
      <c r="B24" s="23">
        <v>344.9</v>
      </c>
      <c r="C24" s="19" t="s">
        <v>69</v>
      </c>
      <c r="D24" s="43">
        <v>22656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22656</v>
      </c>
      <c r="O24" s="44">
        <f t="shared" si="1"/>
        <v>41.043478260869563</v>
      </c>
      <c r="P24" s="9"/>
    </row>
    <row r="25" spans="1:119" ht="15.6">
      <c r="A25" s="27" t="s">
        <v>2</v>
      </c>
      <c r="B25" s="28"/>
      <c r="C25" s="29"/>
      <c r="D25" s="30">
        <f t="shared" ref="D25:M25" si="7">SUM(D26:D27)</f>
        <v>2629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6061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4"/>
        <v>8690</v>
      </c>
      <c r="O25" s="42">
        <f t="shared" si="1"/>
        <v>15.742753623188406</v>
      </c>
      <c r="P25" s="10"/>
    </row>
    <row r="26" spans="1:119">
      <c r="A26" s="12"/>
      <c r="B26" s="23">
        <v>361.1</v>
      </c>
      <c r="C26" s="19" t="s">
        <v>34</v>
      </c>
      <c r="D26" s="43">
        <v>1018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1018</v>
      </c>
      <c r="O26" s="44">
        <f t="shared" si="1"/>
        <v>1.8442028985507246</v>
      </c>
      <c r="P26" s="9"/>
    </row>
    <row r="27" spans="1:119" ht="15.6" thickBot="1">
      <c r="A27" s="12"/>
      <c r="B27" s="23">
        <v>369.9</v>
      </c>
      <c r="C27" s="19" t="s">
        <v>35</v>
      </c>
      <c r="D27" s="43">
        <v>1611</v>
      </c>
      <c r="E27" s="43">
        <v>0</v>
      </c>
      <c r="F27" s="43">
        <v>0</v>
      </c>
      <c r="G27" s="43">
        <v>0</v>
      </c>
      <c r="H27" s="43">
        <v>0</v>
      </c>
      <c r="I27" s="43">
        <v>6061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7672</v>
      </c>
      <c r="O27" s="44">
        <f t="shared" si="1"/>
        <v>13.898550724637682</v>
      </c>
      <c r="P27" s="9"/>
    </row>
    <row r="28" spans="1:119" ht="16.2" thickBot="1">
      <c r="A28" s="13" t="s">
        <v>32</v>
      </c>
      <c r="B28" s="21"/>
      <c r="C28" s="20"/>
      <c r="D28" s="14">
        <f>SUM(D5,D12,D15,D20,D25)</f>
        <v>288105</v>
      </c>
      <c r="E28" s="14">
        <f t="shared" ref="E28:M28" si="8">SUM(E5,E12,E15,E20,E25)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189130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4"/>
        <v>477235</v>
      </c>
      <c r="O28" s="36">
        <f t="shared" si="1"/>
        <v>864.55615942028987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4" t="s">
        <v>85</v>
      </c>
      <c r="M30" s="114"/>
      <c r="N30" s="114"/>
      <c r="O30" s="40">
        <v>552</v>
      </c>
    </row>
    <row r="31" spans="1:119">
      <c r="A31" s="115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116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82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SUM(D6:D11)</f>
        <v>127808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127808</v>
      </c>
      <c r="O5" s="31">
        <f t="shared" ref="O5:O28" si="1">(N5/O$30)</f>
        <v>229.87050359712231</v>
      </c>
      <c r="P5" s="6"/>
    </row>
    <row r="6" spans="1:133">
      <c r="A6" s="12"/>
      <c r="B6" s="23">
        <v>312.41000000000003</v>
      </c>
      <c r="C6" s="19" t="s">
        <v>54</v>
      </c>
      <c r="D6" s="43">
        <v>37055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37055</v>
      </c>
      <c r="O6" s="44">
        <f t="shared" si="1"/>
        <v>66.64568345323741</v>
      </c>
      <c r="P6" s="9"/>
    </row>
    <row r="7" spans="1:133">
      <c r="A7" s="12"/>
      <c r="B7" s="23">
        <v>312.60000000000002</v>
      </c>
      <c r="C7" s="19" t="s">
        <v>10</v>
      </c>
      <c r="D7" s="43">
        <v>71074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71074</v>
      </c>
      <c r="O7" s="44">
        <f t="shared" si="1"/>
        <v>127.83093525179856</v>
      </c>
      <c r="P7" s="9"/>
    </row>
    <row r="8" spans="1:133">
      <c r="A8" s="12"/>
      <c r="B8" s="23">
        <v>314.10000000000002</v>
      </c>
      <c r="C8" s="19" t="s">
        <v>11</v>
      </c>
      <c r="D8" s="43">
        <v>11703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11703</v>
      </c>
      <c r="O8" s="44">
        <f t="shared" si="1"/>
        <v>21.048561151079138</v>
      </c>
      <c r="P8" s="9"/>
    </row>
    <row r="9" spans="1:133">
      <c r="A9" s="12"/>
      <c r="B9" s="23">
        <v>314.8</v>
      </c>
      <c r="C9" s="19" t="s">
        <v>12</v>
      </c>
      <c r="D9" s="43">
        <v>1348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1348</v>
      </c>
      <c r="O9" s="44">
        <f t="shared" si="1"/>
        <v>2.4244604316546763</v>
      </c>
      <c r="P9" s="9"/>
    </row>
    <row r="10" spans="1:133">
      <c r="A10" s="12"/>
      <c r="B10" s="23">
        <v>315</v>
      </c>
      <c r="C10" s="19" t="s">
        <v>62</v>
      </c>
      <c r="D10" s="43">
        <v>4350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4350</v>
      </c>
      <c r="O10" s="44">
        <f t="shared" si="1"/>
        <v>7.8237410071942444</v>
      </c>
      <c r="P10" s="9"/>
    </row>
    <row r="11" spans="1:133">
      <c r="A11" s="12"/>
      <c r="B11" s="23">
        <v>316</v>
      </c>
      <c r="C11" s="19" t="s">
        <v>72</v>
      </c>
      <c r="D11" s="43">
        <v>2278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2278</v>
      </c>
      <c r="O11" s="44">
        <f t="shared" si="1"/>
        <v>4.0971223021582732</v>
      </c>
      <c r="P11" s="9"/>
    </row>
    <row r="12" spans="1:133" ht="15.6">
      <c r="A12" s="27" t="s">
        <v>14</v>
      </c>
      <c r="B12" s="28"/>
      <c r="C12" s="29"/>
      <c r="D12" s="30">
        <f t="shared" ref="D12:M12" si="3">SUM(D13:D14)</f>
        <v>33717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28" si="4">SUM(D12:M12)</f>
        <v>33717</v>
      </c>
      <c r="O12" s="42">
        <f t="shared" si="1"/>
        <v>60.64208633093525</v>
      </c>
      <c r="P12" s="10"/>
    </row>
    <row r="13" spans="1:133">
      <c r="A13" s="12"/>
      <c r="B13" s="23">
        <v>322</v>
      </c>
      <c r="C13" s="19" t="s">
        <v>0</v>
      </c>
      <c r="D13" s="43">
        <v>900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900</v>
      </c>
      <c r="O13" s="44">
        <f t="shared" si="1"/>
        <v>1.6187050359712229</v>
      </c>
      <c r="P13" s="9"/>
    </row>
    <row r="14" spans="1:133">
      <c r="A14" s="12"/>
      <c r="B14" s="23">
        <v>323.10000000000002</v>
      </c>
      <c r="C14" s="19" t="s">
        <v>15</v>
      </c>
      <c r="D14" s="43">
        <v>32817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32817</v>
      </c>
      <c r="O14" s="44">
        <f t="shared" si="1"/>
        <v>59.023381294964025</v>
      </c>
      <c r="P14" s="9"/>
    </row>
    <row r="15" spans="1:133" ht="15.6">
      <c r="A15" s="27" t="s">
        <v>16</v>
      </c>
      <c r="B15" s="28"/>
      <c r="C15" s="29"/>
      <c r="D15" s="30">
        <f t="shared" ref="D15:M15" si="5">SUM(D16:D19)</f>
        <v>72631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72631</v>
      </c>
      <c r="O15" s="42">
        <f t="shared" si="1"/>
        <v>130.63129496402877</v>
      </c>
      <c r="P15" s="10"/>
    </row>
    <row r="16" spans="1:133">
      <c r="A16" s="12"/>
      <c r="B16" s="23">
        <v>335.12</v>
      </c>
      <c r="C16" s="19" t="s">
        <v>65</v>
      </c>
      <c r="D16" s="43">
        <v>25446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25446</v>
      </c>
      <c r="O16" s="44">
        <f t="shared" si="1"/>
        <v>45.766187050359711</v>
      </c>
      <c r="P16" s="9"/>
    </row>
    <row r="17" spans="1:119">
      <c r="A17" s="12"/>
      <c r="B17" s="23">
        <v>335.14</v>
      </c>
      <c r="C17" s="19" t="s">
        <v>66</v>
      </c>
      <c r="D17" s="43">
        <v>4073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4073</v>
      </c>
      <c r="O17" s="44">
        <f t="shared" si="1"/>
        <v>7.3255395683453237</v>
      </c>
      <c r="P17" s="9"/>
    </row>
    <row r="18" spans="1:119">
      <c r="A18" s="12"/>
      <c r="B18" s="23">
        <v>335.15</v>
      </c>
      <c r="C18" s="19" t="s">
        <v>67</v>
      </c>
      <c r="D18" s="43">
        <v>551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551</v>
      </c>
      <c r="O18" s="44">
        <f t="shared" si="1"/>
        <v>0.99100719424460426</v>
      </c>
      <c r="P18" s="9"/>
    </row>
    <row r="19" spans="1:119">
      <c r="A19" s="12"/>
      <c r="B19" s="23">
        <v>335.18</v>
      </c>
      <c r="C19" s="19" t="s">
        <v>68</v>
      </c>
      <c r="D19" s="43">
        <v>42561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42561</v>
      </c>
      <c r="O19" s="44">
        <f t="shared" si="1"/>
        <v>76.548561151079141</v>
      </c>
      <c r="P19" s="9"/>
    </row>
    <row r="20" spans="1:119" ht="15.6">
      <c r="A20" s="27" t="s">
        <v>25</v>
      </c>
      <c r="B20" s="28"/>
      <c r="C20" s="29"/>
      <c r="D20" s="30">
        <f t="shared" ref="D20:M20" si="6">SUM(D21:D24)</f>
        <v>29851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188493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4"/>
        <v>218344</v>
      </c>
      <c r="O20" s="42">
        <f t="shared" si="1"/>
        <v>392.70503597122303</v>
      </c>
      <c r="P20" s="10"/>
    </row>
    <row r="21" spans="1:119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122647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122647</v>
      </c>
      <c r="O21" s="44">
        <f t="shared" si="1"/>
        <v>220.58812949640287</v>
      </c>
      <c r="P21" s="9"/>
    </row>
    <row r="22" spans="1:119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65846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65846</v>
      </c>
      <c r="O22" s="44">
        <f t="shared" si="1"/>
        <v>118.42805755395683</v>
      </c>
      <c r="P22" s="9"/>
    </row>
    <row r="23" spans="1:119">
      <c r="A23" s="12"/>
      <c r="B23" s="23">
        <v>343.9</v>
      </c>
      <c r="C23" s="19" t="s">
        <v>50</v>
      </c>
      <c r="D23" s="43">
        <v>7325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7325</v>
      </c>
      <c r="O23" s="44">
        <f t="shared" si="1"/>
        <v>13.174460431654676</v>
      </c>
      <c r="P23" s="9"/>
    </row>
    <row r="24" spans="1:119">
      <c r="A24" s="12"/>
      <c r="B24" s="23">
        <v>344.9</v>
      </c>
      <c r="C24" s="19" t="s">
        <v>69</v>
      </c>
      <c r="D24" s="43">
        <v>22526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22526</v>
      </c>
      <c r="O24" s="44">
        <f t="shared" si="1"/>
        <v>40.514388489208635</v>
      </c>
      <c r="P24" s="9"/>
    </row>
    <row r="25" spans="1:119" ht="15.6">
      <c r="A25" s="27" t="s">
        <v>2</v>
      </c>
      <c r="B25" s="28"/>
      <c r="C25" s="29"/>
      <c r="D25" s="30">
        <f t="shared" ref="D25:M25" si="7">SUM(D26:D27)</f>
        <v>4096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4"/>
        <v>4096</v>
      </c>
      <c r="O25" s="42">
        <f t="shared" si="1"/>
        <v>7.3669064748201443</v>
      </c>
      <c r="P25" s="10"/>
    </row>
    <row r="26" spans="1:119">
      <c r="A26" s="12"/>
      <c r="B26" s="23">
        <v>361.1</v>
      </c>
      <c r="C26" s="19" t="s">
        <v>34</v>
      </c>
      <c r="D26" s="43">
        <v>585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585</v>
      </c>
      <c r="O26" s="44">
        <f t="shared" si="1"/>
        <v>1.0521582733812949</v>
      </c>
      <c r="P26" s="9"/>
    </row>
    <row r="27" spans="1:119" ht="15.6" thickBot="1">
      <c r="A27" s="12"/>
      <c r="B27" s="23">
        <v>369.9</v>
      </c>
      <c r="C27" s="19" t="s">
        <v>35</v>
      </c>
      <c r="D27" s="43">
        <v>3511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3511</v>
      </c>
      <c r="O27" s="44">
        <f t="shared" si="1"/>
        <v>6.3147482014388485</v>
      </c>
      <c r="P27" s="9"/>
    </row>
    <row r="28" spans="1:119" ht="16.2" thickBot="1">
      <c r="A28" s="13" t="s">
        <v>32</v>
      </c>
      <c r="B28" s="21"/>
      <c r="C28" s="20"/>
      <c r="D28" s="14">
        <f>SUM(D5,D12,D15,D20,D25)</f>
        <v>268103</v>
      </c>
      <c r="E28" s="14">
        <f t="shared" ref="E28:M28" si="8">SUM(E5,E12,E15,E20,E25)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188493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4"/>
        <v>456596</v>
      </c>
      <c r="O28" s="36">
        <f t="shared" si="1"/>
        <v>821.21582733812954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4" t="s">
        <v>83</v>
      </c>
      <c r="M30" s="114"/>
      <c r="N30" s="114"/>
      <c r="O30" s="40">
        <v>556</v>
      </c>
    </row>
    <row r="31" spans="1:119">
      <c r="A31" s="115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116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80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SUM(D6:D11)</f>
        <v>126681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126681</v>
      </c>
      <c r="O5" s="31">
        <f t="shared" ref="O5:O30" si="1">(N5/O$32)</f>
        <v>228.66606498194946</v>
      </c>
      <c r="P5" s="6"/>
    </row>
    <row r="6" spans="1:133">
      <c r="A6" s="12"/>
      <c r="B6" s="23">
        <v>312.41000000000003</v>
      </c>
      <c r="C6" s="19" t="s">
        <v>54</v>
      </c>
      <c r="D6" s="43">
        <v>37467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37467</v>
      </c>
      <c r="O6" s="44">
        <f t="shared" si="1"/>
        <v>67.629963898916969</v>
      </c>
      <c r="P6" s="9"/>
    </row>
    <row r="7" spans="1:133">
      <c r="A7" s="12"/>
      <c r="B7" s="23">
        <v>312.60000000000002</v>
      </c>
      <c r="C7" s="19" t="s">
        <v>10</v>
      </c>
      <c r="D7" s="43">
        <v>68083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68083</v>
      </c>
      <c r="O7" s="44">
        <f t="shared" si="1"/>
        <v>122.89350180505416</v>
      </c>
      <c r="P7" s="9"/>
    </row>
    <row r="8" spans="1:133">
      <c r="A8" s="12"/>
      <c r="B8" s="23">
        <v>314.10000000000002</v>
      </c>
      <c r="C8" s="19" t="s">
        <v>11</v>
      </c>
      <c r="D8" s="43">
        <v>12556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12556</v>
      </c>
      <c r="O8" s="44">
        <f t="shared" si="1"/>
        <v>22.664259927797833</v>
      </c>
      <c r="P8" s="9"/>
    </row>
    <row r="9" spans="1:133">
      <c r="A9" s="12"/>
      <c r="B9" s="23">
        <v>314.8</v>
      </c>
      <c r="C9" s="19" t="s">
        <v>12</v>
      </c>
      <c r="D9" s="43">
        <v>1154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1154</v>
      </c>
      <c r="O9" s="44">
        <f t="shared" si="1"/>
        <v>2.0830324909747291</v>
      </c>
      <c r="P9" s="9"/>
    </row>
    <row r="10" spans="1:133">
      <c r="A10" s="12"/>
      <c r="B10" s="23">
        <v>315</v>
      </c>
      <c r="C10" s="19" t="s">
        <v>62</v>
      </c>
      <c r="D10" s="43">
        <v>3975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3975</v>
      </c>
      <c r="O10" s="44">
        <f t="shared" si="1"/>
        <v>7.1750902527075811</v>
      </c>
      <c r="P10" s="9"/>
    </row>
    <row r="11" spans="1:133">
      <c r="A11" s="12"/>
      <c r="B11" s="23">
        <v>316</v>
      </c>
      <c r="C11" s="19" t="s">
        <v>72</v>
      </c>
      <c r="D11" s="43">
        <v>3446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3446</v>
      </c>
      <c r="O11" s="44">
        <f t="shared" si="1"/>
        <v>6.2202166064981945</v>
      </c>
      <c r="P11" s="9"/>
    </row>
    <row r="12" spans="1:133" ht="15.6">
      <c r="A12" s="27" t="s">
        <v>14</v>
      </c>
      <c r="B12" s="28"/>
      <c r="C12" s="29"/>
      <c r="D12" s="30">
        <f t="shared" ref="D12:M12" si="3">SUM(D13:D14)</f>
        <v>34377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0" si="4">SUM(D12:M12)</f>
        <v>34377</v>
      </c>
      <c r="O12" s="42">
        <f t="shared" si="1"/>
        <v>62.052346570397113</v>
      </c>
      <c r="P12" s="10"/>
    </row>
    <row r="13" spans="1:133">
      <c r="A13" s="12"/>
      <c r="B13" s="23">
        <v>322</v>
      </c>
      <c r="C13" s="19" t="s">
        <v>0</v>
      </c>
      <c r="D13" s="43">
        <v>450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450</v>
      </c>
      <c r="O13" s="44">
        <f t="shared" si="1"/>
        <v>0.81227436823104693</v>
      </c>
      <c r="P13" s="9"/>
    </row>
    <row r="14" spans="1:133">
      <c r="A14" s="12"/>
      <c r="B14" s="23">
        <v>323.10000000000002</v>
      </c>
      <c r="C14" s="19" t="s">
        <v>15</v>
      </c>
      <c r="D14" s="43">
        <v>33927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33927</v>
      </c>
      <c r="O14" s="44">
        <f t="shared" si="1"/>
        <v>61.240072202166068</v>
      </c>
      <c r="P14" s="9"/>
    </row>
    <row r="15" spans="1:133" ht="15.6">
      <c r="A15" s="27" t="s">
        <v>16</v>
      </c>
      <c r="B15" s="28"/>
      <c r="C15" s="29"/>
      <c r="D15" s="30">
        <f t="shared" ref="D15:M15" si="5">SUM(D16:D20)</f>
        <v>94234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94234</v>
      </c>
      <c r="O15" s="42">
        <f t="shared" si="1"/>
        <v>170.09747292418771</v>
      </c>
      <c r="P15" s="10"/>
    </row>
    <row r="16" spans="1:133">
      <c r="A16" s="12"/>
      <c r="B16" s="23">
        <v>334.49</v>
      </c>
      <c r="C16" s="19" t="s">
        <v>77</v>
      </c>
      <c r="D16" s="43">
        <v>21697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21697</v>
      </c>
      <c r="O16" s="44">
        <f t="shared" si="1"/>
        <v>39.164259927797836</v>
      </c>
      <c r="P16" s="9"/>
    </row>
    <row r="17" spans="1:119">
      <c r="A17" s="12"/>
      <c r="B17" s="23">
        <v>335.12</v>
      </c>
      <c r="C17" s="19" t="s">
        <v>65</v>
      </c>
      <c r="D17" s="43">
        <v>25160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25160</v>
      </c>
      <c r="O17" s="44">
        <f t="shared" si="1"/>
        <v>45.415162454873645</v>
      </c>
      <c r="P17" s="9"/>
    </row>
    <row r="18" spans="1:119">
      <c r="A18" s="12"/>
      <c r="B18" s="23">
        <v>335.14</v>
      </c>
      <c r="C18" s="19" t="s">
        <v>66</v>
      </c>
      <c r="D18" s="43">
        <v>4695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4695</v>
      </c>
      <c r="O18" s="44">
        <f t="shared" si="1"/>
        <v>8.474729241877256</v>
      </c>
      <c r="P18" s="9"/>
    </row>
    <row r="19" spans="1:119">
      <c r="A19" s="12"/>
      <c r="B19" s="23">
        <v>335.15</v>
      </c>
      <c r="C19" s="19" t="s">
        <v>67</v>
      </c>
      <c r="D19" s="43">
        <v>621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621</v>
      </c>
      <c r="O19" s="44">
        <f t="shared" si="1"/>
        <v>1.1209386281588447</v>
      </c>
      <c r="P19" s="9"/>
    </row>
    <row r="20" spans="1:119">
      <c r="A20" s="12"/>
      <c r="B20" s="23">
        <v>335.18</v>
      </c>
      <c r="C20" s="19" t="s">
        <v>68</v>
      </c>
      <c r="D20" s="43">
        <v>42061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42061</v>
      </c>
      <c r="O20" s="44">
        <f t="shared" si="1"/>
        <v>75.92238267148015</v>
      </c>
      <c r="P20" s="9"/>
    </row>
    <row r="21" spans="1:119" ht="15.6">
      <c r="A21" s="27" t="s">
        <v>25</v>
      </c>
      <c r="B21" s="28"/>
      <c r="C21" s="29"/>
      <c r="D21" s="30">
        <f t="shared" ref="D21:M21" si="6">SUM(D22:D25)</f>
        <v>1265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176815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4"/>
        <v>178080</v>
      </c>
      <c r="O21" s="42">
        <f t="shared" si="1"/>
        <v>321.44404332129966</v>
      </c>
      <c r="P21" s="10"/>
    </row>
    <row r="22" spans="1:119">
      <c r="A22" s="12"/>
      <c r="B22" s="23">
        <v>343.3</v>
      </c>
      <c r="C22" s="19" t="s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112547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112547</v>
      </c>
      <c r="O22" s="44">
        <f t="shared" si="1"/>
        <v>203.15342960288808</v>
      </c>
      <c r="P22" s="9"/>
    </row>
    <row r="23" spans="1:119">
      <c r="A23" s="12"/>
      <c r="B23" s="23">
        <v>343.4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64268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64268</v>
      </c>
      <c r="O23" s="44">
        <f t="shared" si="1"/>
        <v>116.0072202166065</v>
      </c>
      <c r="P23" s="9"/>
    </row>
    <row r="24" spans="1:119">
      <c r="A24" s="12"/>
      <c r="B24" s="23">
        <v>343.8</v>
      </c>
      <c r="C24" s="19" t="s">
        <v>29</v>
      </c>
      <c r="D24" s="43">
        <v>925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925</v>
      </c>
      <c r="O24" s="44">
        <f t="shared" si="1"/>
        <v>1.6696750902527075</v>
      </c>
      <c r="P24" s="9"/>
    </row>
    <row r="25" spans="1:119">
      <c r="A25" s="12"/>
      <c r="B25" s="23">
        <v>344.9</v>
      </c>
      <c r="C25" s="19" t="s">
        <v>69</v>
      </c>
      <c r="D25" s="43">
        <v>340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340</v>
      </c>
      <c r="O25" s="44">
        <f t="shared" si="1"/>
        <v>0.61371841155234652</v>
      </c>
      <c r="P25" s="9"/>
    </row>
    <row r="26" spans="1:119" ht="15.6">
      <c r="A26" s="27" t="s">
        <v>2</v>
      </c>
      <c r="B26" s="28"/>
      <c r="C26" s="29"/>
      <c r="D26" s="30">
        <f t="shared" ref="D26:M26" si="7">SUM(D27:D29)</f>
        <v>4914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13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4"/>
        <v>4927</v>
      </c>
      <c r="O26" s="42">
        <f t="shared" si="1"/>
        <v>8.8935018050541519</v>
      </c>
      <c r="P26" s="10"/>
    </row>
    <row r="27" spans="1:119">
      <c r="A27" s="12"/>
      <c r="B27" s="23">
        <v>361.1</v>
      </c>
      <c r="C27" s="19" t="s">
        <v>34</v>
      </c>
      <c r="D27" s="43">
        <v>108</v>
      </c>
      <c r="E27" s="43">
        <v>0</v>
      </c>
      <c r="F27" s="43">
        <v>0</v>
      </c>
      <c r="G27" s="43">
        <v>0</v>
      </c>
      <c r="H27" s="43">
        <v>0</v>
      </c>
      <c r="I27" s="43">
        <v>13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121</v>
      </c>
      <c r="O27" s="44">
        <f t="shared" si="1"/>
        <v>0.21841155234657039</v>
      </c>
      <c r="P27" s="9"/>
    </row>
    <row r="28" spans="1:119">
      <c r="A28" s="12"/>
      <c r="B28" s="23">
        <v>362</v>
      </c>
      <c r="C28" s="19" t="s">
        <v>51</v>
      </c>
      <c r="D28" s="43">
        <v>4350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4350</v>
      </c>
      <c r="O28" s="44">
        <f t="shared" si="1"/>
        <v>7.8519855595667867</v>
      </c>
      <c r="P28" s="9"/>
    </row>
    <row r="29" spans="1:119" ht="15.6" thickBot="1">
      <c r="A29" s="12"/>
      <c r="B29" s="23">
        <v>369.9</v>
      </c>
      <c r="C29" s="19" t="s">
        <v>35</v>
      </c>
      <c r="D29" s="43">
        <v>456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456</v>
      </c>
      <c r="O29" s="44">
        <f t="shared" si="1"/>
        <v>0.82310469314079426</v>
      </c>
      <c r="P29" s="9"/>
    </row>
    <row r="30" spans="1:119" ht="16.2" thickBot="1">
      <c r="A30" s="13" t="s">
        <v>32</v>
      </c>
      <c r="B30" s="21"/>
      <c r="C30" s="20"/>
      <c r="D30" s="14">
        <f>SUM(D5,D12,D15,D21,D26)</f>
        <v>261471</v>
      </c>
      <c r="E30" s="14">
        <f t="shared" ref="E30:M30" si="8">SUM(E5,E12,E15,E21,E26)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176828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4"/>
        <v>438299</v>
      </c>
      <c r="O30" s="36">
        <f t="shared" si="1"/>
        <v>791.15342960288808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4" t="s">
        <v>81</v>
      </c>
      <c r="M32" s="114"/>
      <c r="N32" s="114"/>
      <c r="O32" s="40">
        <v>554</v>
      </c>
    </row>
    <row r="33" spans="1:15">
      <c r="A33" s="115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116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3.4" thickBot="1">
      <c r="A2" s="120" t="s">
        <v>76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37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42</v>
      </c>
      <c r="P3" s="11"/>
      <c r="Q3"/>
    </row>
    <row r="4" spans="1:133" ht="32.25" customHeight="1" thickBot="1">
      <c r="A4" s="106"/>
      <c r="B4" s="107"/>
      <c r="C4" s="108"/>
      <c r="D4" s="32" t="s">
        <v>3</v>
      </c>
      <c r="E4" s="32" t="s">
        <v>38</v>
      </c>
      <c r="F4" s="32" t="s">
        <v>39</v>
      </c>
      <c r="G4" s="32" t="s">
        <v>40</v>
      </c>
      <c r="H4" s="32" t="s">
        <v>4</v>
      </c>
      <c r="I4" s="32" t="s">
        <v>5</v>
      </c>
      <c r="J4" s="33" t="s">
        <v>41</v>
      </c>
      <c r="K4" s="33" t="s">
        <v>6</v>
      </c>
      <c r="L4" s="33" t="s">
        <v>7</v>
      </c>
      <c r="M4" s="33" t="s">
        <v>8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SUM(D6:D11)</f>
        <v>127548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127548</v>
      </c>
      <c r="O5" s="31">
        <f t="shared" ref="O5:O34" si="1">(N5/O$36)</f>
        <v>227.76428571428571</v>
      </c>
      <c r="P5" s="6"/>
    </row>
    <row r="6" spans="1:133">
      <c r="A6" s="12"/>
      <c r="B6" s="23">
        <v>312.41000000000003</v>
      </c>
      <c r="C6" s="19" t="s">
        <v>54</v>
      </c>
      <c r="D6" s="43">
        <v>37694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37694</v>
      </c>
      <c r="O6" s="44">
        <f t="shared" si="1"/>
        <v>67.310714285714283</v>
      </c>
      <c r="P6" s="9"/>
    </row>
    <row r="7" spans="1:133">
      <c r="A7" s="12"/>
      <c r="B7" s="23">
        <v>312.60000000000002</v>
      </c>
      <c r="C7" s="19" t="s">
        <v>10</v>
      </c>
      <c r="D7" s="43">
        <v>68636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68636</v>
      </c>
      <c r="O7" s="44">
        <f t="shared" si="1"/>
        <v>122.56428571428572</v>
      </c>
      <c r="P7" s="9"/>
    </row>
    <row r="8" spans="1:133">
      <c r="A8" s="12"/>
      <c r="B8" s="23">
        <v>314.10000000000002</v>
      </c>
      <c r="C8" s="19" t="s">
        <v>11</v>
      </c>
      <c r="D8" s="43">
        <v>13017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13017</v>
      </c>
      <c r="O8" s="44">
        <f t="shared" si="1"/>
        <v>23.244642857142857</v>
      </c>
      <c r="P8" s="9"/>
    </row>
    <row r="9" spans="1:133">
      <c r="A9" s="12"/>
      <c r="B9" s="23">
        <v>314.8</v>
      </c>
      <c r="C9" s="19" t="s">
        <v>12</v>
      </c>
      <c r="D9" s="43">
        <v>1952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1952</v>
      </c>
      <c r="O9" s="44">
        <f t="shared" si="1"/>
        <v>3.4857142857142858</v>
      </c>
      <c r="P9" s="9"/>
    </row>
    <row r="10" spans="1:133">
      <c r="A10" s="12"/>
      <c r="B10" s="23">
        <v>315</v>
      </c>
      <c r="C10" s="19" t="s">
        <v>62</v>
      </c>
      <c r="D10" s="43">
        <v>3379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3379</v>
      </c>
      <c r="O10" s="44">
        <f t="shared" si="1"/>
        <v>6.0339285714285715</v>
      </c>
      <c r="P10" s="9"/>
    </row>
    <row r="11" spans="1:133">
      <c r="A11" s="12"/>
      <c r="B11" s="23">
        <v>316</v>
      </c>
      <c r="C11" s="19" t="s">
        <v>72</v>
      </c>
      <c r="D11" s="43">
        <v>2870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2870</v>
      </c>
      <c r="O11" s="44">
        <f t="shared" si="1"/>
        <v>5.125</v>
      </c>
      <c r="P11" s="9"/>
    </row>
    <row r="12" spans="1:133" ht="15.6">
      <c r="A12" s="27" t="s">
        <v>14</v>
      </c>
      <c r="B12" s="28"/>
      <c r="C12" s="29"/>
      <c r="D12" s="30">
        <f t="shared" ref="D12:M12" si="3">SUM(D13:D15)</f>
        <v>39724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4" si="4">SUM(D12:M12)</f>
        <v>39724</v>
      </c>
      <c r="O12" s="42">
        <f t="shared" si="1"/>
        <v>70.935714285714283</v>
      </c>
      <c r="P12" s="10"/>
    </row>
    <row r="13" spans="1:133">
      <c r="A13" s="12"/>
      <c r="B13" s="23">
        <v>322</v>
      </c>
      <c r="C13" s="19" t="s">
        <v>0</v>
      </c>
      <c r="D13" s="43">
        <v>700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700</v>
      </c>
      <c r="O13" s="44">
        <f t="shared" si="1"/>
        <v>1.25</v>
      </c>
      <c r="P13" s="9"/>
    </row>
    <row r="14" spans="1:133">
      <c r="A14" s="12"/>
      <c r="B14" s="23">
        <v>323.10000000000002</v>
      </c>
      <c r="C14" s="19" t="s">
        <v>15</v>
      </c>
      <c r="D14" s="43">
        <v>36974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36974</v>
      </c>
      <c r="O14" s="44">
        <f t="shared" si="1"/>
        <v>66.025000000000006</v>
      </c>
      <c r="P14" s="9"/>
    </row>
    <row r="15" spans="1:133">
      <c r="A15" s="12"/>
      <c r="B15" s="23">
        <v>329</v>
      </c>
      <c r="C15" s="19" t="s">
        <v>63</v>
      </c>
      <c r="D15" s="43">
        <v>2050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2050</v>
      </c>
      <c r="O15" s="44">
        <f t="shared" si="1"/>
        <v>3.6607142857142856</v>
      </c>
      <c r="P15" s="9"/>
    </row>
    <row r="16" spans="1:133" ht="15.6">
      <c r="A16" s="27" t="s">
        <v>16</v>
      </c>
      <c r="B16" s="28"/>
      <c r="C16" s="29"/>
      <c r="D16" s="30">
        <f t="shared" ref="D16:M16" si="5">SUM(D17:D22)</f>
        <v>92368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5250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97618</v>
      </c>
      <c r="O16" s="42">
        <f t="shared" si="1"/>
        <v>174.31785714285715</v>
      </c>
      <c r="P16" s="10"/>
    </row>
    <row r="17" spans="1:16">
      <c r="A17" s="12"/>
      <c r="B17" s="23">
        <v>331.35</v>
      </c>
      <c r="C17" s="19" t="s">
        <v>64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5250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5250</v>
      </c>
      <c r="O17" s="44">
        <f t="shared" si="1"/>
        <v>9.375</v>
      </c>
      <c r="P17" s="9"/>
    </row>
    <row r="18" spans="1:16">
      <c r="A18" s="12"/>
      <c r="B18" s="23">
        <v>334.49</v>
      </c>
      <c r="C18" s="19" t="s">
        <v>77</v>
      </c>
      <c r="D18" s="43">
        <v>20356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20356</v>
      </c>
      <c r="O18" s="44">
        <f t="shared" si="1"/>
        <v>36.35</v>
      </c>
      <c r="P18" s="9"/>
    </row>
    <row r="19" spans="1:16">
      <c r="A19" s="12"/>
      <c r="B19" s="23">
        <v>335.12</v>
      </c>
      <c r="C19" s="19" t="s">
        <v>65</v>
      </c>
      <c r="D19" s="43">
        <v>25067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25067</v>
      </c>
      <c r="O19" s="44">
        <f t="shared" si="1"/>
        <v>44.762500000000003</v>
      </c>
      <c r="P19" s="9"/>
    </row>
    <row r="20" spans="1:16">
      <c r="A20" s="12"/>
      <c r="B20" s="23">
        <v>335.14</v>
      </c>
      <c r="C20" s="19" t="s">
        <v>66</v>
      </c>
      <c r="D20" s="43">
        <v>4912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4912</v>
      </c>
      <c r="O20" s="44">
        <f t="shared" si="1"/>
        <v>8.7714285714285722</v>
      </c>
      <c r="P20" s="9"/>
    </row>
    <row r="21" spans="1:16">
      <c r="A21" s="12"/>
      <c r="B21" s="23">
        <v>335.15</v>
      </c>
      <c r="C21" s="19" t="s">
        <v>67</v>
      </c>
      <c r="D21" s="43">
        <v>656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656</v>
      </c>
      <c r="O21" s="44">
        <f t="shared" si="1"/>
        <v>1.1714285714285715</v>
      </c>
      <c r="P21" s="9"/>
    </row>
    <row r="22" spans="1:16">
      <c r="A22" s="12"/>
      <c r="B22" s="23">
        <v>335.18</v>
      </c>
      <c r="C22" s="19" t="s">
        <v>68</v>
      </c>
      <c r="D22" s="43">
        <v>41377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41377</v>
      </c>
      <c r="O22" s="44">
        <f t="shared" si="1"/>
        <v>73.887500000000003</v>
      </c>
      <c r="P22" s="9"/>
    </row>
    <row r="23" spans="1:16" ht="15.6">
      <c r="A23" s="27" t="s">
        <v>25</v>
      </c>
      <c r="B23" s="28"/>
      <c r="C23" s="29"/>
      <c r="D23" s="30">
        <f t="shared" ref="D23:M23" si="6">SUM(D24:D27)</f>
        <v>5885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185062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190947</v>
      </c>
      <c r="O23" s="42">
        <f t="shared" si="1"/>
        <v>340.97678571428571</v>
      </c>
      <c r="P23" s="10"/>
    </row>
    <row r="24" spans="1:16">
      <c r="A24" s="12"/>
      <c r="B24" s="23">
        <v>343.3</v>
      </c>
      <c r="C24" s="19" t="s">
        <v>27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124105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124105</v>
      </c>
      <c r="O24" s="44">
        <f t="shared" si="1"/>
        <v>221.61607142857142</v>
      </c>
      <c r="P24" s="9"/>
    </row>
    <row r="25" spans="1:16">
      <c r="A25" s="12"/>
      <c r="B25" s="23">
        <v>343.4</v>
      </c>
      <c r="C25" s="19" t="s">
        <v>28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60957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60957</v>
      </c>
      <c r="O25" s="44">
        <f t="shared" si="1"/>
        <v>108.85178571428571</v>
      </c>
      <c r="P25" s="9"/>
    </row>
    <row r="26" spans="1:16">
      <c r="A26" s="12"/>
      <c r="B26" s="23">
        <v>343.8</v>
      </c>
      <c r="C26" s="19" t="s">
        <v>29</v>
      </c>
      <c r="D26" s="43">
        <v>5475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5475</v>
      </c>
      <c r="O26" s="44">
        <f t="shared" si="1"/>
        <v>9.7767857142857135</v>
      </c>
      <c r="P26" s="9"/>
    </row>
    <row r="27" spans="1:16">
      <c r="A27" s="12"/>
      <c r="B27" s="23">
        <v>344.9</v>
      </c>
      <c r="C27" s="19" t="s">
        <v>69</v>
      </c>
      <c r="D27" s="43">
        <v>410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410</v>
      </c>
      <c r="O27" s="44">
        <f t="shared" si="1"/>
        <v>0.7321428571428571</v>
      </c>
      <c r="P27" s="9"/>
    </row>
    <row r="28" spans="1:16" ht="15.6">
      <c r="A28" s="27" t="s">
        <v>2</v>
      </c>
      <c r="B28" s="28"/>
      <c r="C28" s="29"/>
      <c r="D28" s="30">
        <f t="shared" ref="D28:M28" si="7">SUM(D29:D31)</f>
        <v>19101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51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4"/>
        <v>19152</v>
      </c>
      <c r="O28" s="42">
        <f t="shared" si="1"/>
        <v>34.200000000000003</v>
      </c>
      <c r="P28" s="10"/>
    </row>
    <row r="29" spans="1:16">
      <c r="A29" s="12"/>
      <c r="B29" s="23">
        <v>361.1</v>
      </c>
      <c r="C29" s="19" t="s">
        <v>34</v>
      </c>
      <c r="D29" s="43">
        <v>336</v>
      </c>
      <c r="E29" s="43">
        <v>0</v>
      </c>
      <c r="F29" s="43">
        <v>0</v>
      </c>
      <c r="G29" s="43">
        <v>0</v>
      </c>
      <c r="H29" s="43">
        <v>0</v>
      </c>
      <c r="I29" s="43">
        <v>51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387</v>
      </c>
      <c r="O29" s="44">
        <f t="shared" si="1"/>
        <v>0.69107142857142856</v>
      </c>
      <c r="P29" s="9"/>
    </row>
    <row r="30" spans="1:16">
      <c r="A30" s="12"/>
      <c r="B30" s="23">
        <v>362</v>
      </c>
      <c r="C30" s="19" t="s">
        <v>51</v>
      </c>
      <c r="D30" s="43">
        <v>5445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5445</v>
      </c>
      <c r="O30" s="44">
        <f t="shared" si="1"/>
        <v>9.7232142857142865</v>
      </c>
      <c r="P30" s="9"/>
    </row>
    <row r="31" spans="1:16">
      <c r="A31" s="12"/>
      <c r="B31" s="23">
        <v>369.9</v>
      </c>
      <c r="C31" s="19" t="s">
        <v>35</v>
      </c>
      <c r="D31" s="43">
        <v>13320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13320</v>
      </c>
      <c r="O31" s="44">
        <f t="shared" si="1"/>
        <v>23.785714285714285</v>
      </c>
      <c r="P31" s="9"/>
    </row>
    <row r="32" spans="1:16" ht="15.6">
      <c r="A32" s="27" t="s">
        <v>26</v>
      </c>
      <c r="B32" s="28"/>
      <c r="C32" s="29"/>
      <c r="D32" s="30">
        <f t="shared" ref="D32:M32" si="8">SUM(D33:D33)</f>
        <v>24629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0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4"/>
        <v>24629</v>
      </c>
      <c r="O32" s="42">
        <f t="shared" si="1"/>
        <v>43.980357142857144</v>
      </c>
      <c r="P32" s="9"/>
    </row>
    <row r="33" spans="1:119" ht="15.6" thickBot="1">
      <c r="A33" s="12"/>
      <c r="B33" s="23">
        <v>388.1</v>
      </c>
      <c r="C33" s="19" t="s">
        <v>78</v>
      </c>
      <c r="D33" s="43">
        <v>24629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24629</v>
      </c>
      <c r="O33" s="44">
        <f t="shared" si="1"/>
        <v>43.980357142857144</v>
      </c>
      <c r="P33" s="9"/>
    </row>
    <row r="34" spans="1:119" ht="16.2" thickBot="1">
      <c r="A34" s="13" t="s">
        <v>32</v>
      </c>
      <c r="B34" s="21"/>
      <c r="C34" s="20"/>
      <c r="D34" s="14">
        <f>SUM(D5,D12,D16,D23,D28,D32)</f>
        <v>309255</v>
      </c>
      <c r="E34" s="14">
        <f t="shared" ref="E34:M34" si="9">SUM(E5,E12,E16,E23,E28,E32)</f>
        <v>0</v>
      </c>
      <c r="F34" s="14">
        <f t="shared" si="9"/>
        <v>0</v>
      </c>
      <c r="G34" s="14">
        <f t="shared" si="9"/>
        <v>0</v>
      </c>
      <c r="H34" s="14">
        <f t="shared" si="9"/>
        <v>0</v>
      </c>
      <c r="I34" s="14">
        <f t="shared" si="9"/>
        <v>190363</v>
      </c>
      <c r="J34" s="14">
        <f t="shared" si="9"/>
        <v>0</v>
      </c>
      <c r="K34" s="14">
        <f t="shared" si="9"/>
        <v>0</v>
      </c>
      <c r="L34" s="14">
        <f t="shared" si="9"/>
        <v>0</v>
      </c>
      <c r="M34" s="14">
        <f t="shared" si="9"/>
        <v>0</v>
      </c>
      <c r="N34" s="14">
        <f t="shared" si="4"/>
        <v>499618</v>
      </c>
      <c r="O34" s="36">
        <f t="shared" si="1"/>
        <v>892.17499999999995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4" t="s">
        <v>79</v>
      </c>
      <c r="M36" s="114"/>
      <c r="N36" s="114"/>
      <c r="O36" s="40">
        <v>560</v>
      </c>
    </row>
    <row r="37" spans="1:119">
      <c r="A37" s="115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3"/>
    </row>
    <row r="38" spans="1:119" ht="15.75" customHeight="1" thickBot="1">
      <c r="A38" s="116" t="s">
        <v>48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2025-03-15T20:06:20Z</cp:lastPrinted>
  <dcterms:created xsi:type="dcterms:W3CDTF">2000-08-31T21:26:31Z</dcterms:created>
  <dcterms:modified xsi:type="dcterms:W3CDTF">2025-03-15T20:06:29Z</dcterms:modified>
</cp:coreProperties>
</file>