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4" r:id="rId13"/>
    <sheet name="2010" sheetId="33" r:id="rId14"/>
    <sheet name="2009" sheetId="35" r:id="rId15"/>
    <sheet name="2008" sheetId="37" r:id="rId16"/>
    <sheet name="2007" sheetId="40" r:id="rId17"/>
  </sheets>
  <definedNames>
    <definedName name="_xlnm.Print_Area" localSheetId="16">'2007'!$A$1:$O$38</definedName>
    <definedName name="_xlnm.Print_Area" localSheetId="15">'2008'!$A$1:$O$37</definedName>
    <definedName name="_xlnm.Print_Area" localSheetId="14">'2009'!$A$1:$O$39</definedName>
    <definedName name="_xlnm.Print_Area" localSheetId="13">'2010'!$A$1:$O$38</definedName>
    <definedName name="_xlnm.Print_Area" localSheetId="12">'2011'!$A$1:$O$38</definedName>
    <definedName name="_xlnm.Print_Area" localSheetId="11">'2012'!$A$1:$O$39</definedName>
    <definedName name="_xlnm.Print_Area" localSheetId="10">'2013'!$A$1:$O$40</definedName>
    <definedName name="_xlnm.Print_Area" localSheetId="9">'2014'!$A$1:$O$38</definedName>
    <definedName name="_xlnm.Print_Area" localSheetId="8">'2015'!$A$1:$O$39</definedName>
    <definedName name="_xlnm.Print_Area" localSheetId="7">'2016'!$A$1:$O$40</definedName>
    <definedName name="_xlnm.Print_Area" localSheetId="6">'2017'!$A$1:$O$41</definedName>
    <definedName name="_xlnm.Print_Area" localSheetId="5">'2018'!$A$1:$O$40</definedName>
    <definedName name="_xlnm.Print_Area" localSheetId="4">'2019'!$A$1:$O$39</definedName>
    <definedName name="_xlnm.Print_Area" localSheetId="3">'2020'!$A$1:$O$40</definedName>
    <definedName name="_xlnm.Print_Area" localSheetId="2">'2021'!$A$1:$P$38</definedName>
    <definedName name="_xlnm.Print_Area" localSheetId="1">'2022'!$A$1:$P$39</definedName>
    <definedName name="_xlnm.Print_Area" localSheetId="0">'2023'!$A$1:$P$41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7" i="49" l="1"/>
  <c r="F37" i="49"/>
  <c r="G37" i="49"/>
  <c r="H37" i="49"/>
  <c r="I37" i="49"/>
  <c r="J37" i="49"/>
  <c r="K37" i="49"/>
  <c r="L37" i="49"/>
  <c r="M37" i="49"/>
  <c r="N37" i="49"/>
  <c r="D37" i="49"/>
  <c r="O36" i="49" l="1"/>
  <c r="P36" i="49" s="1"/>
  <c r="N35" i="49"/>
  <c r="M35" i="49"/>
  <c r="L35" i="49"/>
  <c r="K35" i="49"/>
  <c r="J35" i="49"/>
  <c r="I35" i="49"/>
  <c r="H35" i="49"/>
  <c r="G35" i="49"/>
  <c r="F35" i="49"/>
  <c r="E35" i="49"/>
  <c r="D35" i="49"/>
  <c r="O34" i="49"/>
  <c r="P34" i="49" s="1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5" i="49" l="1"/>
  <c r="P35" i="49" s="1"/>
  <c r="O31" i="49"/>
  <c r="P31" i="49" s="1"/>
  <c r="O29" i="49"/>
  <c r="P29" i="49" s="1"/>
  <c r="O27" i="49"/>
  <c r="P27" i="49" s="1"/>
  <c r="O25" i="49"/>
  <c r="P25" i="49" s="1"/>
  <c r="O14" i="49"/>
  <c r="P14" i="49" s="1"/>
  <c r="O17" i="49"/>
  <c r="P17" i="49" s="1"/>
  <c r="O5" i="49"/>
  <c r="P5" i="49" s="1"/>
  <c r="E35" i="48"/>
  <c r="F35" i="48"/>
  <c r="G35" i="48"/>
  <c r="H35" i="48"/>
  <c r="I35" i="48"/>
  <c r="J35" i="48"/>
  <c r="K35" i="48"/>
  <c r="L35" i="48"/>
  <c r="M35" i="48"/>
  <c r="N35" i="48"/>
  <c r="D35" i="48"/>
  <c r="O37" i="49" l="1"/>
  <c r="P37" i="49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3" i="48" l="1"/>
  <c r="P33" i="48" s="1"/>
  <c r="O29" i="48"/>
  <c r="P29" i="48" s="1"/>
  <c r="O27" i="48"/>
  <c r="P27" i="48" s="1"/>
  <c r="O25" i="48"/>
  <c r="P25" i="48" s="1"/>
  <c r="O14" i="48"/>
  <c r="P14" i="48" s="1"/>
  <c r="O17" i="48"/>
  <c r="P17" i="48" s="1"/>
  <c r="O5" i="48"/>
  <c r="P5" i="48" s="1"/>
  <c r="K34" i="47"/>
  <c r="L34" i="47"/>
  <c r="O33" i="47"/>
  <c r="P33" i="47" s="1"/>
  <c r="N32" i="47"/>
  <c r="M32" i="47"/>
  <c r="L32" i="47"/>
  <c r="K32" i="47"/>
  <c r="J32" i="47"/>
  <c r="I32" i="47"/>
  <c r="H32" i="47"/>
  <c r="O32" i="47" s="1"/>
  <c r="P32" i="47" s="1"/>
  <c r="G32" i="47"/>
  <c r="F32" i="47"/>
  <c r="E32" i="47"/>
  <c r="D32" i="47"/>
  <c r="O31" i="47"/>
  <c r="P31" i="47"/>
  <c r="O30" i="47"/>
  <c r="P30" i="47"/>
  <c r="O29" i="47"/>
  <c r="P29" i="47"/>
  <c r="N28" i="47"/>
  <c r="M28" i="47"/>
  <c r="O28" i="47" s="1"/>
  <c r="P28" i="47" s="1"/>
  <c r="L28" i="47"/>
  <c r="K28" i="47"/>
  <c r="J28" i="47"/>
  <c r="I28" i="47"/>
  <c r="H28" i="47"/>
  <c r="G28" i="47"/>
  <c r="F28" i="47"/>
  <c r="E28" i="47"/>
  <c r="D28" i="47"/>
  <c r="O27" i="47"/>
  <c r="P27" i="47" s="1"/>
  <c r="N26" i="47"/>
  <c r="M26" i="47"/>
  <c r="M34" i="47" s="1"/>
  <c r="L26" i="47"/>
  <c r="K26" i="47"/>
  <c r="J26" i="47"/>
  <c r="I26" i="47"/>
  <c r="H26" i="47"/>
  <c r="G26" i="47"/>
  <c r="F26" i="47"/>
  <c r="E26" i="47"/>
  <c r="D26" i="47"/>
  <c r="O26" i="47" s="1"/>
  <c r="P26" i="47" s="1"/>
  <c r="O25" i="47"/>
  <c r="P25" i="47"/>
  <c r="N24" i="47"/>
  <c r="M24" i="47"/>
  <c r="L24" i="47"/>
  <c r="K24" i="47"/>
  <c r="J24" i="47"/>
  <c r="I24" i="47"/>
  <c r="H24" i="47"/>
  <c r="G24" i="47"/>
  <c r="F24" i="47"/>
  <c r="E24" i="47"/>
  <c r="O24" i="47" s="1"/>
  <c r="P24" i="47" s="1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6" i="47" s="1"/>
  <c r="O15" i="47"/>
  <c r="P15" i="47" s="1"/>
  <c r="O14" i="47"/>
  <c r="P14" i="47"/>
  <c r="N13" i="47"/>
  <c r="M13" i="47"/>
  <c r="L13" i="47"/>
  <c r="K13" i="47"/>
  <c r="J13" i="47"/>
  <c r="I13" i="47"/>
  <c r="H13" i="47"/>
  <c r="G13" i="47"/>
  <c r="O13" i="47" s="1"/>
  <c r="F13" i="47"/>
  <c r="E13" i="47"/>
  <c r="E34" i="47" s="1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N34" i="47" s="1"/>
  <c r="M5" i="47"/>
  <c r="L5" i="47"/>
  <c r="K5" i="47"/>
  <c r="J5" i="47"/>
  <c r="J34" i="47" s="1"/>
  <c r="I5" i="47"/>
  <c r="I34" i="47" s="1"/>
  <c r="H5" i="47"/>
  <c r="G5" i="47"/>
  <c r="G34" i="47" s="1"/>
  <c r="F5" i="47"/>
  <c r="F34" i="47" s="1"/>
  <c r="E5" i="47"/>
  <c r="D5" i="47"/>
  <c r="D34" i="47" s="1"/>
  <c r="L36" i="46"/>
  <c r="N35" i="46"/>
  <c r="O35" i="46"/>
  <c r="N34" i="46"/>
  <c r="O34" i="46"/>
  <c r="N33" i="46"/>
  <c r="O33" i="46"/>
  <c r="M32" i="46"/>
  <c r="L32" i="46"/>
  <c r="K32" i="46"/>
  <c r="K36" i="46" s="1"/>
  <c r="J32" i="46"/>
  <c r="I32" i="46"/>
  <c r="H32" i="46"/>
  <c r="G32" i="46"/>
  <c r="F32" i="46"/>
  <c r="E32" i="46"/>
  <c r="D32" i="46"/>
  <c r="N31" i="46"/>
  <c r="O31" i="46"/>
  <c r="N30" i="46"/>
  <c r="O30" i="46"/>
  <c r="N29" i="46"/>
  <c r="O29" i="46"/>
  <c r="M28" i="46"/>
  <c r="L28" i="46"/>
  <c r="K28" i="46"/>
  <c r="J28" i="46"/>
  <c r="I28" i="46"/>
  <c r="H28" i="46"/>
  <c r="G28" i="46"/>
  <c r="F28" i="46"/>
  <c r="E28" i="46"/>
  <c r="D28" i="46"/>
  <c r="N28" i="46" s="1"/>
  <c r="O28" i="46" s="1"/>
  <c r="N27" i="46"/>
  <c r="O27" i="46"/>
  <c r="M26" i="46"/>
  <c r="L26" i="46"/>
  <c r="K26" i="46"/>
  <c r="J26" i="46"/>
  <c r="I26" i="46"/>
  <c r="H26" i="46"/>
  <c r="G26" i="46"/>
  <c r="F26" i="46"/>
  <c r="E26" i="46"/>
  <c r="D26" i="46"/>
  <c r="N26" i="46" s="1"/>
  <c r="O26" i="46" s="1"/>
  <c r="N25" i="46"/>
  <c r="O25" i="46"/>
  <c r="M24" i="46"/>
  <c r="L24" i="46"/>
  <c r="K24" i="46"/>
  <c r="J24" i="46"/>
  <c r="I24" i="46"/>
  <c r="H24" i="46"/>
  <c r="G24" i="46"/>
  <c r="F24" i="46"/>
  <c r="E24" i="46"/>
  <c r="D24" i="46"/>
  <c r="N23" i="46"/>
  <c r="O23" i="46"/>
  <c r="N22" i="46"/>
  <c r="O22" i="46" s="1"/>
  <c r="N21" i="46"/>
  <c r="O21" i="46"/>
  <c r="N20" i="46"/>
  <c r="O20" i="46"/>
  <c r="N19" i="46"/>
  <c r="O19" i="46"/>
  <c r="N18" i="46"/>
  <c r="O18" i="46"/>
  <c r="N17" i="46"/>
  <c r="O17" i="46"/>
  <c r="M16" i="46"/>
  <c r="M36" i="46" s="1"/>
  <c r="L16" i="46"/>
  <c r="K16" i="46"/>
  <c r="J16" i="46"/>
  <c r="I16" i="46"/>
  <c r="H16" i="46"/>
  <c r="G16" i="46"/>
  <c r="F16" i="46"/>
  <c r="E16" i="46"/>
  <c r="D16" i="46"/>
  <c r="N16" i="46" s="1"/>
  <c r="O16" i="46" s="1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3" i="46" s="1"/>
  <c r="O13" i="46" s="1"/>
  <c r="N12" i="46"/>
  <c r="O12" i="46" s="1"/>
  <c r="N11" i="46"/>
  <c r="O11" i="46"/>
  <c r="N10" i="46"/>
  <c r="O10" i="46"/>
  <c r="N9" i="46"/>
  <c r="O9" i="46"/>
  <c r="N8" i="46"/>
  <c r="O8" i="46"/>
  <c r="N7" i="46"/>
  <c r="O7" i="46"/>
  <c r="N6" i="46"/>
  <c r="O6" i="46" s="1"/>
  <c r="M5" i="46"/>
  <c r="L5" i="46"/>
  <c r="K5" i="46"/>
  <c r="J5" i="46"/>
  <c r="I5" i="46"/>
  <c r="I36" i="46" s="1"/>
  <c r="H5" i="46"/>
  <c r="H36" i="46" s="1"/>
  <c r="G5" i="46"/>
  <c r="G36" i="46" s="1"/>
  <c r="F5" i="46"/>
  <c r="F36" i="46" s="1"/>
  <c r="E5" i="46"/>
  <c r="E36" i="46" s="1"/>
  <c r="D5" i="46"/>
  <c r="N34" i="45"/>
  <c r="O34" i="45"/>
  <c r="N33" i="45"/>
  <c r="O33" i="45" s="1"/>
  <c r="M32" i="45"/>
  <c r="L32" i="45"/>
  <c r="K32" i="45"/>
  <c r="J32" i="45"/>
  <c r="I32" i="45"/>
  <c r="H32" i="45"/>
  <c r="G32" i="45"/>
  <c r="F32" i="45"/>
  <c r="E32" i="45"/>
  <c r="E35" i="45" s="1"/>
  <c r="D32" i="45"/>
  <c r="N31" i="45"/>
  <c r="O31" i="45" s="1"/>
  <c r="N30" i="45"/>
  <c r="O30" i="45"/>
  <c r="N29" i="45"/>
  <c r="O29" i="45"/>
  <c r="M28" i="45"/>
  <c r="L28" i="45"/>
  <c r="K28" i="45"/>
  <c r="J28" i="45"/>
  <c r="I28" i="45"/>
  <c r="H28" i="45"/>
  <c r="N28" i="45" s="1"/>
  <c r="G28" i="45"/>
  <c r="F28" i="45"/>
  <c r="E28" i="45"/>
  <c r="D28" i="45"/>
  <c r="N27" i="45"/>
  <c r="O27" i="45"/>
  <c r="M26" i="45"/>
  <c r="L26" i="45"/>
  <c r="K26" i="45"/>
  <c r="J26" i="45"/>
  <c r="I26" i="45"/>
  <c r="H26" i="45"/>
  <c r="N26" i="45" s="1"/>
  <c r="O26" i="45" s="1"/>
  <c r="G26" i="45"/>
  <c r="F26" i="45"/>
  <c r="E26" i="45"/>
  <c r="D26" i="45"/>
  <c r="N25" i="45"/>
  <c r="O25" i="45"/>
  <c r="M24" i="45"/>
  <c r="L24" i="45"/>
  <c r="K24" i="45"/>
  <c r="J24" i="45"/>
  <c r="I24" i="45"/>
  <c r="H24" i="45"/>
  <c r="N24" i="45" s="1"/>
  <c r="O24" i="45" s="1"/>
  <c r="G24" i="45"/>
  <c r="F24" i="45"/>
  <c r="E24" i="45"/>
  <c r="D24" i="45"/>
  <c r="N23" i="45"/>
  <c r="O23" i="45"/>
  <c r="N22" i="45"/>
  <c r="O22" i="45"/>
  <c r="N21" i="45"/>
  <c r="O21" i="45"/>
  <c r="N20" i="45"/>
  <c r="O20" i="45"/>
  <c r="N19" i="45"/>
  <c r="O19" i="45" s="1"/>
  <c r="N18" i="45"/>
  <c r="O18" i="45"/>
  <c r="N17" i="45"/>
  <c r="O17" i="45"/>
  <c r="M16" i="45"/>
  <c r="L16" i="45"/>
  <c r="K16" i="45"/>
  <c r="J16" i="45"/>
  <c r="I16" i="45"/>
  <c r="H16" i="45"/>
  <c r="G16" i="45"/>
  <c r="F16" i="45"/>
  <c r="E16" i="45"/>
  <c r="D16" i="45"/>
  <c r="N15" i="45"/>
  <c r="O15" i="45"/>
  <c r="N14" i="45"/>
  <c r="O14" i="45"/>
  <c r="M13" i="45"/>
  <c r="L13" i="45"/>
  <c r="K13" i="45"/>
  <c r="J13" i="45"/>
  <c r="N13" i="45" s="1"/>
  <c r="O13" i="45" s="1"/>
  <c r="I13" i="45"/>
  <c r="H13" i="45"/>
  <c r="G13" i="45"/>
  <c r="F13" i="45"/>
  <c r="E13" i="45"/>
  <c r="D13" i="45"/>
  <c r="N12" i="45"/>
  <c r="O12" i="45"/>
  <c r="N11" i="45"/>
  <c r="O11" i="45"/>
  <c r="N10" i="45"/>
  <c r="O10" i="45"/>
  <c r="N9" i="45"/>
  <c r="O9" i="45" s="1"/>
  <c r="N8" i="45"/>
  <c r="O8" i="45"/>
  <c r="N7" i="45"/>
  <c r="O7" i="45"/>
  <c r="N6" i="45"/>
  <c r="O6" i="45"/>
  <c r="M5" i="45"/>
  <c r="M35" i="45" s="1"/>
  <c r="L5" i="45"/>
  <c r="L35" i="45" s="1"/>
  <c r="K5" i="45"/>
  <c r="K35" i="45" s="1"/>
  <c r="J5" i="45"/>
  <c r="I5" i="45"/>
  <c r="I35" i="45" s="1"/>
  <c r="H5" i="45"/>
  <c r="G5" i="45"/>
  <c r="G35" i="45" s="1"/>
  <c r="F5" i="45"/>
  <c r="F35" i="45" s="1"/>
  <c r="E5" i="45"/>
  <c r="D5" i="45"/>
  <c r="I36" i="44"/>
  <c r="J36" i="44"/>
  <c r="N35" i="44"/>
  <c r="O35" i="44"/>
  <c r="N34" i="44"/>
  <c r="O34" i="44"/>
  <c r="N33" i="44"/>
  <c r="O33" i="44"/>
  <c r="M32" i="44"/>
  <c r="L32" i="44"/>
  <c r="N32" i="44" s="1"/>
  <c r="O32" i="44" s="1"/>
  <c r="K32" i="44"/>
  <c r="K36" i="44" s="1"/>
  <c r="J32" i="44"/>
  <c r="I32" i="44"/>
  <c r="H32" i="44"/>
  <c r="G32" i="44"/>
  <c r="F32" i="44"/>
  <c r="E32" i="44"/>
  <c r="D32" i="44"/>
  <c r="N31" i="44"/>
  <c r="O31" i="44"/>
  <c r="N30" i="44"/>
  <c r="O30" i="44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8" i="44" s="1"/>
  <c r="O28" i="44" s="1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6" i="44" s="1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4" i="44" s="1"/>
  <c r="O24" i="44" s="1"/>
  <c r="N23" i="44"/>
  <c r="O23" i="44" s="1"/>
  <c r="N22" i="44"/>
  <c r="O22" i="44"/>
  <c r="N21" i="44"/>
  <c r="O21" i="44"/>
  <c r="N20" i="44"/>
  <c r="O20" i="44"/>
  <c r="N19" i="44"/>
  <c r="O19" i="44"/>
  <c r="N18" i="44"/>
  <c r="O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N13" i="44" s="1"/>
  <c r="O13" i="44" s="1"/>
  <c r="E13" i="44"/>
  <c r="D13" i="44"/>
  <c r="N12" i="44"/>
  <c r="O12" i="44"/>
  <c r="N11" i="44"/>
  <c r="O11" i="44"/>
  <c r="N10" i="44"/>
  <c r="O10" i="44"/>
  <c r="N9" i="44"/>
  <c r="O9" i="44"/>
  <c r="N8" i="44"/>
  <c r="O8" i="44"/>
  <c r="N7" i="44"/>
  <c r="O7" i="44" s="1"/>
  <c r="N6" i="44"/>
  <c r="O6" i="44"/>
  <c r="M5" i="44"/>
  <c r="M36" i="44" s="1"/>
  <c r="L5" i="44"/>
  <c r="K5" i="44"/>
  <c r="J5" i="44"/>
  <c r="I5" i="44"/>
  <c r="H5" i="44"/>
  <c r="H36" i="44" s="1"/>
  <c r="G5" i="44"/>
  <c r="G36" i="44" s="1"/>
  <c r="F5" i="44"/>
  <c r="E5" i="44"/>
  <c r="E36" i="44" s="1"/>
  <c r="D5" i="44"/>
  <c r="G37" i="43"/>
  <c r="L37" i="43"/>
  <c r="M37" i="43"/>
  <c r="N36" i="43"/>
  <c r="O36" i="43" s="1"/>
  <c r="N35" i="43"/>
  <c r="O35" i="43"/>
  <c r="N34" i="43"/>
  <c r="O34" i="43"/>
  <c r="N33" i="43"/>
  <c r="O33" i="43"/>
  <c r="M32" i="43"/>
  <c r="L32" i="43"/>
  <c r="K32" i="43"/>
  <c r="J32" i="43"/>
  <c r="N32" i="43" s="1"/>
  <c r="O32" i="43" s="1"/>
  <c r="I32" i="43"/>
  <c r="H32" i="43"/>
  <c r="G32" i="43"/>
  <c r="F32" i="43"/>
  <c r="E32" i="43"/>
  <c r="D32" i="43"/>
  <c r="N31" i="43"/>
  <c r="O31" i="43"/>
  <c r="N30" i="43"/>
  <c r="O30" i="43"/>
  <c r="N29" i="43"/>
  <c r="O29" i="43"/>
  <c r="M28" i="43"/>
  <c r="L28" i="43"/>
  <c r="K28" i="43"/>
  <c r="J28" i="43"/>
  <c r="I28" i="43"/>
  <c r="H28" i="43"/>
  <c r="G28" i="43"/>
  <c r="F28" i="43"/>
  <c r="E28" i="43"/>
  <c r="D28" i="43"/>
  <c r="N28" i="43" s="1"/>
  <c r="O28" i="43" s="1"/>
  <c r="N27" i="43"/>
  <c r="O27" i="43"/>
  <c r="M26" i="43"/>
  <c r="L26" i="43"/>
  <c r="K26" i="43"/>
  <c r="J26" i="43"/>
  <c r="I26" i="43"/>
  <c r="H26" i="43"/>
  <c r="G26" i="43"/>
  <c r="F26" i="43"/>
  <c r="E26" i="43"/>
  <c r="D26" i="43"/>
  <c r="N26" i="43" s="1"/>
  <c r="N25" i="43"/>
  <c r="O25" i="43"/>
  <c r="M24" i="43"/>
  <c r="L24" i="43"/>
  <c r="K24" i="43"/>
  <c r="J24" i="43"/>
  <c r="I24" i="43"/>
  <c r="H24" i="43"/>
  <c r="G24" i="43"/>
  <c r="F24" i="43"/>
  <c r="E24" i="43"/>
  <c r="D24" i="43"/>
  <c r="N24" i="43" s="1"/>
  <c r="N23" i="43"/>
  <c r="O23" i="43"/>
  <c r="N22" i="43"/>
  <c r="O22" i="43" s="1"/>
  <c r="N21" i="43"/>
  <c r="O21" i="43"/>
  <c r="N20" i="43"/>
  <c r="O20" i="43"/>
  <c r="N19" i="43"/>
  <c r="O19" i="43"/>
  <c r="N18" i="43"/>
  <c r="O18" i="43"/>
  <c r="N17" i="43"/>
  <c r="O17" i="43"/>
  <c r="M16" i="43"/>
  <c r="L16" i="43"/>
  <c r="K16" i="43"/>
  <c r="J16" i="43"/>
  <c r="I16" i="43"/>
  <c r="H16" i="43"/>
  <c r="G16" i="43"/>
  <c r="F16" i="43"/>
  <c r="E16" i="43"/>
  <c r="D16" i="43"/>
  <c r="N16" i="43" s="1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 s="1"/>
  <c r="N11" i="43"/>
  <c r="O11" i="43"/>
  <c r="N10" i="43"/>
  <c r="O10" i="43"/>
  <c r="N9" i="43"/>
  <c r="O9" i="43"/>
  <c r="N8" i="43"/>
  <c r="O8" i="43"/>
  <c r="N7" i="43"/>
  <c r="O7" i="43"/>
  <c r="N6" i="43"/>
  <c r="O6" i="43" s="1"/>
  <c r="M5" i="43"/>
  <c r="L5" i="43"/>
  <c r="K5" i="43"/>
  <c r="K37" i="43" s="1"/>
  <c r="J5" i="43"/>
  <c r="J37" i="43" s="1"/>
  <c r="I5" i="43"/>
  <c r="I37" i="43" s="1"/>
  <c r="H5" i="43"/>
  <c r="H37" i="43" s="1"/>
  <c r="G5" i="43"/>
  <c r="F5" i="43"/>
  <c r="F37" i="43" s="1"/>
  <c r="E5" i="43"/>
  <c r="E37" i="43" s="1"/>
  <c r="D5" i="43"/>
  <c r="N5" i="43" s="1"/>
  <c r="D36" i="42"/>
  <c r="N35" i="42"/>
  <c r="O35" i="42"/>
  <c r="N34" i="42"/>
  <c r="O34" i="42" s="1"/>
  <c r="N33" i="42"/>
  <c r="O33" i="42"/>
  <c r="M32" i="42"/>
  <c r="L32" i="42"/>
  <c r="K32" i="42"/>
  <c r="J32" i="42"/>
  <c r="I32" i="42"/>
  <c r="H32" i="42"/>
  <c r="G32" i="42"/>
  <c r="F32" i="42"/>
  <c r="N32" i="42" s="1"/>
  <c r="E32" i="42"/>
  <c r="E36" i="42" s="1"/>
  <c r="D32" i="42"/>
  <c r="N31" i="42"/>
  <c r="O31" i="42"/>
  <c r="N30" i="42"/>
  <c r="O30" i="42"/>
  <c r="N29" i="42"/>
  <c r="O29" i="42"/>
  <c r="M28" i="42"/>
  <c r="L28" i="42"/>
  <c r="K28" i="42"/>
  <c r="J28" i="42"/>
  <c r="N28" i="42" s="1"/>
  <c r="I28" i="42"/>
  <c r="H28" i="42"/>
  <c r="G28" i="42"/>
  <c r="F28" i="42"/>
  <c r="E28" i="42"/>
  <c r="D28" i="42"/>
  <c r="N27" i="42"/>
  <c r="O27" i="42"/>
  <c r="M26" i="42"/>
  <c r="L26" i="42"/>
  <c r="K26" i="42"/>
  <c r="J26" i="42"/>
  <c r="N26" i="42" s="1"/>
  <c r="O26" i="42" s="1"/>
  <c r="I26" i="42"/>
  <c r="H26" i="42"/>
  <c r="G26" i="42"/>
  <c r="F26" i="42"/>
  <c r="E26" i="42"/>
  <c r="D26" i="42"/>
  <c r="N25" i="42"/>
  <c r="O25" i="42"/>
  <c r="M24" i="42"/>
  <c r="L24" i="42"/>
  <c r="K24" i="42"/>
  <c r="J24" i="42"/>
  <c r="N24" i="42" s="1"/>
  <c r="O24" i="42" s="1"/>
  <c r="I24" i="42"/>
  <c r="H24" i="42"/>
  <c r="G24" i="42"/>
  <c r="F24" i="42"/>
  <c r="E24" i="42"/>
  <c r="D24" i="42"/>
  <c r="N23" i="42"/>
  <c r="O23" i="42"/>
  <c r="N22" i="42"/>
  <c r="O22" i="42"/>
  <c r="N21" i="42"/>
  <c r="O21" i="42"/>
  <c r="N20" i="42"/>
  <c r="O20" i="42" s="1"/>
  <c r="N19" i="42"/>
  <c r="O19" i="42"/>
  <c r="N18" i="42"/>
  <c r="O18" i="42"/>
  <c r="N17" i="42"/>
  <c r="O17" i="42"/>
  <c r="M16" i="42"/>
  <c r="L16" i="42"/>
  <c r="K16" i="42"/>
  <c r="J16" i="42"/>
  <c r="I16" i="42"/>
  <c r="I36" i="42" s="1"/>
  <c r="H16" i="42"/>
  <c r="G16" i="42"/>
  <c r="F16" i="42"/>
  <c r="E16" i="42"/>
  <c r="D16" i="42"/>
  <c r="N15" i="42"/>
  <c r="O15" i="42"/>
  <c r="N14" i="42"/>
  <c r="O14" i="42"/>
  <c r="M13" i="42"/>
  <c r="L13" i="42"/>
  <c r="N13" i="42" s="1"/>
  <c r="O13" i="42" s="1"/>
  <c r="K13" i="42"/>
  <c r="J13" i="42"/>
  <c r="I13" i="42"/>
  <c r="H13" i="42"/>
  <c r="G13" i="42"/>
  <c r="F13" i="42"/>
  <c r="E13" i="42"/>
  <c r="D13" i="42"/>
  <c r="N12" i="42"/>
  <c r="O12" i="42"/>
  <c r="N11" i="42"/>
  <c r="O11" i="42"/>
  <c r="N10" i="42"/>
  <c r="O10" i="42" s="1"/>
  <c r="N9" i="42"/>
  <c r="O9" i="42"/>
  <c r="N8" i="42"/>
  <c r="O8" i="42"/>
  <c r="N7" i="42"/>
  <c r="O7" i="42"/>
  <c r="N6" i="42"/>
  <c r="O6" i="42"/>
  <c r="M5" i="42"/>
  <c r="M36" i="42" s="1"/>
  <c r="L5" i="42"/>
  <c r="K5" i="42"/>
  <c r="K36" i="42" s="1"/>
  <c r="J5" i="42"/>
  <c r="I5" i="42"/>
  <c r="H5" i="42"/>
  <c r="H36" i="42" s="1"/>
  <c r="G5" i="42"/>
  <c r="G36" i="42" s="1"/>
  <c r="F5" i="42"/>
  <c r="F36" i="42" s="1"/>
  <c r="E5" i="42"/>
  <c r="D5" i="42"/>
  <c r="H35" i="41"/>
  <c r="N34" i="41"/>
  <c r="O34" i="41"/>
  <c r="M33" i="41"/>
  <c r="L33" i="41"/>
  <c r="L35" i="41" s="1"/>
  <c r="K33" i="41"/>
  <c r="J33" i="41"/>
  <c r="N33" i="41" s="1"/>
  <c r="O33" i="41" s="1"/>
  <c r="I33" i="41"/>
  <c r="I35" i="41" s="1"/>
  <c r="H33" i="41"/>
  <c r="G33" i="41"/>
  <c r="F33" i="41"/>
  <c r="E33" i="41"/>
  <c r="D33" i="41"/>
  <c r="N32" i="41"/>
  <c r="O32" i="41"/>
  <c r="N31" i="41"/>
  <c r="O31" i="41"/>
  <c r="N30" i="41"/>
  <c r="O30" i="41"/>
  <c r="M29" i="41"/>
  <c r="L29" i="41"/>
  <c r="K29" i="41"/>
  <c r="J29" i="41"/>
  <c r="I29" i="41"/>
  <c r="H29" i="41"/>
  <c r="G29" i="41"/>
  <c r="F29" i="41"/>
  <c r="E29" i="41"/>
  <c r="D29" i="41"/>
  <c r="N29" i="41" s="1"/>
  <c r="O29" i="41" s="1"/>
  <c r="N28" i="41"/>
  <c r="O28" i="41"/>
  <c r="M27" i="41"/>
  <c r="L27" i="41"/>
  <c r="K27" i="41"/>
  <c r="J27" i="41"/>
  <c r="I27" i="41"/>
  <c r="H27" i="41"/>
  <c r="G27" i="41"/>
  <c r="F27" i="41"/>
  <c r="E27" i="41"/>
  <c r="D27" i="41"/>
  <c r="N27" i="41" s="1"/>
  <c r="O27" i="41" s="1"/>
  <c r="N26" i="41"/>
  <c r="O26" i="41"/>
  <c r="M25" i="41"/>
  <c r="L25" i="41"/>
  <c r="K25" i="41"/>
  <c r="J25" i="41"/>
  <c r="I25" i="41"/>
  <c r="H25" i="41"/>
  <c r="G25" i="41"/>
  <c r="F25" i="41"/>
  <c r="E25" i="41"/>
  <c r="D25" i="41"/>
  <c r="N25" i="41" s="1"/>
  <c r="O25" i="41" s="1"/>
  <c r="N24" i="41"/>
  <c r="O24" i="41"/>
  <c r="N23" i="41"/>
  <c r="O23" i="41" s="1"/>
  <c r="N22" i="41"/>
  <c r="O22" i="41"/>
  <c r="N21" i="41"/>
  <c r="O21" i="41"/>
  <c r="N20" i="41"/>
  <c r="O20" i="41"/>
  <c r="N19" i="41"/>
  <c r="O19" i="41"/>
  <c r="N18" i="41"/>
  <c r="O18" i="41"/>
  <c r="M17" i="41"/>
  <c r="L17" i="41"/>
  <c r="K17" i="41"/>
  <c r="J17" i="41"/>
  <c r="I17" i="41"/>
  <c r="H17" i="41"/>
  <c r="G17" i="41"/>
  <c r="F17" i="41"/>
  <c r="E17" i="41"/>
  <c r="D17" i="41"/>
  <c r="D35" i="41" s="1"/>
  <c r="N16" i="41"/>
  <c r="O16" i="4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N13" i="41" s="1"/>
  <c r="E13" i="41"/>
  <c r="D13" i="41"/>
  <c r="N12" i="41"/>
  <c r="O12" i="41"/>
  <c r="N11" i="41"/>
  <c r="O11" i="41"/>
  <c r="N10" i="41"/>
  <c r="O10" i="41"/>
  <c r="N9" i="41"/>
  <c r="O9" i="41"/>
  <c r="N8" i="41"/>
  <c r="O8" i="41"/>
  <c r="N7" i="41"/>
  <c r="O7" i="41" s="1"/>
  <c r="N6" i="41"/>
  <c r="O6" i="41"/>
  <c r="M5" i="41"/>
  <c r="M35" i="41" s="1"/>
  <c r="L5" i="41"/>
  <c r="K5" i="41"/>
  <c r="K35" i="41" s="1"/>
  <c r="J5" i="41"/>
  <c r="J35" i="41" s="1"/>
  <c r="I5" i="41"/>
  <c r="H5" i="41"/>
  <c r="G5" i="41"/>
  <c r="G35" i="41" s="1"/>
  <c r="F5" i="41"/>
  <c r="E5" i="41"/>
  <c r="E35" i="41" s="1"/>
  <c r="D5" i="41"/>
  <c r="N33" i="40"/>
  <c r="O33" i="40"/>
  <c r="M32" i="40"/>
  <c r="L32" i="40"/>
  <c r="K32" i="40"/>
  <c r="J32" i="40"/>
  <c r="I32" i="40"/>
  <c r="H32" i="40"/>
  <c r="G32" i="40"/>
  <c r="F32" i="40"/>
  <c r="F34" i="40" s="1"/>
  <c r="E32" i="40"/>
  <c r="D32" i="40"/>
  <c r="N31" i="40"/>
  <c r="O31" i="40" s="1"/>
  <c r="N30" i="40"/>
  <c r="O30" i="40" s="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5" i="40"/>
  <c r="O25" i="40" s="1"/>
  <c r="N24" i="40"/>
  <c r="O24" i="40" s="1"/>
  <c r="M23" i="40"/>
  <c r="M34" i="40" s="1"/>
  <c r="L23" i="40"/>
  <c r="K23" i="40"/>
  <c r="J23" i="40"/>
  <c r="I23" i="40"/>
  <c r="H23" i="40"/>
  <c r="G23" i="40"/>
  <c r="G34" i="40" s="1"/>
  <c r="F23" i="40"/>
  <c r="E23" i="40"/>
  <c r="D23" i="40"/>
  <c r="N22" i="40"/>
  <c r="O22" i="40"/>
  <c r="N21" i="40"/>
  <c r="O21" i="40"/>
  <c r="N20" i="40"/>
  <c r="O20" i="40"/>
  <c r="N19" i="40"/>
  <c r="O19" i="40"/>
  <c r="N18" i="40"/>
  <c r="O18" i="40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6" i="40" s="1"/>
  <c r="O16" i="40" s="1"/>
  <c r="N15" i="40"/>
  <c r="O15" i="40" s="1"/>
  <c r="N14" i="40"/>
  <c r="O14" i="40" s="1"/>
  <c r="N13" i="40"/>
  <c r="O13" i="40" s="1"/>
  <c r="M12" i="40"/>
  <c r="L12" i="40"/>
  <c r="K12" i="40"/>
  <c r="J12" i="40"/>
  <c r="I12" i="40"/>
  <c r="I34" i="40" s="1"/>
  <c r="H12" i="40"/>
  <c r="H34" i="40" s="1"/>
  <c r="G12" i="40"/>
  <c r="F12" i="40"/>
  <c r="E12" i="40"/>
  <c r="N12" i="40" s="1"/>
  <c r="O12" i="40" s="1"/>
  <c r="D12" i="40"/>
  <c r="N11" i="40"/>
  <c r="O11" i="40"/>
  <c r="N10" i="40"/>
  <c r="O10" i="40"/>
  <c r="N9" i="40"/>
  <c r="O9" i="40"/>
  <c r="N8" i="40"/>
  <c r="O8" i="40" s="1"/>
  <c r="N7" i="40"/>
  <c r="O7" i="40"/>
  <c r="N6" i="40"/>
  <c r="O6" i="40"/>
  <c r="M5" i="40"/>
  <c r="L5" i="40"/>
  <c r="L34" i="40"/>
  <c r="K5" i="40"/>
  <c r="K34" i="40"/>
  <c r="J5" i="40"/>
  <c r="J34" i="40" s="1"/>
  <c r="I5" i="40"/>
  <c r="H5" i="40"/>
  <c r="G5" i="40"/>
  <c r="F5" i="40"/>
  <c r="E5" i="40"/>
  <c r="E34" i="40"/>
  <c r="D5" i="40"/>
  <c r="N33" i="39"/>
  <c r="O33" i="39"/>
  <c r="M32" i="39"/>
  <c r="L32" i="39"/>
  <c r="K32" i="39"/>
  <c r="J32" i="39"/>
  <c r="I32" i="39"/>
  <c r="H32" i="39"/>
  <c r="H34" i="39" s="1"/>
  <c r="G32" i="39"/>
  <c r="F32" i="39"/>
  <c r="E32" i="39"/>
  <c r="D32" i="39"/>
  <c r="N32" i="39" s="1"/>
  <c r="O32" i="39" s="1"/>
  <c r="N31" i="39"/>
  <c r="O31" i="39"/>
  <c r="N30" i="39"/>
  <c r="O30" i="39"/>
  <c r="N29" i="39"/>
  <c r="O29" i="39"/>
  <c r="M28" i="39"/>
  <c r="L28" i="39"/>
  <c r="K28" i="39"/>
  <c r="J28" i="39"/>
  <c r="J34" i="39" s="1"/>
  <c r="I28" i="39"/>
  <c r="H28" i="39"/>
  <c r="G28" i="39"/>
  <c r="F28" i="39"/>
  <c r="E28" i="39"/>
  <c r="D28" i="39"/>
  <c r="N28" i="39" s="1"/>
  <c r="O28" i="39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6" i="39" s="1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E34" i="39" s="1"/>
  <c r="D24" i="39"/>
  <c r="D34" i="39" s="1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M16" i="39"/>
  <c r="L16" i="39"/>
  <c r="K16" i="39"/>
  <c r="J16" i="39"/>
  <c r="I16" i="39"/>
  <c r="H16" i="39"/>
  <c r="G16" i="39"/>
  <c r="G34" i="39" s="1"/>
  <c r="F16" i="39"/>
  <c r="E16" i="39"/>
  <c r="D16" i="39"/>
  <c r="N15" i="39"/>
  <c r="O15" i="39" s="1"/>
  <c r="N14" i="39"/>
  <c r="O14" i="39" s="1"/>
  <c r="N13" i="39"/>
  <c r="O13" i="39" s="1"/>
  <c r="M12" i="39"/>
  <c r="N12" i="39" s="1"/>
  <c r="O12" i="39" s="1"/>
  <c r="L12" i="39"/>
  <c r="K12" i="39"/>
  <c r="J12" i="39"/>
  <c r="I12" i="39"/>
  <c r="I34" i="39" s="1"/>
  <c r="H12" i="39"/>
  <c r="G12" i="39"/>
  <c r="F12" i="39"/>
  <c r="E12" i="39"/>
  <c r="D12" i="39"/>
  <c r="N11" i="39"/>
  <c r="O11" i="39"/>
  <c r="N10" i="39"/>
  <c r="O10" i="39" s="1"/>
  <c r="N9" i="39"/>
  <c r="O9" i="39"/>
  <c r="N8" i="39"/>
  <c r="O8" i="39"/>
  <c r="N7" i="39"/>
  <c r="O7" i="39"/>
  <c r="N6" i="39"/>
  <c r="O6" i="39"/>
  <c r="M5" i="39"/>
  <c r="M34" i="39"/>
  <c r="L5" i="39"/>
  <c r="L34" i="39" s="1"/>
  <c r="K5" i="39"/>
  <c r="K34" i="39"/>
  <c r="J5" i="39"/>
  <c r="I5" i="39"/>
  <c r="H5" i="39"/>
  <c r="G5" i="39"/>
  <c r="F5" i="39"/>
  <c r="F34" i="39" s="1"/>
  <c r="E5" i="39"/>
  <c r="D5" i="39"/>
  <c r="N35" i="38"/>
  <c r="O35" i="38"/>
  <c r="M34" i="38"/>
  <c r="L34" i="38"/>
  <c r="K34" i="38"/>
  <c r="J34" i="38"/>
  <c r="I34" i="38"/>
  <c r="H34" i="38"/>
  <c r="G34" i="38"/>
  <c r="F34" i="38"/>
  <c r="E34" i="38"/>
  <c r="D34" i="38"/>
  <c r="N33" i="38"/>
  <c r="O33" i="38"/>
  <c r="N32" i="38"/>
  <c r="O32" i="38"/>
  <c r="N31" i="38"/>
  <c r="O31" i="38" s="1"/>
  <c r="M30" i="38"/>
  <c r="L30" i="38"/>
  <c r="K30" i="38"/>
  <c r="J30" i="38"/>
  <c r="I30" i="38"/>
  <c r="H30" i="38"/>
  <c r="G30" i="38"/>
  <c r="F30" i="38"/>
  <c r="N30" i="38" s="1"/>
  <c r="O30" i="38" s="1"/>
  <c r="E30" i="38"/>
  <c r="D30" i="38"/>
  <c r="N29" i="38"/>
  <c r="O29" i="38"/>
  <c r="N28" i="38"/>
  <c r="O28" i="38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M25" i="38"/>
  <c r="L25" i="38"/>
  <c r="K25" i="38"/>
  <c r="J25" i="38"/>
  <c r="I25" i="38"/>
  <c r="H25" i="38"/>
  <c r="H36" i="38" s="1"/>
  <c r="G25" i="38"/>
  <c r="F25" i="38"/>
  <c r="E25" i="38"/>
  <c r="D25" i="38"/>
  <c r="N24" i="38"/>
  <c r="O24" i="38" s="1"/>
  <c r="N23" i="38"/>
  <c r="O23" i="38" s="1"/>
  <c r="N22" i="38"/>
  <c r="O22" i="38" s="1"/>
  <c r="N21" i="38"/>
  <c r="O21" i="38" s="1"/>
  <c r="N20" i="38"/>
  <c r="O20" i="38" s="1"/>
  <c r="N19" i="38"/>
  <c r="O19" i="38" s="1"/>
  <c r="N18" i="38"/>
  <c r="O18" i="38" s="1"/>
  <c r="M17" i="38"/>
  <c r="M36" i="38" s="1"/>
  <c r="L17" i="38"/>
  <c r="K17" i="38"/>
  <c r="J17" i="38"/>
  <c r="I17" i="38"/>
  <c r="H17" i="38"/>
  <c r="G17" i="38"/>
  <c r="F17" i="38"/>
  <c r="E17" i="38"/>
  <c r="D17" i="38"/>
  <c r="N16" i="38"/>
  <c r="O16" i="38"/>
  <c r="N15" i="38"/>
  <c r="O15" i="38"/>
  <c r="N14" i="38"/>
  <c r="O14" i="38" s="1"/>
  <c r="M13" i="38"/>
  <c r="L13" i="38"/>
  <c r="L36" i="38" s="1"/>
  <c r="K13" i="38"/>
  <c r="J13" i="38"/>
  <c r="I13" i="38"/>
  <c r="H13" i="38"/>
  <c r="G13" i="38"/>
  <c r="F13" i="38"/>
  <c r="E13" i="38"/>
  <c r="D13" i="38"/>
  <c r="N12" i="38"/>
  <c r="O12" i="38"/>
  <c r="N11" i="38"/>
  <c r="O11" i="38"/>
  <c r="N10" i="38"/>
  <c r="O10" i="38"/>
  <c r="N9" i="38"/>
  <c r="O9" i="38"/>
  <c r="N8" i="38"/>
  <c r="O8" i="38"/>
  <c r="N7" i="38"/>
  <c r="O7" i="38" s="1"/>
  <c r="N6" i="38"/>
  <c r="O6" i="38"/>
  <c r="M5" i="38"/>
  <c r="L5" i="38"/>
  <c r="K5" i="38"/>
  <c r="J5" i="38"/>
  <c r="J36" i="38" s="1"/>
  <c r="I5" i="38"/>
  <c r="I36" i="38" s="1"/>
  <c r="H5" i="38"/>
  <c r="G5" i="38"/>
  <c r="F5" i="38"/>
  <c r="E5" i="38"/>
  <c r="D5" i="38"/>
  <c r="D36" i="38"/>
  <c r="N32" i="37"/>
  <c r="O32" i="37"/>
  <c r="M31" i="37"/>
  <c r="L31" i="37"/>
  <c r="K31" i="37"/>
  <c r="J31" i="37"/>
  <c r="I31" i="37"/>
  <c r="H31" i="37"/>
  <c r="G31" i="37"/>
  <c r="F31" i="37"/>
  <c r="E31" i="37"/>
  <c r="D31" i="37"/>
  <c r="N31" i="37" s="1"/>
  <c r="O31" i="37" s="1"/>
  <c r="N30" i="37"/>
  <c r="O30" i="37" s="1"/>
  <c r="N29" i="37"/>
  <c r="O29" i="37"/>
  <c r="N28" i="37"/>
  <c r="O28" i="37"/>
  <c r="M27" i="37"/>
  <c r="L27" i="37"/>
  <c r="K27" i="37"/>
  <c r="J27" i="37"/>
  <c r="J33" i="37" s="1"/>
  <c r="I27" i="37"/>
  <c r="H27" i="37"/>
  <c r="H33" i="37" s="1"/>
  <c r="G27" i="37"/>
  <c r="F27" i="37"/>
  <c r="E27" i="37"/>
  <c r="D27" i="37"/>
  <c r="N26" i="37"/>
  <c r="O26" i="37"/>
  <c r="N25" i="37"/>
  <c r="O25" i="37"/>
  <c r="M24" i="37"/>
  <c r="L24" i="37"/>
  <c r="K24" i="37"/>
  <c r="J24" i="37"/>
  <c r="I24" i="37"/>
  <c r="H24" i="37"/>
  <c r="G24" i="37"/>
  <c r="F24" i="37"/>
  <c r="N24" i="37" s="1"/>
  <c r="O24" i="37" s="1"/>
  <c r="E24" i="37"/>
  <c r="D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/>
  <c r="N20" i="37"/>
  <c r="O20" i="37" s="1"/>
  <c r="N19" i="37"/>
  <c r="O19" i="37"/>
  <c r="N18" i="37"/>
  <c r="O18" i="37"/>
  <c r="N17" i="37"/>
  <c r="O17" i="37"/>
  <c r="N16" i="37"/>
  <c r="O16" i="37"/>
  <c r="M15" i="37"/>
  <c r="L15" i="37"/>
  <c r="L33" i="37" s="1"/>
  <c r="K15" i="37"/>
  <c r="J15" i="37"/>
  <c r="I15" i="37"/>
  <c r="H15" i="37"/>
  <c r="G15" i="37"/>
  <c r="F15" i="37"/>
  <c r="N15" i="37" s="1"/>
  <c r="O15" i="37" s="1"/>
  <c r="E15" i="37"/>
  <c r="D15" i="37"/>
  <c r="N14" i="37"/>
  <c r="O14" i="37" s="1"/>
  <c r="N13" i="37"/>
  <c r="O13" i="37" s="1"/>
  <c r="M12" i="37"/>
  <c r="L12" i="37"/>
  <c r="K12" i="37"/>
  <c r="K33" i="37" s="1"/>
  <c r="J12" i="37"/>
  <c r="I12" i="37"/>
  <c r="H12" i="37"/>
  <c r="G12" i="37"/>
  <c r="F12" i="37"/>
  <c r="E12" i="37"/>
  <c r="E33" i="37" s="1"/>
  <c r="D12" i="37"/>
  <c r="N11" i="37"/>
  <c r="O11" i="37" s="1"/>
  <c r="N10" i="37"/>
  <c r="O10" i="37"/>
  <c r="N9" i="37"/>
  <c r="O9" i="37"/>
  <c r="N8" i="37"/>
  <c r="O8" i="37"/>
  <c r="N7" i="37"/>
  <c r="O7" i="37"/>
  <c r="N6" i="37"/>
  <c r="O6" i="37"/>
  <c r="M5" i="37"/>
  <c r="M33" i="37" s="1"/>
  <c r="L5" i="37"/>
  <c r="K5" i="37"/>
  <c r="J5" i="37"/>
  <c r="I5" i="37"/>
  <c r="N5" i="37"/>
  <c r="O5" i="37" s="1"/>
  <c r="H5" i="37"/>
  <c r="G5" i="37"/>
  <c r="G33" i="37" s="1"/>
  <c r="F5" i="37"/>
  <c r="F33" i="37"/>
  <c r="E5" i="37"/>
  <c r="D5" i="37"/>
  <c r="N34" i="36"/>
  <c r="O34" i="36"/>
  <c r="M33" i="36"/>
  <c r="L33" i="36"/>
  <c r="K33" i="36"/>
  <c r="J33" i="36"/>
  <c r="I33" i="36"/>
  <c r="H33" i="36"/>
  <c r="G33" i="36"/>
  <c r="F33" i="36"/>
  <c r="E33" i="36"/>
  <c r="D33" i="36"/>
  <c r="N32" i="36"/>
  <c r="O32" i="36" s="1"/>
  <c r="N31" i="36"/>
  <c r="O31" i="36" s="1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/>
  <c r="N27" i="36"/>
  <c r="O27" i="36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/>
  <c r="N14" i="36"/>
  <c r="O14" i="36"/>
  <c r="N13" i="36"/>
  <c r="O13" i="36" s="1"/>
  <c r="M12" i="36"/>
  <c r="L12" i="36"/>
  <c r="K12" i="36"/>
  <c r="J12" i="36"/>
  <c r="I12" i="36"/>
  <c r="H12" i="36"/>
  <c r="G12" i="36"/>
  <c r="F12" i="36"/>
  <c r="F35" i="36" s="1"/>
  <c r="E12" i="36"/>
  <c r="E35" i="36" s="1"/>
  <c r="D12" i="36"/>
  <c r="N12" i="36" s="1"/>
  <c r="O12" i="36" s="1"/>
  <c r="N11" i="36"/>
  <c r="O11" i="36"/>
  <c r="N10" i="36"/>
  <c r="O10" i="36"/>
  <c r="N9" i="36"/>
  <c r="O9" i="36"/>
  <c r="N8" i="36"/>
  <c r="O8" i="36"/>
  <c r="N7" i="36"/>
  <c r="O7" i="36"/>
  <c r="N6" i="36"/>
  <c r="O6" i="36" s="1"/>
  <c r="M5" i="36"/>
  <c r="L5" i="36"/>
  <c r="L35" i="36" s="1"/>
  <c r="K5" i="36"/>
  <c r="J5" i="36"/>
  <c r="I5" i="36"/>
  <c r="H5" i="36"/>
  <c r="G5" i="36"/>
  <c r="F5" i="36"/>
  <c r="E5" i="36"/>
  <c r="D5" i="36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2" i="35"/>
  <c r="O32" i="35"/>
  <c r="N31" i="35"/>
  <c r="O31" i="35"/>
  <c r="N30" i="35"/>
  <c r="O30" i="35" s="1"/>
  <c r="N29" i="35"/>
  <c r="O29" i="35"/>
  <c r="M28" i="35"/>
  <c r="L28" i="35"/>
  <c r="K28" i="35"/>
  <c r="J28" i="35"/>
  <c r="I28" i="35"/>
  <c r="H28" i="35"/>
  <c r="G28" i="35"/>
  <c r="F28" i="35"/>
  <c r="E28" i="35"/>
  <c r="N28" i="35" s="1"/>
  <c r="O28" i="35" s="1"/>
  <c r="D28" i="35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N25" i="35" s="1"/>
  <c r="O25" i="35" s="1"/>
  <c r="D25" i="35"/>
  <c r="N24" i="35"/>
  <c r="O24" i="35"/>
  <c r="M23" i="35"/>
  <c r="L23" i="35"/>
  <c r="K23" i="35"/>
  <c r="J23" i="35"/>
  <c r="I23" i="35"/>
  <c r="H23" i="35"/>
  <c r="G23" i="35"/>
  <c r="F23" i="35"/>
  <c r="E23" i="35"/>
  <c r="D23" i="35"/>
  <c r="N22" i="35"/>
  <c r="O22" i="35"/>
  <c r="N21" i="35"/>
  <c r="O21" i="35"/>
  <c r="N20" i="35"/>
  <c r="O20" i="35" s="1"/>
  <c r="N19" i="35"/>
  <c r="O19" i="35"/>
  <c r="N18" i="35"/>
  <c r="O18" i="35"/>
  <c r="N17" i="35"/>
  <c r="O17" i="35"/>
  <c r="N16" i="35"/>
  <c r="O16" i="35"/>
  <c r="M15" i="35"/>
  <c r="L15" i="35"/>
  <c r="K15" i="35"/>
  <c r="J15" i="35"/>
  <c r="I15" i="35"/>
  <c r="H15" i="35"/>
  <c r="G15" i="35"/>
  <c r="F15" i="35"/>
  <c r="E15" i="35"/>
  <c r="D15" i="35"/>
  <c r="N15" i="35"/>
  <c r="O15" i="35" s="1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F35" i="35" s="1"/>
  <c r="E12" i="35"/>
  <c r="D12" i="35"/>
  <c r="N11" i="35"/>
  <c r="O11" i="35" s="1"/>
  <c r="N10" i="35"/>
  <c r="O10" i="35"/>
  <c r="N9" i="35"/>
  <c r="O9" i="35"/>
  <c r="N8" i="35"/>
  <c r="O8" i="35"/>
  <c r="N7" i="35"/>
  <c r="O7" i="35"/>
  <c r="N6" i="35"/>
  <c r="O6" i="35"/>
  <c r="M5" i="35"/>
  <c r="L5" i="35"/>
  <c r="K5" i="35"/>
  <c r="J5" i="35"/>
  <c r="I5" i="35"/>
  <c r="I35" i="35" s="1"/>
  <c r="H5" i="35"/>
  <c r="H35" i="35" s="1"/>
  <c r="G5" i="35"/>
  <c r="F5" i="35"/>
  <c r="E5" i="35"/>
  <c r="E35" i="35" s="1"/>
  <c r="D5" i="35"/>
  <c r="D35" i="35" s="1"/>
  <c r="N33" i="34"/>
  <c r="O33" i="34" s="1"/>
  <c r="M32" i="34"/>
  <c r="N32" i="34" s="1"/>
  <c r="O32" i="34" s="1"/>
  <c r="L32" i="34"/>
  <c r="K32" i="34"/>
  <c r="J32" i="34"/>
  <c r="I32" i="34"/>
  <c r="H32" i="34"/>
  <c r="G32" i="34"/>
  <c r="F32" i="34"/>
  <c r="E32" i="34"/>
  <c r="D32" i="34"/>
  <c r="N31" i="34"/>
  <c r="O31" i="34" s="1"/>
  <c r="N30" i="34"/>
  <c r="O30" i="34" s="1"/>
  <c r="N29" i="34"/>
  <c r="O29" i="34" s="1"/>
  <c r="M28" i="34"/>
  <c r="L28" i="34"/>
  <c r="K28" i="34"/>
  <c r="J28" i="34"/>
  <c r="I28" i="34"/>
  <c r="H28" i="34"/>
  <c r="H34" i="34" s="1"/>
  <c r="G28" i="34"/>
  <c r="F28" i="34"/>
  <c r="E28" i="34"/>
  <c r="D28" i="34"/>
  <c r="N27" i="34"/>
  <c r="O27" i="34"/>
  <c r="N26" i="34"/>
  <c r="O26" i="34"/>
  <c r="M25" i="34"/>
  <c r="L25" i="34"/>
  <c r="K25" i="34"/>
  <c r="J25" i="34"/>
  <c r="I25" i="34"/>
  <c r="H25" i="34"/>
  <c r="G25" i="34"/>
  <c r="F25" i="34"/>
  <c r="E25" i="34"/>
  <c r="D25" i="34"/>
  <c r="N24" i="34"/>
  <c r="O24" i="34"/>
  <c r="M23" i="34"/>
  <c r="L23" i="34"/>
  <c r="K23" i="34"/>
  <c r="K34" i="34" s="1"/>
  <c r="J23" i="34"/>
  <c r="J34" i="34" s="1"/>
  <c r="I23" i="34"/>
  <c r="H23" i="34"/>
  <c r="G23" i="34"/>
  <c r="F23" i="34"/>
  <c r="E23" i="34"/>
  <c r="D23" i="34"/>
  <c r="N22" i="34"/>
  <c r="O22" i="34" s="1"/>
  <c r="N21" i="34"/>
  <c r="O21" i="34" s="1"/>
  <c r="N20" i="34"/>
  <c r="O20" i="34" s="1"/>
  <c r="N19" i="34"/>
  <c r="O19" i="34" s="1"/>
  <c r="N18" i="34"/>
  <c r="O18" i="34" s="1"/>
  <c r="N17" i="34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5" i="34"/>
  <c r="O15" i="34" s="1"/>
  <c r="N14" i="34"/>
  <c r="O14" i="34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32" i="33"/>
  <c r="F32" i="33"/>
  <c r="G32" i="33"/>
  <c r="H32" i="33"/>
  <c r="I32" i="33"/>
  <c r="J32" i="33"/>
  <c r="N32" i="33" s="1"/>
  <c r="O32" i="33" s="1"/>
  <c r="K32" i="33"/>
  <c r="L32" i="33"/>
  <c r="M32" i="33"/>
  <c r="D32" i="33"/>
  <c r="E28" i="33"/>
  <c r="F28" i="33"/>
  <c r="G28" i="33"/>
  <c r="H28" i="33"/>
  <c r="I28" i="33"/>
  <c r="J28" i="33"/>
  <c r="K28" i="33"/>
  <c r="L28" i="33"/>
  <c r="M28" i="33"/>
  <c r="E25" i="33"/>
  <c r="F25" i="33"/>
  <c r="G25" i="33"/>
  <c r="H25" i="33"/>
  <c r="I25" i="33"/>
  <c r="J25" i="33"/>
  <c r="K25" i="33"/>
  <c r="L25" i="33"/>
  <c r="M25" i="33"/>
  <c r="E23" i="33"/>
  <c r="F23" i="33"/>
  <c r="N23" i="33" s="1"/>
  <c r="O23" i="33" s="1"/>
  <c r="G23" i="33"/>
  <c r="H23" i="33"/>
  <c r="I23" i="33"/>
  <c r="J23" i="33"/>
  <c r="K23" i="33"/>
  <c r="L23" i="33"/>
  <c r="M23" i="33"/>
  <c r="E15" i="33"/>
  <c r="F15" i="33"/>
  <c r="G15" i="33"/>
  <c r="H15" i="33"/>
  <c r="I15" i="33"/>
  <c r="J15" i="33"/>
  <c r="K15" i="33"/>
  <c r="L15" i="33"/>
  <c r="M15" i="33"/>
  <c r="E12" i="33"/>
  <c r="F12" i="33"/>
  <c r="G12" i="33"/>
  <c r="H12" i="33"/>
  <c r="I12" i="33"/>
  <c r="J12" i="33"/>
  <c r="K12" i="33"/>
  <c r="N12" i="33" s="1"/>
  <c r="O12" i="33" s="1"/>
  <c r="L12" i="33"/>
  <c r="M12" i="33"/>
  <c r="M34" i="33" s="1"/>
  <c r="E5" i="33"/>
  <c r="F5" i="33"/>
  <c r="G5" i="33"/>
  <c r="G34" i="33" s="1"/>
  <c r="H5" i="33"/>
  <c r="H34" i="33" s="1"/>
  <c r="I5" i="33"/>
  <c r="J5" i="33"/>
  <c r="K5" i="33"/>
  <c r="L5" i="33"/>
  <c r="M5" i="33"/>
  <c r="D28" i="33"/>
  <c r="D23" i="33"/>
  <c r="D15" i="33"/>
  <c r="D12" i="33"/>
  <c r="D5" i="33"/>
  <c r="N33" i="33"/>
  <c r="O33" i="33" s="1"/>
  <c r="N29" i="33"/>
  <c r="O29" i="33" s="1"/>
  <c r="N30" i="33"/>
  <c r="O30" i="33" s="1"/>
  <c r="N31" i="33"/>
  <c r="O31" i="33" s="1"/>
  <c r="D25" i="33"/>
  <c r="N26" i="33"/>
  <c r="O26" i="33"/>
  <c r="N27" i="33"/>
  <c r="O27" i="33"/>
  <c r="N24" i="33"/>
  <c r="O24" i="33" s="1"/>
  <c r="N14" i="33"/>
  <c r="O14" i="33"/>
  <c r="N7" i="33"/>
  <c r="O7" i="33" s="1"/>
  <c r="N8" i="33"/>
  <c r="O8" i="33" s="1"/>
  <c r="N9" i="33"/>
  <c r="O9" i="33"/>
  <c r="N10" i="33"/>
  <c r="O10" i="33"/>
  <c r="N11" i="33"/>
  <c r="O11" i="33" s="1"/>
  <c r="N6" i="33"/>
  <c r="O6" i="33"/>
  <c r="N18" i="33"/>
  <c r="O18" i="33" s="1"/>
  <c r="N19" i="33"/>
  <c r="O19" i="33" s="1"/>
  <c r="N20" i="33"/>
  <c r="O20" i="33"/>
  <c r="N21" i="33"/>
  <c r="O21" i="33"/>
  <c r="N22" i="33"/>
  <c r="O22" i="33" s="1"/>
  <c r="N17" i="33"/>
  <c r="O17" i="33"/>
  <c r="N16" i="33"/>
  <c r="O16" i="33" s="1"/>
  <c r="N13" i="33"/>
  <c r="O13" i="33" s="1"/>
  <c r="G36" i="38"/>
  <c r="M35" i="36"/>
  <c r="D34" i="34"/>
  <c r="I33" i="37"/>
  <c r="N5" i="40"/>
  <c r="O5" i="40" s="1"/>
  <c r="N5" i="39"/>
  <c r="O5" i="39"/>
  <c r="D35" i="36"/>
  <c r="O13" i="41"/>
  <c r="O32" i="42"/>
  <c r="O28" i="42"/>
  <c r="O26" i="43"/>
  <c r="O24" i="43"/>
  <c r="O5" i="43"/>
  <c r="O28" i="45"/>
  <c r="N24" i="46"/>
  <c r="O24" i="46"/>
  <c r="P16" i="47"/>
  <c r="P13" i="47"/>
  <c r="O35" i="48" l="1"/>
  <c r="P35" i="48" s="1"/>
  <c r="L34" i="34"/>
  <c r="E36" i="38"/>
  <c r="N13" i="38"/>
  <c r="O13" i="38" s="1"/>
  <c r="D34" i="33"/>
  <c r="N5" i="33"/>
  <c r="O5" i="33" s="1"/>
  <c r="F34" i="33"/>
  <c r="G34" i="34"/>
  <c r="M34" i="34"/>
  <c r="N34" i="34" s="1"/>
  <c r="O34" i="34" s="1"/>
  <c r="N28" i="34"/>
  <c r="O28" i="34" s="1"/>
  <c r="F36" i="38"/>
  <c r="O34" i="47"/>
  <c r="P34" i="47" s="1"/>
  <c r="N5" i="36"/>
  <c r="O5" i="36" s="1"/>
  <c r="G35" i="36"/>
  <c r="N17" i="38"/>
  <c r="O17" i="38" s="1"/>
  <c r="N34" i="38"/>
  <c r="O34" i="38" s="1"/>
  <c r="J36" i="46"/>
  <c r="N32" i="46"/>
  <c r="O32" i="46" s="1"/>
  <c r="N36" i="38"/>
  <c r="O36" i="38" s="1"/>
  <c r="F36" i="44"/>
  <c r="N5" i="44"/>
  <c r="O5" i="44" s="1"/>
  <c r="F34" i="34"/>
  <c r="N5" i="34"/>
  <c r="O5" i="34" s="1"/>
  <c r="N35" i="35"/>
  <c r="O35" i="35" s="1"/>
  <c r="E34" i="33"/>
  <c r="N25" i="33"/>
  <c r="O25" i="33" s="1"/>
  <c r="E34" i="34"/>
  <c r="N12" i="34"/>
  <c r="O12" i="34" s="1"/>
  <c r="N25" i="34"/>
  <c r="O25" i="34" s="1"/>
  <c r="G35" i="35"/>
  <c r="N5" i="35"/>
  <c r="O5" i="35" s="1"/>
  <c r="N16" i="36"/>
  <c r="O16" i="36" s="1"/>
  <c r="N5" i="38"/>
  <c r="O5" i="38" s="1"/>
  <c r="N16" i="39"/>
  <c r="O16" i="39" s="1"/>
  <c r="D37" i="43"/>
  <c r="N37" i="43" s="1"/>
  <c r="O37" i="43" s="1"/>
  <c r="L36" i="44"/>
  <c r="D35" i="45"/>
  <c r="N32" i="45"/>
  <c r="O32" i="45" s="1"/>
  <c r="H34" i="47"/>
  <c r="O5" i="47"/>
  <c r="P5" i="47" s="1"/>
  <c r="H35" i="36"/>
  <c r="N35" i="36" s="1"/>
  <c r="O35" i="36" s="1"/>
  <c r="K35" i="35"/>
  <c r="L35" i="35"/>
  <c r="I35" i="36"/>
  <c r="N27" i="37"/>
  <c r="O27" i="37" s="1"/>
  <c r="N23" i="40"/>
  <c r="O23" i="40" s="1"/>
  <c r="N16" i="45"/>
  <c r="O16" i="45" s="1"/>
  <c r="H35" i="45"/>
  <c r="J35" i="35"/>
  <c r="N26" i="36"/>
  <c r="O26" i="36" s="1"/>
  <c r="N34" i="39"/>
  <c r="O34" i="39" s="1"/>
  <c r="N5" i="46"/>
  <c r="O5" i="46" s="1"/>
  <c r="D36" i="46"/>
  <c r="N36" i="46" s="1"/>
  <c r="O36" i="46" s="1"/>
  <c r="L34" i="33"/>
  <c r="K34" i="33"/>
  <c r="J35" i="36"/>
  <c r="N24" i="36"/>
  <c r="O24" i="36" s="1"/>
  <c r="N29" i="36"/>
  <c r="O29" i="36" s="1"/>
  <c r="N25" i="38"/>
  <c r="O25" i="38" s="1"/>
  <c r="N28" i="40"/>
  <c r="O28" i="40" s="1"/>
  <c r="N32" i="40"/>
  <c r="O32" i="40" s="1"/>
  <c r="N5" i="45"/>
  <c r="O5" i="45" s="1"/>
  <c r="J35" i="45"/>
  <c r="N28" i="33"/>
  <c r="O28" i="33" s="1"/>
  <c r="N33" i="35"/>
  <c r="O33" i="35" s="1"/>
  <c r="J34" i="33"/>
  <c r="I34" i="34"/>
  <c r="N23" i="34"/>
  <c r="O23" i="34" s="1"/>
  <c r="M35" i="35"/>
  <c r="N12" i="35"/>
  <c r="O12" i="35" s="1"/>
  <c r="K35" i="36"/>
  <c r="N33" i="36"/>
  <c r="O33" i="36" s="1"/>
  <c r="D33" i="37"/>
  <c r="N33" i="37" s="1"/>
  <c r="O33" i="37" s="1"/>
  <c r="N12" i="37"/>
  <c r="O12" i="37" s="1"/>
  <c r="K36" i="38"/>
  <c r="N27" i="38"/>
  <c r="O27" i="38" s="1"/>
  <c r="D34" i="40"/>
  <c r="N34" i="40" s="1"/>
  <c r="O34" i="40" s="1"/>
  <c r="J36" i="42"/>
  <c r="N16" i="42"/>
  <c r="O16" i="42" s="1"/>
  <c r="N36" i="42"/>
  <c r="O36" i="42" s="1"/>
  <c r="N16" i="44"/>
  <c r="O16" i="44" s="1"/>
  <c r="D36" i="44"/>
  <c r="N15" i="33"/>
  <c r="O15" i="33" s="1"/>
  <c r="I34" i="33"/>
  <c r="N23" i="35"/>
  <c r="O23" i="35" s="1"/>
  <c r="N5" i="41"/>
  <c r="O5" i="41" s="1"/>
  <c r="F35" i="41"/>
  <c r="N35" i="41" s="1"/>
  <c r="O35" i="41" s="1"/>
  <c r="N5" i="42"/>
  <c r="O5" i="42" s="1"/>
  <c r="L36" i="42"/>
  <c r="N24" i="39"/>
  <c r="O24" i="39" s="1"/>
  <c r="N17" i="41"/>
  <c r="O17" i="41" s="1"/>
  <c r="N36" i="44" l="1"/>
  <c r="O36" i="44" s="1"/>
  <c r="N34" i="33"/>
  <c r="O34" i="33" s="1"/>
  <c r="N35" i="45"/>
  <c r="O35" i="45" s="1"/>
</calcChain>
</file>

<file path=xl/sharedStrings.xml><?xml version="1.0" encoding="utf-8"?>
<sst xmlns="http://schemas.openxmlformats.org/spreadsheetml/2006/main" count="871" uniqueCount="106">
  <si>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</si>
  <si>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</si>
  <si>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</si>
  <si>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</si>
  <si>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</si>
  <si>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</si>
  <si>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</si>
  <si>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</si>
  <si>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</si>
  <si>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</si>
  <si>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</si>
  <si>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</si>
  <si>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</si>
  <si>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</si>
  <si>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</si>
  <si>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</si>
  <si>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</si>
  <si>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</si>
  <si>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</si>
  <si>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</si>
  <si>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</si>
  <si>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</si>
  <si>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</si>
  <si>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</si>
  <si>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</si>
  <si>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</si>
  <si>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Protective Inspections</t>
  </si>
  <si>
    <t>Physical Environment</t>
  </si>
  <si>
    <t>Electric Utility Services</t>
  </si>
  <si>
    <t>Gas Utility Services</t>
  </si>
  <si>
    <t>Water Utility Services</t>
  </si>
  <si>
    <t>Garbage / Solid Waste Control Services</t>
  </si>
  <si>
    <t>Sewer / Wastewater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</si>
  <si>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</si>
  <si>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</si>
  <si>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</si>
  <si>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</si>
  <si>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</si>
  <si>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Economic Environment</t>
  </si>
  <si>
    <t>Housing and Urban Development</t>
  </si>
  <si>
    <t>Other Economic Environment</t>
  </si>
  <si>
    <t>Culture / Recreation</t>
  </si>
  <si>
    <t>Parks and Recreation</t>
  </si>
  <si>
    <t>Cultural Services</t>
  </si>
  <si>
    <t>Special Recreation Facilities</t>
  </si>
  <si>
    <t>Other Culture / Recreation</t>
  </si>
  <si>
    <t>Inter-Fund Group Transfers Out</t>
  </si>
  <si>
    <t>Other Uses and Non-Operating</t>
  </si>
  <si>
    <t>Local Fiscal Year Ended September 30, 2010</t>
  </si>
  <si>
    <t>2010 Municipal Census Population:</t>
  </si>
  <si>
    <t>Fort Pierce Expenditures Reported by Account Code and Fund Type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</si>
  <si>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</si>
  <si>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</si>
  <si>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</si>
  <si>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2009</t>
  </si>
  <si>
    <t>2009 Municipal Population:</t>
  </si>
  <si>
    <t>Local Fiscal Year Ended September 30, 2012</t>
  </si>
  <si>
    <t>Emergency and Disaster Relief Services</t>
  </si>
  <si>
    <t>2012 Municipal Population:</t>
  </si>
  <si>
    <t>Local Fiscal Year Ended September 30, 2008</t>
  </si>
  <si>
    <t>2008 Municipal Population:</t>
  </si>
  <si>
    <t>Local Fiscal Year Ended September 30, 2013</t>
  </si>
  <si>
    <t>Pension Benefits</t>
  </si>
  <si>
    <t>2013 Municipal Population:</t>
  </si>
  <si>
    <t>Local Fiscal Year Ended September 30, 2014</t>
  </si>
  <si>
    <t>Other General Government</t>
  </si>
  <si>
    <t>Emergency and Disaster Relief</t>
  </si>
  <si>
    <t>Garbage / Solid Waste</t>
  </si>
  <si>
    <t>Flood Control / Stormwater Control</t>
  </si>
  <si>
    <t>Road / Street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</si>
  <si>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</si>
  <si>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</si>
  <si>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</si>
  <si>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</si>
  <si>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</si>
  <si>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</si>
  <si>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</si>
  <si>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</si>
  <si>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</si>
  <si>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</si>
  <si>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Payment to Refunded Bond Escrow Agent</t>
  </si>
  <si>
    <t>Non-Cash Transfer Out from General Fixed Asset Account Group</t>
  </si>
  <si>
    <t>2016 Municipal Population:</t>
  </si>
  <si>
    <t>Local Fiscal Year Ended September 30, 2017</t>
  </si>
  <si>
    <t>Capital Lease Acquisitions</t>
  </si>
  <si>
    <t>Extraordinary Items (Loss)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</si>
  <si>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</si>
  <si>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</si>
  <si>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</si>
  <si>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</si>
  <si>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</si>
  <si>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</si>
  <si>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</si>
  <si>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</si>
  <si>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</si>
  <si>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</si>
  <si>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</si>
  <si>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</si>
  <si>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</si>
  <si>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</si>
  <si>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Debt Service Payments</t>
  </si>
  <si>
    <t>2022 Municipal Population:</t>
  </si>
  <si>
    <t>Local Fiscal Year Ended September 30, 2023</t>
  </si>
  <si>
    <t>Human Services</t>
  </si>
  <si>
    <t>Health Services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</si>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</sst>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0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 M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42" fontId="19" fillId="0" borderId="11" xfId="0" applyNumberFormat="1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1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7"/>
      <c r="R1"/>
    </row>
    <row r="2" spans="1:134" ht="24" thickBot="1">
      <c r="A2" s="104" t="s">
        <v>102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7"/>
      <c r="R2"/>
    </row>
    <row r="3" spans="1:134" ht="18" customHeight="1">
      <c r="A3" s="107" t="s">
        <v>11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35"/>
      <c r="O3" s="36"/>
      <c r="P3" s="116" t="s">
        <v>94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12</v>
      </c>
      <c r="F4" s="33" t="s">
        <v>13</v>
      </c>
      <c r="G4" s="33" t="s">
        <v>14</v>
      </c>
      <c r="H4" s="33" t="s">
        <v>1</v>
      </c>
      <c r="I4" s="33" t="s">
        <v>2</v>
      </c>
      <c r="J4" s="34" t="s">
        <v>15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</v>
      </c>
      <c r="B5" s="25"/>
      <c r="C5" s="25"/>
      <c r="D5" s="26">
        <f>SUM(D6:D13)</f>
        <v>19075917</v>
      </c>
      <c r="E5" s="26">
        <f>SUM(E6:E13)</f>
        <v>6018022</v>
      </c>
      <c r="F5" s="26">
        <f>SUM(F6:F13)</f>
        <v>7651764</v>
      </c>
      <c r="G5" s="26">
        <f>SUM(G6:G13)</f>
        <v>0</v>
      </c>
      <c r="H5" s="26">
        <f>SUM(H6:H13)</f>
        <v>0</v>
      </c>
      <c r="I5" s="26">
        <f>SUM(I6:I13)</f>
        <v>0</v>
      </c>
      <c r="J5" s="26">
        <f>SUM(J6:J13)</f>
        <v>0</v>
      </c>
      <c r="K5" s="26">
        <f>SUM(K6:K13)</f>
        <v>20160051</v>
      </c>
      <c r="L5" s="26">
        <f>SUM(L6:L13)</f>
        <v>0</v>
      </c>
      <c r="M5" s="26">
        <f>SUM(M6:M13)</f>
        <v>0</v>
      </c>
      <c r="N5" s="26">
        <f>SUM(N6:N13)</f>
        <v>0</v>
      </c>
      <c r="O5" s="27">
        <f>SUM(D5:N5)</f>
        <v>52905754</v>
      </c>
      <c r="P5" s="32">
        <f>(O5/P$39)</f>
        <v>1068.630403167165</v>
      </c>
      <c r="Q5" s="6"/>
    </row>
    <row r="6" spans="1:134">
      <c r="A6" s="12"/>
      <c r="B6" s="44">
        <v>511</v>
      </c>
      <c r="C6" s="20" t="s">
        <v>18</v>
      </c>
      <c r="D6" s="46">
        <v>301128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301128</v>
      </c>
      <c r="P6" s="47">
        <f>(O6/P$39)</f>
        <v>6.0824109234871129</v>
      </c>
      <c r="Q6" s="9"/>
    </row>
    <row r="7" spans="1:134">
      <c r="A7" s="12"/>
      <c r="B7" s="44">
        <v>512</v>
      </c>
      <c r="C7" s="20" t="s">
        <v>19</v>
      </c>
      <c r="D7" s="46">
        <v>1467465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0">SUM(D7:N7)</f>
        <v>1467465</v>
      </c>
      <c r="P7" s="47">
        <f>(O7/P$39)</f>
        <v>29.640967116425628</v>
      </c>
      <c r="Q7" s="9"/>
    </row>
    <row r="8" spans="1:134">
      <c r="A8" s="12"/>
      <c r="B8" s="44">
        <v>513</v>
      </c>
      <c r="C8" s="20" t="s">
        <v>20</v>
      </c>
      <c r="D8" s="46">
        <v>13252080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13252080</v>
      </c>
      <c r="P8" s="47">
        <f>(O8/P$39)</f>
        <v>267.67552718752523</v>
      </c>
      <c r="Q8" s="9"/>
    </row>
    <row r="9" spans="1:134">
      <c r="A9" s="12"/>
      <c r="B9" s="44">
        <v>514</v>
      </c>
      <c r="C9" s="20" t="s">
        <v>21</v>
      </c>
      <c r="D9" s="46">
        <v>729551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729551</v>
      </c>
      <c r="P9" s="47">
        <f>(O9/P$39)</f>
        <v>14.736022461016402</v>
      </c>
      <c r="Q9" s="9"/>
    </row>
    <row r="10" spans="1:134">
      <c r="A10" s="12"/>
      <c r="B10" s="44">
        <v>515</v>
      </c>
      <c r="C10" s="20" t="s">
        <v>22</v>
      </c>
      <c r="D10" s="46">
        <v>735178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735178</v>
      </c>
      <c r="P10" s="47">
        <f>(O10/P$39)</f>
        <v>14.849680859659045</v>
      </c>
      <c r="Q10" s="9"/>
    </row>
    <row r="11" spans="1:134">
      <c r="A11" s="12"/>
      <c r="B11" s="44">
        <v>517</v>
      </c>
      <c r="C11" s="20" t="s">
        <v>100</v>
      </c>
      <c r="D11" s="46">
        <v>0</v>
      </c>
      <c r="E11" s="46">
        <v>0</v>
      </c>
      <c r="F11" s="46">
        <v>7651764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7651764</v>
      </c>
      <c r="P11" s="47">
        <f>(O11/P$39)</f>
        <v>154.55611214349196</v>
      </c>
      <c r="Q11" s="9"/>
    </row>
    <row r="12" spans="1:134">
      <c r="A12" s="12"/>
      <c r="B12" s="44">
        <v>518</v>
      </c>
      <c r="C12" s="20" t="s">
        <v>62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20160051</v>
      </c>
      <c r="L12" s="46">
        <v>0</v>
      </c>
      <c r="M12" s="46">
        <v>0</v>
      </c>
      <c r="N12" s="46">
        <v>0</v>
      </c>
      <c r="O12" s="46">
        <f t="shared" si="0"/>
        <v>20160051</v>
      </c>
      <c r="P12" s="47">
        <f>(O12/P$39)</f>
        <v>407.20794619051469</v>
      </c>
      <c r="Q12" s="9"/>
    </row>
    <row r="13" spans="1:134">
      <c r="A13" s="12"/>
      <c r="B13" s="44">
        <v>519</v>
      </c>
      <c r="C13" s="20" t="s">
        <v>23</v>
      </c>
      <c r="D13" s="46">
        <v>2590515</v>
      </c>
      <c r="E13" s="46">
        <v>6018022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8608537</v>
      </c>
      <c r="P13" s="47">
        <f>(O13/P$39)</f>
        <v>173.88173628504484</v>
      </c>
      <c r="Q13" s="9"/>
    </row>
    <row r="14" spans="1:134" ht="15.75">
      <c r="A14" s="28" t="s">
        <v>24</v>
      </c>
      <c r="B14" s="29"/>
      <c r="C14" s="30"/>
      <c r="D14" s="31">
        <f>SUM(D15:D16)</f>
        <v>19958957</v>
      </c>
      <c r="E14" s="31">
        <f>SUM(E15:E16)</f>
        <v>1501381</v>
      </c>
      <c r="F14" s="31">
        <f>SUM(F15:F16)</f>
        <v>0</v>
      </c>
      <c r="G14" s="31">
        <f>SUM(G15:G16)</f>
        <v>0</v>
      </c>
      <c r="H14" s="31">
        <f>SUM(H15:H16)</f>
        <v>0</v>
      </c>
      <c r="I14" s="31">
        <f>SUM(I15:I16)</f>
        <v>3137458</v>
      </c>
      <c r="J14" s="31">
        <f>SUM(J15:J16)</f>
        <v>0</v>
      </c>
      <c r="K14" s="31">
        <f>SUM(K15:K16)</f>
        <v>0</v>
      </c>
      <c r="L14" s="31">
        <f>SUM(L15:L16)</f>
        <v>0</v>
      </c>
      <c r="M14" s="31">
        <f>SUM(M15:M16)</f>
        <v>0</v>
      </c>
      <c r="N14" s="31">
        <f>SUM(N15:N16)</f>
        <v>0</v>
      </c>
      <c r="O14" s="42">
        <f>SUM(D14:N14)</f>
        <v>24597796</v>
      </c>
      <c r="P14" s="43">
        <f>(O14/P$39)</f>
        <v>496.84487355578898</v>
      </c>
      <c r="Q14" s="10"/>
    </row>
    <row r="15" spans="1:134">
      <c r="A15" s="12"/>
      <c r="B15" s="44">
        <v>521</v>
      </c>
      <c r="C15" s="20" t="s">
        <v>25</v>
      </c>
      <c r="D15" s="46">
        <v>18426928</v>
      </c>
      <c r="E15" s="46">
        <v>1501381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19928309</v>
      </c>
      <c r="P15" s="47">
        <f>(O15/P$39)</f>
        <v>402.52704613395815</v>
      </c>
      <c r="Q15" s="9"/>
    </row>
    <row r="16" spans="1:134">
      <c r="A16" s="12"/>
      <c r="B16" s="44">
        <v>524</v>
      </c>
      <c r="C16" s="20" t="s">
        <v>26</v>
      </c>
      <c r="D16" s="46">
        <v>1532029</v>
      </c>
      <c r="E16" s="46">
        <v>0</v>
      </c>
      <c r="F16" s="46">
        <v>0</v>
      </c>
      <c r="G16" s="46">
        <v>0</v>
      </c>
      <c r="H16" s="46">
        <v>0</v>
      </c>
      <c r="I16" s="46">
        <v>3137458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" si="1">SUM(D16:N16)</f>
        <v>4669487</v>
      </c>
      <c r="P16" s="47">
        <f>(O16/P$39)</f>
        <v>94.317827421830813</v>
      </c>
      <c r="Q16" s="9"/>
    </row>
    <row r="17" spans="1:17" ht="15.75">
      <c r="A17" s="28" t="s">
        <v>27</v>
      </c>
      <c r="B17" s="29"/>
      <c r="C17" s="30"/>
      <c r="D17" s="31">
        <f>SUM(D18:D24)</f>
        <v>0</v>
      </c>
      <c r="E17" s="31">
        <f>SUM(E18:E24)</f>
        <v>0</v>
      </c>
      <c r="F17" s="31">
        <f>SUM(F18:F24)</f>
        <v>0</v>
      </c>
      <c r="G17" s="31">
        <f>SUM(G18:G24)</f>
        <v>0</v>
      </c>
      <c r="H17" s="31">
        <f>SUM(H18:H24)</f>
        <v>0</v>
      </c>
      <c r="I17" s="31">
        <f>SUM(I18:I24)</f>
        <v>11120754</v>
      </c>
      <c r="J17" s="31">
        <f>SUM(J18:J24)</f>
        <v>0</v>
      </c>
      <c r="K17" s="31">
        <f>SUM(K18:K24)</f>
        <v>0</v>
      </c>
      <c r="L17" s="31">
        <f>SUM(L18:L24)</f>
        <v>0</v>
      </c>
      <c r="M17" s="31">
        <f>SUM(M18:M24)</f>
        <v>0</v>
      </c>
      <c r="N17" s="31">
        <f>SUM(N18:N24)</f>
        <v>123543868</v>
      </c>
      <c r="O17" s="42">
        <f>SUM(D17:N17)</f>
        <v>134664622</v>
      </c>
      <c r="P17" s="43">
        <f>(O17/P$39)</f>
        <v>2720.0578088389757</v>
      </c>
      <c r="Q17" s="10"/>
    </row>
    <row r="18" spans="1:17">
      <c r="A18" s="12"/>
      <c r="B18" s="44">
        <v>531</v>
      </c>
      <c r="C18" s="20" t="s">
        <v>28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75813162</v>
      </c>
      <c r="O18" s="46">
        <f>SUM(D18:N18)</f>
        <v>75813162</v>
      </c>
      <c r="P18" s="47">
        <f>(O18/P$39)</f>
        <v>1531.3315423769895</v>
      </c>
      <c r="Q18" s="9"/>
    </row>
    <row r="19" spans="1:17">
      <c r="A19" s="12"/>
      <c r="B19" s="44">
        <v>532</v>
      </c>
      <c r="C19" s="20" t="s">
        <v>29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6806712</v>
      </c>
      <c r="O19" s="46">
        <f>SUM(D19:N19)</f>
        <v>6806712</v>
      </c>
      <c r="P19" s="47">
        <f>(O19/P$39)</f>
        <v>137.48711319382727</v>
      </c>
      <c r="Q19" s="9"/>
    </row>
    <row r="20" spans="1:17">
      <c r="A20" s="12"/>
      <c r="B20" s="44">
        <v>533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20942540</v>
      </c>
      <c r="O20" s="46">
        <f t="shared" ref="O20:O34" si="2">SUM(D20:N20)</f>
        <v>20942540</v>
      </c>
      <c r="P20" s="47">
        <f>(O20/P$39)</f>
        <v>423.01325038377638</v>
      </c>
      <c r="Q20" s="9"/>
    </row>
    <row r="21" spans="1:17">
      <c r="A21" s="12"/>
      <c r="B21" s="44">
        <v>534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8035716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8035716</v>
      </c>
      <c r="P21" s="47">
        <f>(O21/P$39)</f>
        <v>162.31146481376746</v>
      </c>
      <c r="Q21" s="9"/>
    </row>
    <row r="22" spans="1:17">
      <c r="A22" s="12"/>
      <c r="B22" s="44">
        <v>535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18526293</v>
      </c>
      <c r="O22" s="46">
        <f t="shared" si="2"/>
        <v>18526293</v>
      </c>
      <c r="P22" s="47">
        <f>(O22/P$39)</f>
        <v>374.20806738304918</v>
      </c>
      <c r="Q22" s="9"/>
    </row>
    <row r="23" spans="1:17">
      <c r="A23" s="12"/>
      <c r="B23" s="44">
        <v>538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3085038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3085038</v>
      </c>
      <c r="P23" s="47">
        <f>(O23/P$39)</f>
        <v>62.31392906196978</v>
      </c>
      <c r="Q23" s="9"/>
    </row>
    <row r="24" spans="1:17">
      <c r="A24" s="12"/>
      <c r="B24" s="44">
        <v>539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1455161</v>
      </c>
      <c r="O24" s="46">
        <f t="shared" si="2"/>
        <v>1455161</v>
      </c>
      <c r="P24" s="47">
        <f>(O24/P$39)</f>
        <v>29.392441625595865</v>
      </c>
      <c r="Q24" s="9"/>
    </row>
    <row r="25" spans="1:17" ht="15.75">
      <c r="A25" s="28" t="s">
        <v>36</v>
      </c>
      <c r="B25" s="29"/>
      <c r="C25" s="30"/>
      <c r="D25" s="31">
        <f>SUM(D26:D26)</f>
        <v>4211352</v>
      </c>
      <c r="E25" s="31">
        <f>SUM(E26:E26)</f>
        <v>0</v>
      </c>
      <c r="F25" s="31">
        <f>SUM(F26:F26)</f>
        <v>0</v>
      </c>
      <c r="G25" s="31">
        <f>SUM(G26:G26)</f>
        <v>0</v>
      </c>
      <c r="H25" s="31">
        <f>SUM(H26:H26)</f>
        <v>0</v>
      </c>
      <c r="I25" s="31">
        <f>SUM(I26:I26)</f>
        <v>0</v>
      </c>
      <c r="J25" s="31">
        <f>SUM(J26:J26)</f>
        <v>0</v>
      </c>
      <c r="K25" s="31">
        <f>SUM(K26:K26)</f>
        <v>0</v>
      </c>
      <c r="L25" s="31">
        <f>SUM(L26:L26)</f>
        <v>0</v>
      </c>
      <c r="M25" s="31">
        <f>SUM(M26:M26)</f>
        <v>0</v>
      </c>
      <c r="N25" s="31">
        <f>SUM(N26:N26)</f>
        <v>0</v>
      </c>
      <c r="O25" s="31">
        <f t="shared" si="2"/>
        <v>4211352</v>
      </c>
      <c r="P25" s="43">
        <f>(O25/P$39)</f>
        <v>85.064070453260072</v>
      </c>
      <c r="Q25" s="10"/>
    </row>
    <row r="26" spans="1:17">
      <c r="A26" s="12"/>
      <c r="B26" s="44">
        <v>541</v>
      </c>
      <c r="C26" s="20" t="s">
        <v>37</v>
      </c>
      <c r="D26" s="46">
        <v>4211352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4211352</v>
      </c>
      <c r="P26" s="47">
        <f>(O26/P$39)</f>
        <v>85.064070453260072</v>
      </c>
      <c r="Q26" s="9"/>
    </row>
    <row r="27" spans="1:17" ht="15.75">
      <c r="A27" s="28" t="s">
        <v>38</v>
      </c>
      <c r="B27" s="29"/>
      <c r="C27" s="30"/>
      <c r="D27" s="31">
        <f>SUM(D28:D28)</f>
        <v>0</v>
      </c>
      <c r="E27" s="31">
        <f>SUM(E28:E28)</f>
        <v>3374047</v>
      </c>
      <c r="F27" s="31">
        <f>SUM(F28:F28)</f>
        <v>299583</v>
      </c>
      <c r="G27" s="31">
        <f>SUM(G28:G28)</f>
        <v>0</v>
      </c>
      <c r="H27" s="31">
        <f>SUM(H28:H28)</f>
        <v>0</v>
      </c>
      <c r="I27" s="31">
        <f>SUM(I28:I28)</f>
        <v>0</v>
      </c>
      <c r="J27" s="31">
        <f>SUM(J28:J28)</f>
        <v>0</v>
      </c>
      <c r="K27" s="31">
        <f>SUM(K28:K28)</f>
        <v>0</v>
      </c>
      <c r="L27" s="31">
        <f>SUM(L28:L28)</f>
        <v>0</v>
      </c>
      <c r="M27" s="31">
        <f>SUM(M28:M28)</f>
        <v>0</v>
      </c>
      <c r="N27" s="31">
        <f>SUM(N28:N28)</f>
        <v>0</v>
      </c>
      <c r="O27" s="31">
        <f t="shared" si="2"/>
        <v>3673630</v>
      </c>
      <c r="P27" s="43">
        <f>(O27/P$39)</f>
        <v>74.20275511028521</v>
      </c>
      <c r="Q27" s="10"/>
    </row>
    <row r="28" spans="1:17">
      <c r="A28" s="13"/>
      <c r="B28" s="45">
        <v>554</v>
      </c>
      <c r="C28" s="21" t="s">
        <v>39</v>
      </c>
      <c r="D28" s="46">
        <v>0</v>
      </c>
      <c r="E28" s="46">
        <v>3374047</v>
      </c>
      <c r="F28" s="46">
        <v>299583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3673630</v>
      </c>
      <c r="P28" s="47">
        <f>(O28/P$39)</f>
        <v>74.20275511028521</v>
      </c>
      <c r="Q28" s="9"/>
    </row>
    <row r="29" spans="1:17" ht="15.75">
      <c r="A29" s="28" t="s">
        <v>103</v>
      </c>
      <c r="B29" s="29"/>
      <c r="C29" s="30"/>
      <c r="D29" s="31">
        <f>SUM(D30:D30)</f>
        <v>0</v>
      </c>
      <c r="E29" s="31">
        <f>SUM(E30:E30)</f>
        <v>0</v>
      </c>
      <c r="F29" s="31">
        <f>SUM(F30:F30)</f>
        <v>0</v>
      </c>
      <c r="G29" s="31">
        <f>SUM(G30:G30)</f>
        <v>0</v>
      </c>
      <c r="H29" s="31">
        <f>SUM(H30:H30)</f>
        <v>0</v>
      </c>
      <c r="I29" s="31">
        <f>SUM(I30:I30)</f>
        <v>932008</v>
      </c>
      <c r="J29" s="31">
        <f>SUM(J30:J30)</f>
        <v>0</v>
      </c>
      <c r="K29" s="31">
        <f>SUM(K30:K30)</f>
        <v>0</v>
      </c>
      <c r="L29" s="31">
        <f>SUM(L30:L30)</f>
        <v>0</v>
      </c>
      <c r="M29" s="31">
        <f>SUM(M30:M30)</f>
        <v>0</v>
      </c>
      <c r="N29" s="31">
        <f>SUM(N30:N30)</f>
        <v>0</v>
      </c>
      <c r="O29" s="31">
        <f t="shared" si="2"/>
        <v>932008</v>
      </c>
      <c r="P29" s="43">
        <f>(O29/P$39)</f>
        <v>18.825401955239556</v>
      </c>
      <c r="Q29" s="10"/>
    </row>
    <row r="30" spans="1:17">
      <c r="A30" s="12"/>
      <c r="B30" s="44">
        <v>562</v>
      </c>
      <c r="C30" s="20" t="s">
        <v>104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932008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932008</v>
      </c>
      <c r="P30" s="47">
        <f>(O30/P$39)</f>
        <v>18.825401955239556</v>
      </c>
      <c r="Q30" s="9"/>
    </row>
    <row r="31" spans="1:17" ht="15.75">
      <c r="A31" s="28" t="s">
        <v>41</v>
      </c>
      <c r="B31" s="29"/>
      <c r="C31" s="30"/>
      <c r="D31" s="31">
        <f>SUM(D32:D34)</f>
        <v>3297371</v>
      </c>
      <c r="E31" s="31">
        <f>SUM(E32:E34)</f>
        <v>0</v>
      </c>
      <c r="F31" s="31">
        <f>SUM(F32:F34)</f>
        <v>0</v>
      </c>
      <c r="G31" s="31">
        <f>SUM(G32:G34)</f>
        <v>0</v>
      </c>
      <c r="H31" s="31">
        <f>SUM(H32:H34)</f>
        <v>0</v>
      </c>
      <c r="I31" s="31">
        <f>SUM(I32:I34)</f>
        <v>11014824</v>
      </c>
      <c r="J31" s="31">
        <f>SUM(J32:J34)</f>
        <v>0</v>
      </c>
      <c r="K31" s="31">
        <f>SUM(K32:K34)</f>
        <v>0</v>
      </c>
      <c r="L31" s="31">
        <f>SUM(L32:L34)</f>
        <v>0</v>
      </c>
      <c r="M31" s="31">
        <f>SUM(M32:M34)</f>
        <v>0</v>
      </c>
      <c r="N31" s="31">
        <f>SUM(N32:N34)</f>
        <v>2959758</v>
      </c>
      <c r="O31" s="31">
        <f>SUM(D31:N31)</f>
        <v>17271953</v>
      </c>
      <c r="P31" s="43">
        <f>(O31/P$39)</f>
        <v>348.87196008725863</v>
      </c>
      <c r="Q31" s="9"/>
    </row>
    <row r="32" spans="1:17">
      <c r="A32" s="12"/>
      <c r="B32" s="44">
        <v>572</v>
      </c>
      <c r="C32" s="20" t="s">
        <v>42</v>
      </c>
      <c r="D32" s="46">
        <v>3297371</v>
      </c>
      <c r="E32" s="46">
        <v>0</v>
      </c>
      <c r="F32" s="46">
        <v>0</v>
      </c>
      <c r="G32" s="46">
        <v>0</v>
      </c>
      <c r="H32" s="46">
        <v>0</v>
      </c>
      <c r="I32" s="46">
        <v>1698507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4995878</v>
      </c>
      <c r="P32" s="47">
        <f>(O32/P$39)</f>
        <v>100.91051951199806</v>
      </c>
      <c r="Q32" s="9"/>
    </row>
    <row r="33" spans="1:120">
      <c r="A33" s="12"/>
      <c r="B33" s="44">
        <v>573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2959758</v>
      </c>
      <c r="O33" s="46">
        <f t="shared" si="2"/>
        <v>2959758</v>
      </c>
      <c r="P33" s="47">
        <f>(O33/P$39)</f>
        <v>59.783428940777249</v>
      </c>
      <c r="Q33" s="9"/>
    </row>
    <row r="34" spans="1:120">
      <c r="A34" s="12"/>
      <c r="B34" s="44">
        <v>575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9316317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9316317</v>
      </c>
      <c r="P34" s="47">
        <f>(O34/P$39)</f>
        <v>188.17801163448331</v>
      </c>
      <c r="Q34" s="9"/>
    </row>
    <row r="35" spans="1:120" ht="15.75">
      <c r="A35" s="28" t="s">
        <v>47</v>
      </c>
      <c r="B35" s="29"/>
      <c r="C35" s="30"/>
      <c r="D35" s="31">
        <f>SUM(D36:D36)</f>
        <v>8837875</v>
      </c>
      <c r="E35" s="31">
        <f>SUM(E36:E36)</f>
        <v>6449196</v>
      </c>
      <c r="F35" s="31">
        <f>SUM(F36:F36)</f>
        <v>0</v>
      </c>
      <c r="G35" s="31">
        <f>SUM(G36:G36)</f>
        <v>0</v>
      </c>
      <c r="H35" s="31">
        <f>SUM(H36:H36)</f>
        <v>0</v>
      </c>
      <c r="I35" s="31">
        <f>SUM(I36:I36)</f>
        <v>1017510</v>
      </c>
      <c r="J35" s="31">
        <f>SUM(J36:J36)</f>
        <v>0</v>
      </c>
      <c r="K35" s="31">
        <f>SUM(K36:K36)</f>
        <v>0</v>
      </c>
      <c r="L35" s="31">
        <f>SUM(L36:L36)</f>
        <v>0</v>
      </c>
      <c r="M35" s="31">
        <f>SUM(M36:M36)</f>
        <v>0</v>
      </c>
      <c r="N35" s="31">
        <f>SUM(N36:N36)</f>
        <v>6758421</v>
      </c>
      <c r="O35" s="31">
        <f>SUM(D35:N35)</f>
        <v>23063002</v>
      </c>
      <c r="P35" s="43">
        <f>(O35/P$39)</f>
        <v>465.84394441302413</v>
      </c>
      <c r="Q35" s="9"/>
    </row>
    <row r="36" spans="1:120" ht="15.75" thickBot="1">
      <c r="A36" s="12"/>
      <c r="B36" s="44">
        <v>581</v>
      </c>
      <c r="C36" s="20" t="s">
        <v>97</v>
      </c>
      <c r="D36" s="46">
        <v>8837875</v>
      </c>
      <c r="E36" s="46">
        <v>6449196</v>
      </c>
      <c r="F36" s="46">
        <v>0</v>
      </c>
      <c r="G36" s="46">
        <v>0</v>
      </c>
      <c r="H36" s="46">
        <v>0</v>
      </c>
      <c r="I36" s="46">
        <v>1017510</v>
      </c>
      <c r="J36" s="46">
        <v>0</v>
      </c>
      <c r="K36" s="46">
        <v>0</v>
      </c>
      <c r="L36" s="46">
        <v>0</v>
      </c>
      <c r="M36" s="46">
        <v>0</v>
      </c>
      <c r="N36" s="46">
        <v>6758421</v>
      </c>
      <c r="O36" s="46">
        <f>SUM(D36:N36)</f>
        <v>23063002</v>
      </c>
      <c r="P36" s="47">
        <f>(O36/P$39)</f>
        <v>465.84394441302413</v>
      </c>
      <c r="Q36" s="9"/>
    </row>
    <row r="37" spans="1:120" ht="16.5" thickBot="1">
      <c r="A37" s="14" t="s">
        <v>10</v>
      </c>
      <c r="B37" s="23"/>
      <c r="C37" s="22"/>
      <c r="D37" s="15">
        <f>SUM(D5,D14,D17,D25,D27,D29,D31,D35)</f>
        <v>55381472</v>
      </c>
      <c r="E37" s="15">
        <f t="shared" ref="E37:N37" si="3">SUM(E5,E14,E17,E25,E27,E29,E31,E35)</f>
        <v>17342646</v>
      </c>
      <c r="F37" s="15">
        <f t="shared" si="3"/>
        <v>7951347</v>
      </c>
      <c r="G37" s="15">
        <f t="shared" si="3"/>
        <v>0</v>
      </c>
      <c r="H37" s="15">
        <f t="shared" si="3"/>
        <v>0</v>
      </c>
      <c r="I37" s="15">
        <f t="shared" si="3"/>
        <v>27222554</v>
      </c>
      <c r="J37" s="15">
        <f t="shared" si="3"/>
        <v>0</v>
      </c>
      <c r="K37" s="15">
        <f t="shared" si="3"/>
        <v>20160051</v>
      </c>
      <c r="L37" s="15">
        <f t="shared" si="3"/>
        <v>0</v>
      </c>
      <c r="M37" s="15">
        <f t="shared" si="3"/>
        <v>0</v>
      </c>
      <c r="N37" s="15">
        <f t="shared" si="3"/>
        <v>133262047</v>
      </c>
      <c r="O37" s="15">
        <f>SUM(D37:N37)</f>
        <v>261320117</v>
      </c>
      <c r="P37" s="37">
        <f>(O37/P$39)</f>
        <v>5278.3412175809972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94" t="s">
        <v>105</v>
      </c>
      <c r="N39" s="94"/>
      <c r="O39" s="94"/>
      <c r="P39" s="41">
        <v>49508</v>
      </c>
    </row>
    <row r="40" spans="1:120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7"/>
    </row>
    <row r="41" spans="1:120" ht="15.75" customHeight="1" thickBot="1">
      <c r="A41" s="98" t="s">
        <v>53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100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5" t="s">
        <v>50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48"/>
      <c r="Q1" s="49"/>
    </row>
    <row r="2" spans="1:133" ht="24" thickBot="1">
      <c r="A2" s="128" t="s">
        <v>64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  <c r="P2" s="48"/>
      <c r="Q2" s="49"/>
    </row>
    <row r="3" spans="1:133" ht="18" customHeight="1">
      <c r="A3" s="131" t="s">
        <v>11</v>
      </c>
      <c r="B3" s="132"/>
      <c r="C3" s="133"/>
      <c r="D3" s="137" t="s">
        <v>6</v>
      </c>
      <c r="E3" s="138"/>
      <c r="F3" s="138"/>
      <c r="G3" s="138"/>
      <c r="H3" s="139"/>
      <c r="I3" s="137" t="s">
        <v>7</v>
      </c>
      <c r="J3" s="139"/>
      <c r="K3" s="137" t="s">
        <v>9</v>
      </c>
      <c r="L3" s="139"/>
      <c r="M3" s="50"/>
      <c r="N3" s="51"/>
      <c r="O3" s="140" t="s">
        <v>16</v>
      </c>
      <c r="P3" s="52"/>
      <c r="Q3" s="49"/>
    </row>
    <row r="4" spans="1:133" ht="32.25" customHeight="1" thickBot="1">
      <c r="A4" s="134"/>
      <c r="B4" s="135"/>
      <c r="C4" s="136"/>
      <c r="D4" s="53" t="s">
        <v>0</v>
      </c>
      <c r="E4" s="53" t="s">
        <v>12</v>
      </c>
      <c r="F4" s="53" t="s">
        <v>13</v>
      </c>
      <c r="G4" s="53" t="s">
        <v>14</v>
      </c>
      <c r="H4" s="53" t="s">
        <v>1</v>
      </c>
      <c r="I4" s="53" t="s">
        <v>2</v>
      </c>
      <c r="J4" s="54" t="s">
        <v>15</v>
      </c>
      <c r="K4" s="54" t="s">
        <v>3</v>
      </c>
      <c r="L4" s="54" t="s">
        <v>4</v>
      </c>
      <c r="M4" s="54" t="s">
        <v>5</v>
      </c>
      <c r="N4" s="54" t="s">
        <v>8</v>
      </c>
      <c r="O4" s="141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17</v>
      </c>
      <c r="B5" s="58"/>
      <c r="C5" s="58"/>
      <c r="D5" s="59">
        <f t="shared" ref="D5:M5" si="0">SUM(D6:D11)</f>
        <v>9975300</v>
      </c>
      <c r="E5" s="59">
        <f t="shared" si="0"/>
        <v>2524</v>
      </c>
      <c r="F5" s="59">
        <f t="shared" si="0"/>
        <v>6025493</v>
      </c>
      <c r="G5" s="59">
        <f t="shared" si="0"/>
        <v>4598657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14024050</v>
      </c>
      <c r="L5" s="59">
        <f t="shared" si="0"/>
        <v>0</v>
      </c>
      <c r="M5" s="59">
        <f t="shared" si="0"/>
        <v>0</v>
      </c>
      <c r="N5" s="60">
        <f t="shared" ref="N5:N34" si="1">SUM(D5:M5)</f>
        <v>34626024</v>
      </c>
      <c r="O5" s="61">
        <f t="shared" ref="O5:O34" si="2">(N5/O$36)</f>
        <v>826.63349885408707</v>
      </c>
      <c r="P5" s="62"/>
    </row>
    <row r="6" spans="1:133">
      <c r="A6" s="64"/>
      <c r="B6" s="65">
        <v>511</v>
      </c>
      <c r="C6" s="66" t="s">
        <v>18</v>
      </c>
      <c r="D6" s="67">
        <v>245215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245215</v>
      </c>
      <c r="O6" s="68">
        <f t="shared" si="2"/>
        <v>5.854063216195569</v>
      </c>
      <c r="P6" s="69"/>
    </row>
    <row r="7" spans="1:133">
      <c r="A7" s="64"/>
      <c r="B7" s="65">
        <v>512</v>
      </c>
      <c r="C7" s="66" t="s">
        <v>19</v>
      </c>
      <c r="D7" s="67">
        <v>834484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834484</v>
      </c>
      <c r="O7" s="68">
        <f t="shared" si="2"/>
        <v>19.921791443850267</v>
      </c>
      <c r="P7" s="69"/>
    </row>
    <row r="8" spans="1:133">
      <c r="A8" s="64"/>
      <c r="B8" s="65">
        <v>513</v>
      </c>
      <c r="C8" s="66" t="s">
        <v>20</v>
      </c>
      <c r="D8" s="67">
        <v>6235600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14024050</v>
      </c>
      <c r="L8" s="67">
        <v>0</v>
      </c>
      <c r="M8" s="67">
        <v>0</v>
      </c>
      <c r="N8" s="67">
        <f t="shared" si="1"/>
        <v>20259650</v>
      </c>
      <c r="O8" s="68">
        <f t="shared" si="2"/>
        <v>483.66238540870893</v>
      </c>
      <c r="P8" s="69"/>
    </row>
    <row r="9" spans="1:133">
      <c r="A9" s="64"/>
      <c r="B9" s="65">
        <v>514</v>
      </c>
      <c r="C9" s="66" t="s">
        <v>21</v>
      </c>
      <c r="D9" s="67">
        <v>673262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673262</v>
      </c>
      <c r="O9" s="68">
        <f t="shared" si="2"/>
        <v>16.072908708938122</v>
      </c>
      <c r="P9" s="69"/>
    </row>
    <row r="10" spans="1:133">
      <c r="A10" s="64"/>
      <c r="B10" s="65">
        <v>515</v>
      </c>
      <c r="C10" s="66" t="s">
        <v>22</v>
      </c>
      <c r="D10" s="67">
        <v>380166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380166</v>
      </c>
      <c r="O10" s="68">
        <f t="shared" si="2"/>
        <v>9.075773491214667</v>
      </c>
      <c r="P10" s="69"/>
    </row>
    <row r="11" spans="1:133">
      <c r="A11" s="64"/>
      <c r="B11" s="65">
        <v>519</v>
      </c>
      <c r="C11" s="66" t="s">
        <v>65</v>
      </c>
      <c r="D11" s="67">
        <v>1606573</v>
      </c>
      <c r="E11" s="67">
        <v>2524</v>
      </c>
      <c r="F11" s="67">
        <v>6025493</v>
      </c>
      <c r="G11" s="67">
        <v>4598657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12233247</v>
      </c>
      <c r="O11" s="68">
        <f t="shared" si="2"/>
        <v>292.04657658517954</v>
      </c>
      <c r="P11" s="69"/>
    </row>
    <row r="12" spans="1:133" ht="15.75">
      <c r="A12" s="70" t="s">
        <v>24</v>
      </c>
      <c r="B12" s="71"/>
      <c r="C12" s="72"/>
      <c r="D12" s="73">
        <f t="shared" ref="D12:M12" si="3">SUM(D13:D15)</f>
        <v>13601997</v>
      </c>
      <c r="E12" s="73">
        <f t="shared" si="3"/>
        <v>4278763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1015975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18896735</v>
      </c>
      <c r="O12" s="75">
        <f t="shared" si="2"/>
        <v>451.125262605042</v>
      </c>
      <c r="P12" s="76"/>
    </row>
    <row r="13" spans="1:133">
      <c r="A13" s="64"/>
      <c r="B13" s="65">
        <v>521</v>
      </c>
      <c r="C13" s="66" t="s">
        <v>25</v>
      </c>
      <c r="D13" s="67">
        <v>12711236</v>
      </c>
      <c r="E13" s="67">
        <v>679008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13390244</v>
      </c>
      <c r="O13" s="68">
        <f t="shared" si="2"/>
        <v>319.66778074866312</v>
      </c>
      <c r="P13" s="69"/>
    </row>
    <row r="14" spans="1:133">
      <c r="A14" s="64"/>
      <c r="B14" s="65">
        <v>524</v>
      </c>
      <c r="C14" s="66" t="s">
        <v>26</v>
      </c>
      <c r="D14" s="67">
        <v>890761</v>
      </c>
      <c r="E14" s="67">
        <v>0</v>
      </c>
      <c r="F14" s="67">
        <v>0</v>
      </c>
      <c r="G14" s="67">
        <v>0</v>
      </c>
      <c r="H14" s="67">
        <v>0</v>
      </c>
      <c r="I14" s="67">
        <v>1015975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1906736</v>
      </c>
      <c r="O14" s="68">
        <f t="shared" si="2"/>
        <v>45.519862490450727</v>
      </c>
      <c r="P14" s="69"/>
    </row>
    <row r="15" spans="1:133">
      <c r="A15" s="64"/>
      <c r="B15" s="65">
        <v>525</v>
      </c>
      <c r="C15" s="66" t="s">
        <v>66</v>
      </c>
      <c r="D15" s="67">
        <v>0</v>
      </c>
      <c r="E15" s="67">
        <v>3599755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3599755</v>
      </c>
      <c r="O15" s="68">
        <f t="shared" si="2"/>
        <v>85.937619365928185</v>
      </c>
      <c r="P15" s="69"/>
    </row>
    <row r="16" spans="1:133" ht="15.75">
      <c r="A16" s="70" t="s">
        <v>27</v>
      </c>
      <c r="B16" s="71"/>
      <c r="C16" s="72"/>
      <c r="D16" s="73">
        <f t="shared" ref="D16:M16" si="4">SUM(D17:D23)</f>
        <v>0</v>
      </c>
      <c r="E16" s="73">
        <f t="shared" si="4"/>
        <v>0</v>
      </c>
      <c r="F16" s="73">
        <f t="shared" si="4"/>
        <v>0</v>
      </c>
      <c r="G16" s="73">
        <f t="shared" si="4"/>
        <v>0</v>
      </c>
      <c r="H16" s="73">
        <f t="shared" si="4"/>
        <v>0</v>
      </c>
      <c r="I16" s="73">
        <f t="shared" si="4"/>
        <v>11518894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92957099</v>
      </c>
      <c r="N16" s="74">
        <f t="shared" si="1"/>
        <v>104475993</v>
      </c>
      <c r="O16" s="75">
        <f t="shared" si="2"/>
        <v>2494.1747755920551</v>
      </c>
      <c r="P16" s="76"/>
    </row>
    <row r="17" spans="1:16">
      <c r="A17" s="64"/>
      <c r="B17" s="65">
        <v>531</v>
      </c>
      <c r="C17" s="66" t="s">
        <v>28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60420985</v>
      </c>
      <c r="N17" s="67">
        <f t="shared" si="1"/>
        <v>60420985</v>
      </c>
      <c r="O17" s="68">
        <f t="shared" si="2"/>
        <v>1442.441391329259</v>
      </c>
      <c r="P17" s="69"/>
    </row>
    <row r="18" spans="1:16">
      <c r="A18" s="64"/>
      <c r="B18" s="65">
        <v>532</v>
      </c>
      <c r="C18" s="66" t="s">
        <v>29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5362022</v>
      </c>
      <c r="N18" s="67">
        <f t="shared" si="1"/>
        <v>5362022</v>
      </c>
      <c r="O18" s="68">
        <f t="shared" si="2"/>
        <v>128.00854660045837</v>
      </c>
      <c r="P18" s="69"/>
    </row>
    <row r="19" spans="1:16">
      <c r="A19" s="64"/>
      <c r="B19" s="65">
        <v>533</v>
      </c>
      <c r="C19" s="66" t="s">
        <v>30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14794977</v>
      </c>
      <c r="N19" s="67">
        <f t="shared" si="1"/>
        <v>14794977</v>
      </c>
      <c r="O19" s="68">
        <f t="shared" si="2"/>
        <v>353.20323242933534</v>
      </c>
      <c r="P19" s="69"/>
    </row>
    <row r="20" spans="1:16">
      <c r="A20" s="64"/>
      <c r="B20" s="65">
        <v>534</v>
      </c>
      <c r="C20" s="66" t="s">
        <v>67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5267949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5267949</v>
      </c>
      <c r="O20" s="68">
        <f t="shared" si="2"/>
        <v>125.762724407945</v>
      </c>
      <c r="P20" s="69"/>
    </row>
    <row r="21" spans="1:16">
      <c r="A21" s="64"/>
      <c r="B21" s="65">
        <v>535</v>
      </c>
      <c r="C21" s="66" t="s">
        <v>32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12073065</v>
      </c>
      <c r="N21" s="67">
        <f t="shared" si="1"/>
        <v>12073065</v>
      </c>
      <c r="O21" s="68">
        <f t="shared" si="2"/>
        <v>288.22252196333079</v>
      </c>
      <c r="P21" s="69"/>
    </row>
    <row r="22" spans="1:16">
      <c r="A22" s="64"/>
      <c r="B22" s="65">
        <v>538</v>
      </c>
      <c r="C22" s="66" t="s">
        <v>68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6250945</v>
      </c>
      <c r="J22" s="67">
        <v>0</v>
      </c>
      <c r="K22" s="67">
        <v>0</v>
      </c>
      <c r="L22" s="67">
        <v>0</v>
      </c>
      <c r="M22" s="67">
        <v>0</v>
      </c>
      <c r="N22" s="67">
        <f t="shared" si="1"/>
        <v>6250945</v>
      </c>
      <c r="O22" s="68">
        <f t="shared" si="2"/>
        <v>149.22997039724982</v>
      </c>
      <c r="P22" s="69"/>
    </row>
    <row r="23" spans="1:16">
      <c r="A23" s="64"/>
      <c r="B23" s="65">
        <v>539</v>
      </c>
      <c r="C23" s="66" t="s">
        <v>35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306050</v>
      </c>
      <c r="N23" s="67">
        <f t="shared" si="1"/>
        <v>306050</v>
      </c>
      <c r="O23" s="68">
        <f t="shared" si="2"/>
        <v>7.3063884644766999</v>
      </c>
      <c r="P23" s="69"/>
    </row>
    <row r="24" spans="1:16" ht="15.75">
      <c r="A24" s="70" t="s">
        <v>36</v>
      </c>
      <c r="B24" s="71"/>
      <c r="C24" s="72"/>
      <c r="D24" s="73">
        <f t="shared" ref="D24:M24" si="5">SUM(D25:D25)</f>
        <v>3122510</v>
      </c>
      <c r="E24" s="73">
        <f t="shared" si="5"/>
        <v>0</v>
      </c>
      <c r="F24" s="73">
        <f t="shared" si="5"/>
        <v>0</v>
      </c>
      <c r="G24" s="73">
        <f t="shared" si="5"/>
        <v>19138</v>
      </c>
      <c r="H24" s="73">
        <f t="shared" si="5"/>
        <v>0</v>
      </c>
      <c r="I24" s="73">
        <f t="shared" si="5"/>
        <v>0</v>
      </c>
      <c r="J24" s="73">
        <f t="shared" si="5"/>
        <v>0</v>
      </c>
      <c r="K24" s="73">
        <f t="shared" si="5"/>
        <v>0</v>
      </c>
      <c r="L24" s="73">
        <f t="shared" si="5"/>
        <v>0</v>
      </c>
      <c r="M24" s="73">
        <f t="shared" si="5"/>
        <v>0</v>
      </c>
      <c r="N24" s="73">
        <f t="shared" si="1"/>
        <v>3141648</v>
      </c>
      <c r="O24" s="75">
        <f t="shared" si="2"/>
        <v>75.001145912910616</v>
      </c>
      <c r="P24" s="76"/>
    </row>
    <row r="25" spans="1:16">
      <c r="A25" s="64"/>
      <c r="B25" s="65">
        <v>541</v>
      </c>
      <c r="C25" s="66" t="s">
        <v>69</v>
      </c>
      <c r="D25" s="67">
        <v>3122510</v>
      </c>
      <c r="E25" s="67">
        <v>0</v>
      </c>
      <c r="F25" s="67">
        <v>0</v>
      </c>
      <c r="G25" s="67">
        <v>19138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3141648</v>
      </c>
      <c r="O25" s="68">
        <f t="shared" si="2"/>
        <v>75.001145912910616</v>
      </c>
      <c r="P25" s="69"/>
    </row>
    <row r="26" spans="1:16" ht="15.75">
      <c r="A26" s="70" t="s">
        <v>38</v>
      </c>
      <c r="B26" s="71"/>
      <c r="C26" s="72"/>
      <c r="D26" s="73">
        <f t="shared" ref="D26:M26" si="6">SUM(D27:D27)</f>
        <v>0</v>
      </c>
      <c r="E26" s="73">
        <f t="shared" si="6"/>
        <v>3337461</v>
      </c>
      <c r="F26" s="73">
        <f t="shared" si="6"/>
        <v>0</v>
      </c>
      <c r="G26" s="73">
        <f t="shared" si="6"/>
        <v>0</v>
      </c>
      <c r="H26" s="73">
        <f t="shared" si="6"/>
        <v>0</v>
      </c>
      <c r="I26" s="73">
        <f t="shared" si="6"/>
        <v>0</v>
      </c>
      <c r="J26" s="73">
        <f t="shared" si="6"/>
        <v>0</v>
      </c>
      <c r="K26" s="73">
        <f t="shared" si="6"/>
        <v>0</v>
      </c>
      <c r="L26" s="73">
        <f t="shared" si="6"/>
        <v>0</v>
      </c>
      <c r="M26" s="73">
        <f t="shared" si="6"/>
        <v>0</v>
      </c>
      <c r="N26" s="73">
        <f t="shared" si="1"/>
        <v>3337461</v>
      </c>
      <c r="O26" s="75">
        <f t="shared" si="2"/>
        <v>79.675826012223069</v>
      </c>
      <c r="P26" s="76"/>
    </row>
    <row r="27" spans="1:16">
      <c r="A27" s="64"/>
      <c r="B27" s="65">
        <v>554</v>
      </c>
      <c r="C27" s="66" t="s">
        <v>39</v>
      </c>
      <c r="D27" s="67">
        <v>0</v>
      </c>
      <c r="E27" s="67">
        <v>3337461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1"/>
        <v>3337461</v>
      </c>
      <c r="O27" s="68">
        <f t="shared" si="2"/>
        <v>79.675826012223069</v>
      </c>
      <c r="P27" s="69"/>
    </row>
    <row r="28" spans="1:16" ht="15.75">
      <c r="A28" s="70" t="s">
        <v>41</v>
      </c>
      <c r="B28" s="71"/>
      <c r="C28" s="72"/>
      <c r="D28" s="73">
        <f t="shared" ref="D28:M28" si="7">SUM(D29:D31)</f>
        <v>2150857</v>
      </c>
      <c r="E28" s="73">
        <f t="shared" si="7"/>
        <v>0</v>
      </c>
      <c r="F28" s="73">
        <f t="shared" si="7"/>
        <v>0</v>
      </c>
      <c r="G28" s="73">
        <f t="shared" si="7"/>
        <v>0</v>
      </c>
      <c r="H28" s="73">
        <f t="shared" si="7"/>
        <v>0</v>
      </c>
      <c r="I28" s="73">
        <f t="shared" si="7"/>
        <v>8288147</v>
      </c>
      <c r="J28" s="73">
        <f t="shared" si="7"/>
        <v>0</v>
      </c>
      <c r="K28" s="73">
        <f t="shared" si="7"/>
        <v>0</v>
      </c>
      <c r="L28" s="73">
        <f t="shared" si="7"/>
        <v>0</v>
      </c>
      <c r="M28" s="73">
        <f t="shared" si="7"/>
        <v>2098439</v>
      </c>
      <c r="N28" s="73">
        <f t="shared" si="1"/>
        <v>12537443</v>
      </c>
      <c r="O28" s="75">
        <f t="shared" si="2"/>
        <v>299.30870416348358</v>
      </c>
      <c r="P28" s="69"/>
    </row>
    <row r="29" spans="1:16">
      <c r="A29" s="64"/>
      <c r="B29" s="65">
        <v>572</v>
      </c>
      <c r="C29" s="66" t="s">
        <v>70</v>
      </c>
      <c r="D29" s="67">
        <v>2150857</v>
      </c>
      <c r="E29" s="67">
        <v>0</v>
      </c>
      <c r="F29" s="67">
        <v>0</v>
      </c>
      <c r="G29" s="67">
        <v>0</v>
      </c>
      <c r="H29" s="67">
        <v>0</v>
      </c>
      <c r="I29" s="67">
        <v>5670292</v>
      </c>
      <c r="J29" s="67">
        <v>0</v>
      </c>
      <c r="K29" s="67">
        <v>0</v>
      </c>
      <c r="L29" s="67">
        <v>0</v>
      </c>
      <c r="M29" s="67">
        <v>0</v>
      </c>
      <c r="N29" s="67">
        <f t="shared" si="1"/>
        <v>7821149</v>
      </c>
      <c r="O29" s="68">
        <f t="shared" si="2"/>
        <v>186.71574197860963</v>
      </c>
      <c r="P29" s="69"/>
    </row>
    <row r="30" spans="1:16">
      <c r="A30" s="64"/>
      <c r="B30" s="65">
        <v>573</v>
      </c>
      <c r="C30" s="66" t="s">
        <v>43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2098439</v>
      </c>
      <c r="N30" s="67">
        <f t="shared" si="1"/>
        <v>2098439</v>
      </c>
      <c r="O30" s="68">
        <f t="shared" si="2"/>
        <v>50.096423796791441</v>
      </c>
      <c r="P30" s="69"/>
    </row>
    <row r="31" spans="1:16">
      <c r="A31" s="64"/>
      <c r="B31" s="65">
        <v>575</v>
      </c>
      <c r="C31" s="66" t="s">
        <v>71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2617855</v>
      </c>
      <c r="J31" s="67">
        <v>0</v>
      </c>
      <c r="K31" s="67">
        <v>0</v>
      </c>
      <c r="L31" s="67">
        <v>0</v>
      </c>
      <c r="M31" s="67">
        <v>0</v>
      </c>
      <c r="N31" s="67">
        <f t="shared" si="1"/>
        <v>2617855</v>
      </c>
      <c r="O31" s="68">
        <f t="shared" si="2"/>
        <v>62.496538388082506</v>
      </c>
      <c r="P31" s="69"/>
    </row>
    <row r="32" spans="1:16" ht="15.75">
      <c r="A32" s="70" t="s">
        <v>72</v>
      </c>
      <c r="B32" s="71"/>
      <c r="C32" s="72"/>
      <c r="D32" s="73">
        <f t="shared" ref="D32:M32" si="8">SUM(D33:D33)</f>
        <v>5038952</v>
      </c>
      <c r="E32" s="73">
        <f t="shared" si="8"/>
        <v>8881869</v>
      </c>
      <c r="F32" s="73">
        <f t="shared" si="8"/>
        <v>0</v>
      </c>
      <c r="G32" s="73">
        <f t="shared" si="8"/>
        <v>219295</v>
      </c>
      <c r="H32" s="73">
        <f t="shared" si="8"/>
        <v>0</v>
      </c>
      <c r="I32" s="73">
        <f t="shared" si="8"/>
        <v>1512133</v>
      </c>
      <c r="J32" s="73">
        <f t="shared" si="8"/>
        <v>0</v>
      </c>
      <c r="K32" s="73">
        <f t="shared" si="8"/>
        <v>0</v>
      </c>
      <c r="L32" s="73">
        <f t="shared" si="8"/>
        <v>0</v>
      </c>
      <c r="M32" s="73">
        <f t="shared" si="8"/>
        <v>5605157</v>
      </c>
      <c r="N32" s="73">
        <f t="shared" si="1"/>
        <v>21257406</v>
      </c>
      <c r="O32" s="75">
        <f t="shared" si="2"/>
        <v>507.48199961802902</v>
      </c>
      <c r="P32" s="69"/>
    </row>
    <row r="33" spans="1:119" ht="15.75" thickBot="1">
      <c r="A33" s="64"/>
      <c r="B33" s="65">
        <v>581</v>
      </c>
      <c r="C33" s="66" t="s">
        <v>73</v>
      </c>
      <c r="D33" s="67">
        <v>5038952</v>
      </c>
      <c r="E33" s="67">
        <v>8881869</v>
      </c>
      <c r="F33" s="67">
        <v>0</v>
      </c>
      <c r="G33" s="67">
        <v>219295</v>
      </c>
      <c r="H33" s="67">
        <v>0</v>
      </c>
      <c r="I33" s="67">
        <v>1512133</v>
      </c>
      <c r="J33" s="67">
        <v>0</v>
      </c>
      <c r="K33" s="67">
        <v>0</v>
      </c>
      <c r="L33" s="67">
        <v>0</v>
      </c>
      <c r="M33" s="67">
        <v>5605157</v>
      </c>
      <c r="N33" s="67">
        <f t="shared" si="1"/>
        <v>21257406</v>
      </c>
      <c r="O33" s="68">
        <f t="shared" si="2"/>
        <v>507.48199961802902</v>
      </c>
      <c r="P33" s="69"/>
    </row>
    <row r="34" spans="1:119" ht="16.5" thickBot="1">
      <c r="A34" s="77" t="s">
        <v>10</v>
      </c>
      <c r="B34" s="78"/>
      <c r="C34" s="79"/>
      <c r="D34" s="80">
        <f>SUM(D5,D12,D16,D24,D26,D28,D32)</f>
        <v>33889616</v>
      </c>
      <c r="E34" s="80">
        <f t="shared" ref="E34:M34" si="9">SUM(E5,E12,E16,E24,E26,E28,E32)</f>
        <v>16500617</v>
      </c>
      <c r="F34" s="80">
        <f t="shared" si="9"/>
        <v>6025493</v>
      </c>
      <c r="G34" s="80">
        <f t="shared" si="9"/>
        <v>4837090</v>
      </c>
      <c r="H34" s="80">
        <f t="shared" si="9"/>
        <v>0</v>
      </c>
      <c r="I34" s="80">
        <f t="shared" si="9"/>
        <v>22335149</v>
      </c>
      <c r="J34" s="80">
        <f t="shared" si="9"/>
        <v>0</v>
      </c>
      <c r="K34" s="80">
        <f t="shared" si="9"/>
        <v>14024050</v>
      </c>
      <c r="L34" s="80">
        <f t="shared" si="9"/>
        <v>0</v>
      </c>
      <c r="M34" s="80">
        <f t="shared" si="9"/>
        <v>100660695</v>
      </c>
      <c r="N34" s="80">
        <f t="shared" si="1"/>
        <v>198272710</v>
      </c>
      <c r="O34" s="81">
        <f t="shared" si="2"/>
        <v>4733.4012127578308</v>
      </c>
      <c r="P34" s="62"/>
      <c r="Q34" s="82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</row>
    <row r="35" spans="1:119">
      <c r="A35" s="84"/>
      <c r="B35" s="85"/>
      <c r="C35" s="85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7"/>
    </row>
    <row r="36" spans="1:119">
      <c r="A36" s="88"/>
      <c r="B36" s="89"/>
      <c r="C36" s="89"/>
      <c r="D36" s="90"/>
      <c r="E36" s="90"/>
      <c r="F36" s="90"/>
      <c r="G36" s="90"/>
      <c r="H36" s="90"/>
      <c r="I36" s="90"/>
      <c r="J36" s="90"/>
      <c r="K36" s="90"/>
      <c r="L36" s="118" t="s">
        <v>74</v>
      </c>
      <c r="M36" s="118"/>
      <c r="N36" s="118"/>
      <c r="O36" s="91">
        <v>41888</v>
      </c>
    </row>
    <row r="37" spans="1:119">
      <c r="A37" s="119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1"/>
    </row>
    <row r="38" spans="1:119" ht="15.75" customHeight="1" thickBot="1">
      <c r="A38" s="122" t="s">
        <v>53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4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61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11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16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12</v>
      </c>
      <c r="F4" s="33" t="s">
        <v>13</v>
      </c>
      <c r="G4" s="33" t="s">
        <v>14</v>
      </c>
      <c r="H4" s="33" t="s">
        <v>1</v>
      </c>
      <c r="I4" s="33" t="s">
        <v>2</v>
      </c>
      <c r="J4" s="34" t="s">
        <v>15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17</v>
      </c>
      <c r="B5" s="25"/>
      <c r="C5" s="25"/>
      <c r="D5" s="26">
        <f t="shared" ref="D5:M5" si="0">SUM(D6:D12)</f>
        <v>9539755</v>
      </c>
      <c r="E5" s="26">
        <f t="shared" si="0"/>
        <v>11093</v>
      </c>
      <c r="F5" s="26">
        <f t="shared" si="0"/>
        <v>5535901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13399463</v>
      </c>
      <c r="L5" s="26">
        <f t="shared" si="0"/>
        <v>0</v>
      </c>
      <c r="M5" s="26">
        <f t="shared" si="0"/>
        <v>0</v>
      </c>
      <c r="N5" s="27">
        <f>SUM(D5:M5)</f>
        <v>28486212</v>
      </c>
      <c r="O5" s="32">
        <f t="shared" ref="O5:O36" si="1">(N5/O$38)</f>
        <v>682.64784682115555</v>
      </c>
      <c r="P5" s="6"/>
    </row>
    <row r="6" spans="1:133">
      <c r="A6" s="12"/>
      <c r="B6" s="44">
        <v>511</v>
      </c>
      <c r="C6" s="20" t="s">
        <v>18</v>
      </c>
      <c r="D6" s="46">
        <v>241794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241794</v>
      </c>
      <c r="O6" s="47">
        <f t="shared" si="1"/>
        <v>5.7943875961561506</v>
      </c>
      <c r="P6" s="9"/>
    </row>
    <row r="7" spans="1:133">
      <c r="A7" s="12"/>
      <c r="B7" s="44">
        <v>512</v>
      </c>
      <c r="C7" s="20" t="s">
        <v>19</v>
      </c>
      <c r="D7" s="46">
        <v>1135367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1135367</v>
      </c>
      <c r="O7" s="47">
        <f t="shared" si="1"/>
        <v>27.208104675405593</v>
      </c>
      <c r="P7" s="9"/>
    </row>
    <row r="8" spans="1:133">
      <c r="A8" s="12"/>
      <c r="B8" s="44">
        <v>513</v>
      </c>
      <c r="C8" s="20" t="s">
        <v>20</v>
      </c>
      <c r="D8" s="46">
        <v>5642458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5642458</v>
      </c>
      <c r="O8" s="47">
        <f t="shared" si="1"/>
        <v>135.21670780512355</v>
      </c>
      <c r="P8" s="9"/>
    </row>
    <row r="9" spans="1:133">
      <c r="A9" s="12"/>
      <c r="B9" s="44">
        <v>514</v>
      </c>
      <c r="C9" s="20" t="s">
        <v>21</v>
      </c>
      <c r="D9" s="46">
        <v>300012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300012</v>
      </c>
      <c r="O9" s="47">
        <f t="shared" si="1"/>
        <v>7.1895324594406764</v>
      </c>
      <c r="P9" s="9"/>
    </row>
    <row r="10" spans="1:133">
      <c r="A10" s="12"/>
      <c r="B10" s="44">
        <v>515</v>
      </c>
      <c r="C10" s="20" t="s">
        <v>22</v>
      </c>
      <c r="D10" s="46">
        <v>467561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467561</v>
      </c>
      <c r="O10" s="47">
        <f t="shared" si="1"/>
        <v>11.204701766157829</v>
      </c>
      <c r="P10" s="9"/>
    </row>
    <row r="11" spans="1:133">
      <c r="A11" s="12"/>
      <c r="B11" s="44">
        <v>518</v>
      </c>
      <c r="C11" s="20" t="s">
        <v>62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13399463</v>
      </c>
      <c r="L11" s="46">
        <v>0</v>
      </c>
      <c r="M11" s="46">
        <v>0</v>
      </c>
      <c r="N11" s="46">
        <f t="shared" si="2"/>
        <v>13399463</v>
      </c>
      <c r="O11" s="47">
        <f t="shared" si="1"/>
        <v>321.10673632246159</v>
      </c>
      <c r="P11" s="9"/>
    </row>
    <row r="12" spans="1:133">
      <c r="A12" s="12"/>
      <c r="B12" s="44">
        <v>519</v>
      </c>
      <c r="C12" s="20" t="s">
        <v>23</v>
      </c>
      <c r="D12" s="46">
        <v>1752563</v>
      </c>
      <c r="E12" s="46">
        <v>11093</v>
      </c>
      <c r="F12" s="46">
        <v>5535901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7299557</v>
      </c>
      <c r="O12" s="47">
        <f t="shared" si="1"/>
        <v>174.92767619641018</v>
      </c>
      <c r="P12" s="9"/>
    </row>
    <row r="13" spans="1:133" ht="15.75">
      <c r="A13" s="28" t="s">
        <v>24</v>
      </c>
      <c r="B13" s="29"/>
      <c r="C13" s="30"/>
      <c r="D13" s="31">
        <f t="shared" ref="D13:M13" si="3">SUM(D14:D16)</f>
        <v>13080568</v>
      </c>
      <c r="E13" s="31">
        <f t="shared" si="3"/>
        <v>2037447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1004080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6" si="4">SUM(D13:M13)</f>
        <v>16122095</v>
      </c>
      <c r="O13" s="43">
        <f t="shared" si="1"/>
        <v>386.35229696374222</v>
      </c>
      <c r="P13" s="10"/>
    </row>
    <row r="14" spans="1:133">
      <c r="A14" s="12"/>
      <c r="B14" s="44">
        <v>521</v>
      </c>
      <c r="C14" s="20" t="s">
        <v>25</v>
      </c>
      <c r="D14" s="46">
        <v>12310695</v>
      </c>
      <c r="E14" s="46">
        <v>657440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12968135</v>
      </c>
      <c r="O14" s="47">
        <f t="shared" si="1"/>
        <v>310.77032758992544</v>
      </c>
      <c r="P14" s="9"/>
    </row>
    <row r="15" spans="1:133">
      <c r="A15" s="12"/>
      <c r="B15" s="44">
        <v>524</v>
      </c>
      <c r="C15" s="20" t="s">
        <v>26</v>
      </c>
      <c r="D15" s="46">
        <v>769873</v>
      </c>
      <c r="E15" s="46">
        <v>0</v>
      </c>
      <c r="F15" s="46">
        <v>0</v>
      </c>
      <c r="G15" s="46">
        <v>0</v>
      </c>
      <c r="H15" s="46">
        <v>0</v>
      </c>
      <c r="I15" s="46">
        <v>1004080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1773953</v>
      </c>
      <c r="O15" s="47">
        <f t="shared" si="1"/>
        <v>42.511275132401927</v>
      </c>
      <c r="P15" s="9"/>
    </row>
    <row r="16" spans="1:133">
      <c r="A16" s="12"/>
      <c r="B16" s="44">
        <v>525</v>
      </c>
      <c r="C16" s="20" t="s">
        <v>57</v>
      </c>
      <c r="D16" s="46">
        <v>0</v>
      </c>
      <c r="E16" s="46">
        <v>1380007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1380007</v>
      </c>
      <c r="O16" s="47">
        <f t="shared" si="1"/>
        <v>33.070694241414841</v>
      </c>
      <c r="P16" s="9"/>
    </row>
    <row r="17" spans="1:16" ht="15.75">
      <c r="A17" s="28" t="s">
        <v>27</v>
      </c>
      <c r="B17" s="29"/>
      <c r="C17" s="30"/>
      <c r="D17" s="31">
        <f t="shared" ref="D17:M17" si="5">SUM(D18:D24)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8343643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93312916</v>
      </c>
      <c r="N17" s="42">
        <f t="shared" si="4"/>
        <v>101656559</v>
      </c>
      <c r="O17" s="43">
        <f t="shared" si="1"/>
        <v>2436.1129909655156</v>
      </c>
      <c r="P17" s="10"/>
    </row>
    <row r="18" spans="1:16">
      <c r="A18" s="12"/>
      <c r="B18" s="44">
        <v>531</v>
      </c>
      <c r="C18" s="20" t="s">
        <v>28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61230737</v>
      </c>
      <c r="N18" s="46">
        <f t="shared" si="4"/>
        <v>61230737</v>
      </c>
      <c r="O18" s="47">
        <f t="shared" si="1"/>
        <v>1467.342543554842</v>
      </c>
      <c r="P18" s="9"/>
    </row>
    <row r="19" spans="1:16">
      <c r="A19" s="12"/>
      <c r="B19" s="44">
        <v>532</v>
      </c>
      <c r="C19" s="20" t="s">
        <v>29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3790072</v>
      </c>
      <c r="N19" s="46">
        <f t="shared" si="4"/>
        <v>3790072</v>
      </c>
      <c r="O19" s="47">
        <f t="shared" si="1"/>
        <v>90.825852524623159</v>
      </c>
      <c r="P19" s="9"/>
    </row>
    <row r="20" spans="1:16">
      <c r="A20" s="12"/>
      <c r="B20" s="44">
        <v>533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14827741</v>
      </c>
      <c r="N20" s="46">
        <f t="shared" si="4"/>
        <v>14827741</v>
      </c>
      <c r="O20" s="47">
        <f t="shared" si="1"/>
        <v>355.33420403076997</v>
      </c>
      <c r="P20" s="9"/>
    </row>
    <row r="21" spans="1:16">
      <c r="A21" s="12"/>
      <c r="B21" s="44">
        <v>534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4974739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4974739</v>
      </c>
      <c r="O21" s="47">
        <f t="shared" si="1"/>
        <v>119.21538977689377</v>
      </c>
      <c r="P21" s="9"/>
    </row>
    <row r="22" spans="1:16">
      <c r="A22" s="12"/>
      <c r="B22" s="44">
        <v>535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13185767</v>
      </c>
      <c r="N22" s="46">
        <f t="shared" si="4"/>
        <v>13185767</v>
      </c>
      <c r="O22" s="47">
        <f t="shared" si="1"/>
        <v>315.9856934026696</v>
      </c>
      <c r="P22" s="9"/>
    </row>
    <row r="23" spans="1:16">
      <c r="A23" s="12"/>
      <c r="B23" s="44">
        <v>538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3368904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3368904</v>
      </c>
      <c r="O23" s="47">
        <f t="shared" si="1"/>
        <v>80.732919552349685</v>
      </c>
      <c r="P23" s="9"/>
    </row>
    <row r="24" spans="1:16">
      <c r="A24" s="12"/>
      <c r="B24" s="44">
        <v>539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278599</v>
      </c>
      <c r="N24" s="46">
        <f t="shared" si="4"/>
        <v>278599</v>
      </c>
      <c r="O24" s="47">
        <f t="shared" si="1"/>
        <v>6.6763881233674427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SUM(D26:D26)</f>
        <v>3089871</v>
      </c>
      <c r="E25" s="31">
        <f t="shared" si="6"/>
        <v>0</v>
      </c>
      <c r="F25" s="31">
        <f t="shared" si="6"/>
        <v>0</v>
      </c>
      <c r="G25" s="31">
        <f t="shared" si="6"/>
        <v>1774387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4864258</v>
      </c>
      <c r="O25" s="43">
        <f t="shared" si="1"/>
        <v>116.56780656138417</v>
      </c>
      <c r="P25" s="10"/>
    </row>
    <row r="26" spans="1:16">
      <c r="A26" s="12"/>
      <c r="B26" s="44">
        <v>541</v>
      </c>
      <c r="C26" s="20" t="s">
        <v>37</v>
      </c>
      <c r="D26" s="46">
        <v>3089871</v>
      </c>
      <c r="E26" s="46">
        <v>0</v>
      </c>
      <c r="F26" s="46">
        <v>0</v>
      </c>
      <c r="G26" s="46">
        <v>1774387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4864258</v>
      </c>
      <c r="O26" s="47">
        <f t="shared" si="1"/>
        <v>116.56780656138417</v>
      </c>
      <c r="P26" s="9"/>
    </row>
    <row r="27" spans="1:16" ht="15.75">
      <c r="A27" s="28" t="s">
        <v>38</v>
      </c>
      <c r="B27" s="29"/>
      <c r="C27" s="30"/>
      <c r="D27" s="31">
        <f t="shared" ref="D27:M27" si="7">SUM(D28:D29)</f>
        <v>0</v>
      </c>
      <c r="E27" s="31">
        <f t="shared" si="7"/>
        <v>2400798</v>
      </c>
      <c r="F27" s="31">
        <f t="shared" si="7"/>
        <v>0</v>
      </c>
      <c r="G27" s="31">
        <f t="shared" si="7"/>
        <v>220692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2621490</v>
      </c>
      <c r="O27" s="43">
        <f t="shared" si="1"/>
        <v>62.8217786191857</v>
      </c>
      <c r="P27" s="10"/>
    </row>
    <row r="28" spans="1:16">
      <c r="A28" s="13"/>
      <c r="B28" s="45">
        <v>554</v>
      </c>
      <c r="C28" s="21" t="s">
        <v>39</v>
      </c>
      <c r="D28" s="46">
        <v>0</v>
      </c>
      <c r="E28" s="46">
        <v>2400798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2400798</v>
      </c>
      <c r="O28" s="47">
        <f t="shared" si="1"/>
        <v>57.533082508567183</v>
      </c>
      <c r="P28" s="9"/>
    </row>
    <row r="29" spans="1:16">
      <c r="A29" s="13"/>
      <c r="B29" s="45">
        <v>559</v>
      </c>
      <c r="C29" s="21" t="s">
        <v>40</v>
      </c>
      <c r="D29" s="46">
        <v>0</v>
      </c>
      <c r="E29" s="46">
        <v>0</v>
      </c>
      <c r="F29" s="46">
        <v>0</v>
      </c>
      <c r="G29" s="46">
        <v>220692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220692</v>
      </c>
      <c r="O29" s="47">
        <f t="shared" si="1"/>
        <v>5.2886961106185151</v>
      </c>
      <c r="P29" s="9"/>
    </row>
    <row r="30" spans="1:16" ht="15.75">
      <c r="A30" s="28" t="s">
        <v>41</v>
      </c>
      <c r="B30" s="29"/>
      <c r="C30" s="30"/>
      <c r="D30" s="31">
        <f t="shared" ref="D30:M30" si="8">SUM(D31:D33)</f>
        <v>1968202</v>
      </c>
      <c r="E30" s="31">
        <f t="shared" si="8"/>
        <v>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8787319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2009730</v>
      </c>
      <c r="N30" s="31">
        <f t="shared" si="4"/>
        <v>12765251</v>
      </c>
      <c r="O30" s="43">
        <f t="shared" si="1"/>
        <v>305.90838505595627</v>
      </c>
      <c r="P30" s="9"/>
    </row>
    <row r="31" spans="1:16">
      <c r="A31" s="12"/>
      <c r="B31" s="44">
        <v>572</v>
      </c>
      <c r="C31" s="20" t="s">
        <v>42</v>
      </c>
      <c r="D31" s="46">
        <v>1968202</v>
      </c>
      <c r="E31" s="46">
        <v>0</v>
      </c>
      <c r="F31" s="46">
        <v>0</v>
      </c>
      <c r="G31" s="46">
        <v>0</v>
      </c>
      <c r="H31" s="46">
        <v>0</v>
      </c>
      <c r="I31" s="46">
        <v>5882037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7850239</v>
      </c>
      <c r="O31" s="47">
        <f t="shared" si="1"/>
        <v>188.12430204414196</v>
      </c>
      <c r="P31" s="9"/>
    </row>
    <row r="32" spans="1:16">
      <c r="A32" s="12"/>
      <c r="B32" s="44">
        <v>573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2009730</v>
      </c>
      <c r="N32" s="46">
        <f t="shared" si="4"/>
        <v>2009730</v>
      </c>
      <c r="O32" s="47">
        <f t="shared" si="1"/>
        <v>48.161470440221429</v>
      </c>
      <c r="P32" s="9"/>
    </row>
    <row r="33" spans="1:119">
      <c r="A33" s="12"/>
      <c r="B33" s="44">
        <v>575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2905282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2905282</v>
      </c>
      <c r="O33" s="47">
        <f t="shared" si="1"/>
        <v>69.622612571592896</v>
      </c>
      <c r="P33" s="9"/>
    </row>
    <row r="34" spans="1:119" ht="15.75">
      <c r="A34" s="28" t="s">
        <v>47</v>
      </c>
      <c r="B34" s="29"/>
      <c r="C34" s="30"/>
      <c r="D34" s="31">
        <f t="shared" ref="D34:M34" si="9">SUM(D35:D35)</f>
        <v>4350857</v>
      </c>
      <c r="E34" s="31">
        <f t="shared" si="9"/>
        <v>5440402</v>
      </c>
      <c r="F34" s="31">
        <f t="shared" si="9"/>
        <v>469138</v>
      </c>
      <c r="G34" s="31">
        <f t="shared" si="9"/>
        <v>65000</v>
      </c>
      <c r="H34" s="31">
        <f t="shared" si="9"/>
        <v>0</v>
      </c>
      <c r="I34" s="31">
        <f t="shared" si="9"/>
        <v>1333643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5365879</v>
      </c>
      <c r="N34" s="31">
        <f t="shared" si="4"/>
        <v>17024919</v>
      </c>
      <c r="O34" s="43">
        <f t="shared" si="1"/>
        <v>407.9877063912387</v>
      </c>
      <c r="P34" s="9"/>
    </row>
    <row r="35" spans="1:119" ht="15.75" thickBot="1">
      <c r="A35" s="12"/>
      <c r="B35" s="44">
        <v>581</v>
      </c>
      <c r="C35" s="20" t="s">
        <v>46</v>
      </c>
      <c r="D35" s="46">
        <v>4350857</v>
      </c>
      <c r="E35" s="46">
        <v>5440402</v>
      </c>
      <c r="F35" s="46">
        <v>469138</v>
      </c>
      <c r="G35" s="46">
        <v>65000</v>
      </c>
      <c r="H35" s="46">
        <v>0</v>
      </c>
      <c r="I35" s="46">
        <v>1333643</v>
      </c>
      <c r="J35" s="46">
        <v>0</v>
      </c>
      <c r="K35" s="46">
        <v>0</v>
      </c>
      <c r="L35" s="46">
        <v>0</v>
      </c>
      <c r="M35" s="46">
        <v>5365879</v>
      </c>
      <c r="N35" s="46">
        <f t="shared" si="4"/>
        <v>17024919</v>
      </c>
      <c r="O35" s="47">
        <f t="shared" si="1"/>
        <v>407.9877063912387</v>
      </c>
      <c r="P35" s="9"/>
    </row>
    <row r="36" spans="1:119" ht="16.5" thickBot="1">
      <c r="A36" s="14" t="s">
        <v>10</v>
      </c>
      <c r="B36" s="23"/>
      <c r="C36" s="22"/>
      <c r="D36" s="15">
        <f>SUM(D5,D13,D17,D25,D27,D30,D34)</f>
        <v>32029253</v>
      </c>
      <c r="E36" s="15">
        <f t="shared" ref="E36:M36" si="10">SUM(E5,E13,E17,E25,E27,E30,E34)</f>
        <v>9889740</v>
      </c>
      <c r="F36" s="15">
        <f t="shared" si="10"/>
        <v>6005039</v>
      </c>
      <c r="G36" s="15">
        <f t="shared" si="10"/>
        <v>2060079</v>
      </c>
      <c r="H36" s="15">
        <f t="shared" si="10"/>
        <v>0</v>
      </c>
      <c r="I36" s="15">
        <f t="shared" si="10"/>
        <v>19468685</v>
      </c>
      <c r="J36" s="15">
        <f t="shared" si="10"/>
        <v>0</v>
      </c>
      <c r="K36" s="15">
        <f t="shared" si="10"/>
        <v>13399463</v>
      </c>
      <c r="L36" s="15">
        <f t="shared" si="10"/>
        <v>0</v>
      </c>
      <c r="M36" s="15">
        <f t="shared" si="10"/>
        <v>100688525</v>
      </c>
      <c r="N36" s="15">
        <f t="shared" si="4"/>
        <v>183540784</v>
      </c>
      <c r="O36" s="37">
        <f t="shared" si="1"/>
        <v>4398.3988113781779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4" t="s">
        <v>63</v>
      </c>
      <c r="M38" s="94"/>
      <c r="N38" s="94"/>
      <c r="O38" s="41">
        <v>41729</v>
      </c>
    </row>
    <row r="39" spans="1:119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98" t="s">
        <v>53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56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11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16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12</v>
      </c>
      <c r="F4" s="33" t="s">
        <v>13</v>
      </c>
      <c r="G4" s="33" t="s">
        <v>14</v>
      </c>
      <c r="H4" s="33" t="s">
        <v>1</v>
      </c>
      <c r="I4" s="33" t="s">
        <v>2</v>
      </c>
      <c r="J4" s="34" t="s">
        <v>15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17</v>
      </c>
      <c r="B5" s="25"/>
      <c r="C5" s="25"/>
      <c r="D5" s="26">
        <f t="shared" ref="D5:M5" si="0">SUM(D6:D11)</f>
        <v>10366049</v>
      </c>
      <c r="E5" s="26">
        <f t="shared" si="0"/>
        <v>63307</v>
      </c>
      <c r="F5" s="26">
        <f t="shared" si="0"/>
        <v>5551305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12054793</v>
      </c>
      <c r="L5" s="26">
        <f t="shared" si="0"/>
        <v>0</v>
      </c>
      <c r="M5" s="26">
        <f t="shared" si="0"/>
        <v>0</v>
      </c>
      <c r="N5" s="27">
        <f t="shared" ref="N5:N35" si="1">SUM(D5:M5)</f>
        <v>28035454</v>
      </c>
      <c r="O5" s="32">
        <f t="shared" ref="O5:O35" si="2">(N5/O$37)</f>
        <v>673.18479565864664</v>
      </c>
      <c r="P5" s="6"/>
    </row>
    <row r="6" spans="1:133">
      <c r="A6" s="12"/>
      <c r="B6" s="44">
        <v>511</v>
      </c>
      <c r="C6" s="20" t="s">
        <v>18</v>
      </c>
      <c r="D6" s="46">
        <v>269310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269310</v>
      </c>
      <c r="O6" s="47">
        <f t="shared" si="2"/>
        <v>6.4666474571387411</v>
      </c>
      <c r="P6" s="9"/>
    </row>
    <row r="7" spans="1:133">
      <c r="A7" s="12"/>
      <c r="B7" s="44">
        <v>512</v>
      </c>
      <c r="C7" s="20" t="s">
        <v>19</v>
      </c>
      <c r="D7" s="46">
        <v>735394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735394</v>
      </c>
      <c r="O7" s="47">
        <f t="shared" si="2"/>
        <v>17.658214474379292</v>
      </c>
      <c r="P7" s="9"/>
    </row>
    <row r="8" spans="1:133">
      <c r="A8" s="12"/>
      <c r="B8" s="44">
        <v>513</v>
      </c>
      <c r="C8" s="20" t="s">
        <v>20</v>
      </c>
      <c r="D8" s="46">
        <v>6374832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12054793</v>
      </c>
      <c r="L8" s="46">
        <v>0</v>
      </c>
      <c r="M8" s="46">
        <v>0</v>
      </c>
      <c r="N8" s="46">
        <f t="shared" si="1"/>
        <v>18429625</v>
      </c>
      <c r="O8" s="47">
        <f t="shared" si="2"/>
        <v>442.53049512558226</v>
      </c>
      <c r="P8" s="9"/>
    </row>
    <row r="9" spans="1:133">
      <c r="A9" s="12"/>
      <c r="B9" s="44">
        <v>514</v>
      </c>
      <c r="C9" s="20" t="s">
        <v>21</v>
      </c>
      <c r="D9" s="46">
        <v>690147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690147</v>
      </c>
      <c r="O9" s="47">
        <f t="shared" si="2"/>
        <v>16.571747586803053</v>
      </c>
      <c r="P9" s="9"/>
    </row>
    <row r="10" spans="1:133">
      <c r="A10" s="12"/>
      <c r="B10" s="44">
        <v>515</v>
      </c>
      <c r="C10" s="20" t="s">
        <v>22</v>
      </c>
      <c r="D10" s="46">
        <v>606730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606730</v>
      </c>
      <c r="O10" s="47">
        <f t="shared" si="2"/>
        <v>14.56874609806464</v>
      </c>
      <c r="P10" s="9"/>
    </row>
    <row r="11" spans="1:133">
      <c r="A11" s="12"/>
      <c r="B11" s="44">
        <v>519</v>
      </c>
      <c r="C11" s="20" t="s">
        <v>23</v>
      </c>
      <c r="D11" s="46">
        <v>1689636</v>
      </c>
      <c r="E11" s="46">
        <v>63307</v>
      </c>
      <c r="F11" s="46">
        <v>5551305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7304248</v>
      </c>
      <c r="O11" s="47">
        <f t="shared" si="2"/>
        <v>175.38894491667867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SUM(D13:D15)</f>
        <v>12350258</v>
      </c>
      <c r="E12" s="31">
        <f t="shared" si="3"/>
        <v>2317599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951657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15619514</v>
      </c>
      <c r="O12" s="43">
        <f t="shared" si="2"/>
        <v>375.05436296403013</v>
      </c>
      <c r="P12" s="10"/>
    </row>
    <row r="13" spans="1:133">
      <c r="A13" s="12"/>
      <c r="B13" s="44">
        <v>521</v>
      </c>
      <c r="C13" s="20" t="s">
        <v>25</v>
      </c>
      <c r="D13" s="46">
        <v>11592110</v>
      </c>
      <c r="E13" s="46">
        <v>1171208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12763318</v>
      </c>
      <c r="O13" s="47">
        <f t="shared" si="2"/>
        <v>306.47164193439949</v>
      </c>
      <c r="P13" s="9"/>
    </row>
    <row r="14" spans="1:133">
      <c r="A14" s="12"/>
      <c r="B14" s="44">
        <v>524</v>
      </c>
      <c r="C14" s="20" t="s">
        <v>26</v>
      </c>
      <c r="D14" s="46">
        <v>758148</v>
      </c>
      <c r="E14" s="46">
        <v>0</v>
      </c>
      <c r="F14" s="46">
        <v>0</v>
      </c>
      <c r="G14" s="46">
        <v>0</v>
      </c>
      <c r="H14" s="46">
        <v>0</v>
      </c>
      <c r="I14" s="46">
        <v>951657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1709805</v>
      </c>
      <c r="O14" s="47">
        <f t="shared" si="2"/>
        <v>41.055683619075062</v>
      </c>
      <c r="P14" s="9"/>
    </row>
    <row r="15" spans="1:133">
      <c r="A15" s="12"/>
      <c r="B15" s="44">
        <v>525</v>
      </c>
      <c r="C15" s="20" t="s">
        <v>57</v>
      </c>
      <c r="D15" s="46">
        <v>0</v>
      </c>
      <c r="E15" s="46">
        <v>1146391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1146391</v>
      </c>
      <c r="O15" s="47">
        <f t="shared" si="2"/>
        <v>27.527037410555636</v>
      </c>
      <c r="P15" s="9"/>
    </row>
    <row r="16" spans="1:133" ht="15.75">
      <c r="A16" s="28" t="s">
        <v>27</v>
      </c>
      <c r="B16" s="29"/>
      <c r="C16" s="30"/>
      <c r="D16" s="31">
        <f t="shared" ref="D16:M16" si="4">SUM(D17:D23)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8682777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93346653</v>
      </c>
      <c r="N16" s="42">
        <f t="shared" si="1"/>
        <v>102029430</v>
      </c>
      <c r="O16" s="43">
        <f t="shared" si="2"/>
        <v>2449.9214810546032</v>
      </c>
      <c r="P16" s="10"/>
    </row>
    <row r="17" spans="1:16">
      <c r="A17" s="12"/>
      <c r="B17" s="44">
        <v>531</v>
      </c>
      <c r="C17" s="20" t="s">
        <v>28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63239448</v>
      </c>
      <c r="N17" s="46">
        <f t="shared" si="1"/>
        <v>63239448</v>
      </c>
      <c r="O17" s="47">
        <f t="shared" si="2"/>
        <v>1518.4999279642702</v>
      </c>
      <c r="P17" s="9"/>
    </row>
    <row r="18" spans="1:16">
      <c r="A18" s="12"/>
      <c r="B18" s="44">
        <v>532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3422689</v>
      </c>
      <c r="N18" s="46">
        <f t="shared" si="1"/>
        <v>3422689</v>
      </c>
      <c r="O18" s="47">
        <f t="shared" si="2"/>
        <v>82.185299908754743</v>
      </c>
      <c r="P18" s="9"/>
    </row>
    <row r="19" spans="1:16">
      <c r="A19" s="12"/>
      <c r="B19" s="44">
        <v>533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14887785</v>
      </c>
      <c r="N19" s="46">
        <f t="shared" si="1"/>
        <v>14887785</v>
      </c>
      <c r="O19" s="47">
        <f t="shared" si="2"/>
        <v>357.48415213946117</v>
      </c>
      <c r="P19" s="9"/>
    </row>
    <row r="20" spans="1:16">
      <c r="A20" s="12"/>
      <c r="B20" s="44">
        <v>534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5440843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5440843</v>
      </c>
      <c r="O20" s="47">
        <f t="shared" si="2"/>
        <v>130.64503193584017</v>
      </c>
      <c r="P20" s="9"/>
    </row>
    <row r="21" spans="1:16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11548352</v>
      </c>
      <c r="N21" s="46">
        <f t="shared" si="1"/>
        <v>11548352</v>
      </c>
      <c r="O21" s="47">
        <f t="shared" si="2"/>
        <v>277.29798780194977</v>
      </c>
      <c r="P21" s="9"/>
    </row>
    <row r="22" spans="1:16">
      <c r="A22" s="12"/>
      <c r="B22" s="44">
        <v>538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3241934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3241934</v>
      </c>
      <c r="O22" s="47">
        <f t="shared" si="2"/>
        <v>77.845027133458188</v>
      </c>
      <c r="P22" s="9"/>
    </row>
    <row r="23" spans="1:16">
      <c r="A23" s="12"/>
      <c r="B23" s="44">
        <v>539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248379</v>
      </c>
      <c r="N23" s="46">
        <f t="shared" si="1"/>
        <v>248379</v>
      </c>
      <c r="O23" s="47">
        <f t="shared" si="2"/>
        <v>5.9640541708687511</v>
      </c>
      <c r="P23" s="9"/>
    </row>
    <row r="24" spans="1:16" ht="15.75">
      <c r="A24" s="28" t="s">
        <v>36</v>
      </c>
      <c r="B24" s="29"/>
      <c r="C24" s="30"/>
      <c r="D24" s="31">
        <f t="shared" ref="D24:M24" si="5">SUM(D25:D25)</f>
        <v>3113009</v>
      </c>
      <c r="E24" s="31">
        <f t="shared" si="5"/>
        <v>0</v>
      </c>
      <c r="F24" s="31">
        <f t="shared" si="5"/>
        <v>0</v>
      </c>
      <c r="G24" s="31">
        <f t="shared" si="5"/>
        <v>79263</v>
      </c>
      <c r="H24" s="31">
        <f t="shared" si="5"/>
        <v>0</v>
      </c>
      <c r="I24" s="31">
        <f t="shared" si="5"/>
        <v>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31">
        <f t="shared" si="1"/>
        <v>3192272</v>
      </c>
      <c r="O24" s="43">
        <f t="shared" si="2"/>
        <v>76.652547663641172</v>
      </c>
      <c r="P24" s="10"/>
    </row>
    <row r="25" spans="1:16">
      <c r="A25" s="12"/>
      <c r="B25" s="44">
        <v>541</v>
      </c>
      <c r="C25" s="20" t="s">
        <v>37</v>
      </c>
      <c r="D25" s="46">
        <v>3113009</v>
      </c>
      <c r="E25" s="46">
        <v>0</v>
      </c>
      <c r="F25" s="46">
        <v>0</v>
      </c>
      <c r="G25" s="46">
        <v>79263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3192272</v>
      </c>
      <c r="O25" s="47">
        <f t="shared" si="2"/>
        <v>76.652547663641172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SUM(D27:D28)</f>
        <v>0</v>
      </c>
      <c r="E26" s="31">
        <f t="shared" si="6"/>
        <v>3601753</v>
      </c>
      <c r="F26" s="31">
        <f t="shared" si="6"/>
        <v>0</v>
      </c>
      <c r="G26" s="31">
        <f t="shared" si="6"/>
        <v>194210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1"/>
        <v>3795963</v>
      </c>
      <c r="O26" s="43">
        <f t="shared" si="2"/>
        <v>91.148321567497476</v>
      </c>
      <c r="P26" s="10"/>
    </row>
    <row r="27" spans="1:16">
      <c r="A27" s="13"/>
      <c r="B27" s="45">
        <v>554</v>
      </c>
      <c r="C27" s="21" t="s">
        <v>39</v>
      </c>
      <c r="D27" s="46">
        <v>0</v>
      </c>
      <c r="E27" s="46">
        <v>3601753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3601753</v>
      </c>
      <c r="O27" s="47">
        <f t="shared" si="2"/>
        <v>86.484968544398015</v>
      </c>
      <c r="P27" s="9"/>
    </row>
    <row r="28" spans="1:16">
      <c r="A28" s="13"/>
      <c r="B28" s="45">
        <v>559</v>
      </c>
      <c r="C28" s="21" t="s">
        <v>40</v>
      </c>
      <c r="D28" s="46">
        <v>0</v>
      </c>
      <c r="E28" s="46">
        <v>0</v>
      </c>
      <c r="F28" s="46">
        <v>0</v>
      </c>
      <c r="G28" s="46">
        <v>194210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194210</v>
      </c>
      <c r="O28" s="47">
        <f t="shared" si="2"/>
        <v>4.6633530230994573</v>
      </c>
      <c r="P28" s="9"/>
    </row>
    <row r="29" spans="1:16" ht="15.75">
      <c r="A29" s="28" t="s">
        <v>41</v>
      </c>
      <c r="B29" s="29"/>
      <c r="C29" s="30"/>
      <c r="D29" s="31">
        <f t="shared" ref="D29:M29" si="7">SUM(D30:D32)</f>
        <v>1964943</v>
      </c>
      <c r="E29" s="31">
        <f t="shared" si="7"/>
        <v>0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7938894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2016192</v>
      </c>
      <c r="N29" s="31">
        <f t="shared" si="1"/>
        <v>11920029</v>
      </c>
      <c r="O29" s="43">
        <f t="shared" si="2"/>
        <v>286.2226624405705</v>
      </c>
      <c r="P29" s="9"/>
    </row>
    <row r="30" spans="1:16">
      <c r="A30" s="12"/>
      <c r="B30" s="44">
        <v>572</v>
      </c>
      <c r="C30" s="20" t="s">
        <v>42</v>
      </c>
      <c r="D30" s="46">
        <v>1964943</v>
      </c>
      <c r="E30" s="46">
        <v>0</v>
      </c>
      <c r="F30" s="46">
        <v>0</v>
      </c>
      <c r="G30" s="46">
        <v>0</v>
      </c>
      <c r="H30" s="46">
        <v>0</v>
      </c>
      <c r="I30" s="46">
        <v>5783438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7748381</v>
      </c>
      <c r="O30" s="47">
        <f t="shared" si="2"/>
        <v>186.05342649954378</v>
      </c>
      <c r="P30" s="9"/>
    </row>
    <row r="31" spans="1:16">
      <c r="A31" s="12"/>
      <c r="B31" s="44">
        <v>573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2016192</v>
      </c>
      <c r="N31" s="46">
        <f t="shared" si="1"/>
        <v>2016192</v>
      </c>
      <c r="O31" s="47">
        <f t="shared" si="2"/>
        <v>48.412620659847285</v>
      </c>
      <c r="P31" s="9"/>
    </row>
    <row r="32" spans="1:16">
      <c r="A32" s="12"/>
      <c r="B32" s="44">
        <v>575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2155456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2155456</v>
      </c>
      <c r="O32" s="47">
        <f t="shared" si="2"/>
        <v>51.756615281179464</v>
      </c>
      <c r="P32" s="9"/>
    </row>
    <row r="33" spans="1:119" ht="15.75">
      <c r="A33" s="28" t="s">
        <v>47</v>
      </c>
      <c r="B33" s="29"/>
      <c r="C33" s="30"/>
      <c r="D33" s="31">
        <f t="shared" ref="D33:M33" si="8">SUM(D34:D34)</f>
        <v>4026798</v>
      </c>
      <c r="E33" s="31">
        <f t="shared" si="8"/>
        <v>5369791</v>
      </c>
      <c r="F33" s="31">
        <f t="shared" si="8"/>
        <v>0</v>
      </c>
      <c r="G33" s="31">
        <f t="shared" si="8"/>
        <v>0</v>
      </c>
      <c r="H33" s="31">
        <f t="shared" si="8"/>
        <v>0</v>
      </c>
      <c r="I33" s="31">
        <f t="shared" si="8"/>
        <v>1853024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4767268</v>
      </c>
      <c r="N33" s="31">
        <f t="shared" si="1"/>
        <v>16016881</v>
      </c>
      <c r="O33" s="43">
        <f t="shared" si="2"/>
        <v>384.59590356816983</v>
      </c>
      <c r="P33" s="9"/>
    </row>
    <row r="34" spans="1:119" ht="15.75" thickBot="1">
      <c r="A34" s="12"/>
      <c r="B34" s="44">
        <v>581</v>
      </c>
      <c r="C34" s="20" t="s">
        <v>46</v>
      </c>
      <c r="D34" s="46">
        <v>4026798</v>
      </c>
      <c r="E34" s="46">
        <v>5369791</v>
      </c>
      <c r="F34" s="46">
        <v>0</v>
      </c>
      <c r="G34" s="46">
        <v>0</v>
      </c>
      <c r="H34" s="46">
        <v>0</v>
      </c>
      <c r="I34" s="46">
        <v>1853024</v>
      </c>
      <c r="J34" s="46">
        <v>0</v>
      </c>
      <c r="K34" s="46">
        <v>0</v>
      </c>
      <c r="L34" s="46">
        <v>0</v>
      </c>
      <c r="M34" s="46">
        <v>4767268</v>
      </c>
      <c r="N34" s="46">
        <f t="shared" si="1"/>
        <v>16016881</v>
      </c>
      <c r="O34" s="47">
        <f t="shared" si="2"/>
        <v>384.59590356816983</v>
      </c>
      <c r="P34" s="9"/>
    </row>
    <row r="35" spans="1:119" ht="16.5" thickBot="1">
      <c r="A35" s="14" t="s">
        <v>10</v>
      </c>
      <c r="B35" s="23"/>
      <c r="C35" s="22"/>
      <c r="D35" s="15">
        <f>SUM(D5,D12,D16,D24,D26,D29,D33)</f>
        <v>31821057</v>
      </c>
      <c r="E35" s="15">
        <f t="shared" ref="E35:M35" si="9">SUM(E5,E12,E16,E24,E26,E29,E33)</f>
        <v>11352450</v>
      </c>
      <c r="F35" s="15">
        <f t="shared" si="9"/>
        <v>5551305</v>
      </c>
      <c r="G35" s="15">
        <f t="shared" si="9"/>
        <v>273473</v>
      </c>
      <c r="H35" s="15">
        <f t="shared" si="9"/>
        <v>0</v>
      </c>
      <c r="I35" s="15">
        <f t="shared" si="9"/>
        <v>19426352</v>
      </c>
      <c r="J35" s="15">
        <f t="shared" si="9"/>
        <v>0</v>
      </c>
      <c r="K35" s="15">
        <f t="shared" si="9"/>
        <v>12054793</v>
      </c>
      <c r="L35" s="15">
        <f t="shared" si="9"/>
        <v>0</v>
      </c>
      <c r="M35" s="15">
        <f t="shared" si="9"/>
        <v>100130113</v>
      </c>
      <c r="N35" s="15">
        <f t="shared" si="1"/>
        <v>180609543</v>
      </c>
      <c r="O35" s="37">
        <f t="shared" si="2"/>
        <v>4336.7800749171593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4" t="s">
        <v>58</v>
      </c>
      <c r="M37" s="94"/>
      <c r="N37" s="94"/>
      <c r="O37" s="41">
        <v>41646</v>
      </c>
    </row>
    <row r="38" spans="1:119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customHeight="1" thickBot="1">
      <c r="A39" s="98" t="s">
        <v>53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51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11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16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12</v>
      </c>
      <c r="F4" s="33" t="s">
        <v>13</v>
      </c>
      <c r="G4" s="33" t="s">
        <v>14</v>
      </c>
      <c r="H4" s="33" t="s">
        <v>1</v>
      </c>
      <c r="I4" s="33" t="s">
        <v>2</v>
      </c>
      <c r="J4" s="34" t="s">
        <v>15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17</v>
      </c>
      <c r="B5" s="25"/>
      <c r="C5" s="25"/>
      <c r="D5" s="26">
        <f t="shared" ref="D5:M5" si="0">SUM(D6:D11)</f>
        <v>10345618</v>
      </c>
      <c r="E5" s="26">
        <f t="shared" si="0"/>
        <v>58943</v>
      </c>
      <c r="F5" s="26">
        <f t="shared" si="0"/>
        <v>5505755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11442125</v>
      </c>
      <c r="L5" s="26">
        <f t="shared" si="0"/>
        <v>0</v>
      </c>
      <c r="M5" s="26">
        <f t="shared" si="0"/>
        <v>0</v>
      </c>
      <c r="N5" s="27">
        <f t="shared" ref="N5:N34" si="1">SUM(D5:M5)</f>
        <v>27352441</v>
      </c>
      <c r="O5" s="32">
        <f t="shared" ref="O5:O34" si="2">(N5/O$36)</f>
        <v>654.53686376797725</v>
      </c>
      <c r="P5" s="6"/>
    </row>
    <row r="6" spans="1:133">
      <c r="A6" s="12"/>
      <c r="B6" s="44">
        <v>511</v>
      </c>
      <c r="C6" s="20" t="s">
        <v>18</v>
      </c>
      <c r="D6" s="46">
        <v>268710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268710</v>
      </c>
      <c r="O6" s="47">
        <f t="shared" si="2"/>
        <v>6.4301610471655222</v>
      </c>
      <c r="P6" s="9"/>
    </row>
    <row r="7" spans="1:133">
      <c r="A7" s="12"/>
      <c r="B7" s="44">
        <v>512</v>
      </c>
      <c r="C7" s="20" t="s">
        <v>19</v>
      </c>
      <c r="D7" s="46">
        <v>685278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685278</v>
      </c>
      <c r="O7" s="47">
        <f t="shared" si="2"/>
        <v>16.398525927875756</v>
      </c>
      <c r="P7" s="9"/>
    </row>
    <row r="8" spans="1:133">
      <c r="A8" s="12"/>
      <c r="B8" s="44">
        <v>513</v>
      </c>
      <c r="C8" s="20" t="s">
        <v>20</v>
      </c>
      <c r="D8" s="46">
        <v>6390301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11442125</v>
      </c>
      <c r="L8" s="46">
        <v>0</v>
      </c>
      <c r="M8" s="46">
        <v>0</v>
      </c>
      <c r="N8" s="46">
        <f t="shared" si="1"/>
        <v>17832426</v>
      </c>
      <c r="O8" s="47">
        <f t="shared" si="2"/>
        <v>426.72535834789062</v>
      </c>
      <c r="P8" s="9"/>
    </row>
    <row r="9" spans="1:133">
      <c r="A9" s="12"/>
      <c r="B9" s="44">
        <v>514</v>
      </c>
      <c r="C9" s="20" t="s">
        <v>21</v>
      </c>
      <c r="D9" s="46">
        <v>718527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718527</v>
      </c>
      <c r="O9" s="47">
        <f t="shared" si="2"/>
        <v>17.194165928832945</v>
      </c>
      <c r="P9" s="9"/>
    </row>
    <row r="10" spans="1:133">
      <c r="A10" s="12"/>
      <c r="B10" s="44">
        <v>515</v>
      </c>
      <c r="C10" s="20" t="s">
        <v>22</v>
      </c>
      <c r="D10" s="46">
        <v>559272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559272</v>
      </c>
      <c r="O10" s="47">
        <f t="shared" si="2"/>
        <v>13.383234822560961</v>
      </c>
      <c r="P10" s="9"/>
    </row>
    <row r="11" spans="1:133">
      <c r="A11" s="12"/>
      <c r="B11" s="44">
        <v>519</v>
      </c>
      <c r="C11" s="20" t="s">
        <v>23</v>
      </c>
      <c r="D11" s="46">
        <v>1723530</v>
      </c>
      <c r="E11" s="46">
        <v>58943</v>
      </c>
      <c r="F11" s="46">
        <v>5505755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7288228</v>
      </c>
      <c r="O11" s="47">
        <f t="shared" si="2"/>
        <v>174.40541769365143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SUM(D13:D14)</f>
        <v>11761093</v>
      </c>
      <c r="E12" s="31">
        <f t="shared" si="3"/>
        <v>793959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997635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13552687</v>
      </c>
      <c r="O12" s="43">
        <f t="shared" si="2"/>
        <v>324.31230706645289</v>
      </c>
      <c r="P12" s="10"/>
    </row>
    <row r="13" spans="1:133">
      <c r="A13" s="12"/>
      <c r="B13" s="44">
        <v>521</v>
      </c>
      <c r="C13" s="20" t="s">
        <v>25</v>
      </c>
      <c r="D13" s="46">
        <v>11121149</v>
      </c>
      <c r="E13" s="46">
        <v>793959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11915108</v>
      </c>
      <c r="O13" s="47">
        <f t="shared" si="2"/>
        <v>285.12546363875663</v>
      </c>
      <c r="P13" s="9"/>
    </row>
    <row r="14" spans="1:133">
      <c r="A14" s="12"/>
      <c r="B14" s="44">
        <v>524</v>
      </c>
      <c r="C14" s="20" t="s">
        <v>26</v>
      </c>
      <c r="D14" s="46">
        <v>639944</v>
      </c>
      <c r="E14" s="46">
        <v>0</v>
      </c>
      <c r="F14" s="46">
        <v>0</v>
      </c>
      <c r="G14" s="46">
        <v>0</v>
      </c>
      <c r="H14" s="46">
        <v>0</v>
      </c>
      <c r="I14" s="46">
        <v>997635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1637579</v>
      </c>
      <c r="O14" s="47">
        <f t="shared" si="2"/>
        <v>39.186843427696282</v>
      </c>
      <c r="P14" s="9"/>
    </row>
    <row r="15" spans="1:133" ht="15.75">
      <c r="A15" s="28" t="s">
        <v>27</v>
      </c>
      <c r="B15" s="29"/>
      <c r="C15" s="30"/>
      <c r="D15" s="31">
        <f t="shared" ref="D15:M15" si="4">SUM(D16:D22)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8669878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96109674</v>
      </c>
      <c r="N15" s="42">
        <f t="shared" si="1"/>
        <v>104779552</v>
      </c>
      <c r="O15" s="43">
        <f t="shared" si="2"/>
        <v>2507.3476752255378</v>
      </c>
      <c r="P15" s="10"/>
    </row>
    <row r="16" spans="1:133">
      <c r="A16" s="12"/>
      <c r="B16" s="44">
        <v>531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63683265</v>
      </c>
      <c r="N16" s="46">
        <f t="shared" si="1"/>
        <v>63683265</v>
      </c>
      <c r="O16" s="47">
        <f t="shared" si="2"/>
        <v>1523.9241187872406</v>
      </c>
      <c r="P16" s="9"/>
    </row>
    <row r="17" spans="1:16">
      <c r="A17" s="12"/>
      <c r="B17" s="44">
        <v>532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3740153</v>
      </c>
      <c r="N17" s="46">
        <f t="shared" si="1"/>
        <v>3740153</v>
      </c>
      <c r="O17" s="47">
        <f t="shared" si="2"/>
        <v>89.500897365335376</v>
      </c>
      <c r="P17" s="9"/>
    </row>
    <row r="18" spans="1:16">
      <c r="A18" s="12"/>
      <c r="B18" s="44">
        <v>533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14947580</v>
      </c>
      <c r="N18" s="46">
        <f t="shared" si="1"/>
        <v>14947580</v>
      </c>
      <c r="O18" s="47">
        <f t="shared" si="2"/>
        <v>357.69173705999185</v>
      </c>
      <c r="P18" s="9"/>
    </row>
    <row r="19" spans="1:16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5487559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5487559</v>
      </c>
      <c r="O19" s="47">
        <f t="shared" si="2"/>
        <v>131.31587259805212</v>
      </c>
      <c r="P19" s="9"/>
    </row>
    <row r="20" spans="1:16">
      <c r="A20" s="12"/>
      <c r="B20" s="44">
        <v>535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11946095</v>
      </c>
      <c r="N20" s="46">
        <f t="shared" si="1"/>
        <v>11946095</v>
      </c>
      <c r="O20" s="47">
        <f t="shared" si="2"/>
        <v>285.86697456268394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3182319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3182319</v>
      </c>
      <c r="O21" s="47">
        <f t="shared" si="2"/>
        <v>76.152073512168272</v>
      </c>
      <c r="P21" s="9"/>
    </row>
    <row r="22" spans="1:16">
      <c r="A22" s="12"/>
      <c r="B22" s="44">
        <v>539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1792581</v>
      </c>
      <c r="N22" s="46">
        <f t="shared" si="1"/>
        <v>1792581</v>
      </c>
      <c r="O22" s="47">
        <f t="shared" si="2"/>
        <v>42.896001340065567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SUM(D24:D24)</f>
        <v>2981763</v>
      </c>
      <c r="E23" s="31">
        <f t="shared" si="5"/>
        <v>0</v>
      </c>
      <c r="F23" s="31">
        <f t="shared" si="5"/>
        <v>0</v>
      </c>
      <c r="G23" s="31">
        <f t="shared" si="5"/>
        <v>778722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1"/>
        <v>3760485</v>
      </c>
      <c r="O23" s="43">
        <f t="shared" si="2"/>
        <v>89.987436885304746</v>
      </c>
      <c r="P23" s="10"/>
    </row>
    <row r="24" spans="1:16">
      <c r="A24" s="12"/>
      <c r="B24" s="44">
        <v>541</v>
      </c>
      <c r="C24" s="20" t="s">
        <v>37</v>
      </c>
      <c r="D24" s="46">
        <v>2981763</v>
      </c>
      <c r="E24" s="46">
        <v>0</v>
      </c>
      <c r="F24" s="46">
        <v>0</v>
      </c>
      <c r="G24" s="46">
        <v>778722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3760485</v>
      </c>
      <c r="O24" s="47">
        <f t="shared" si="2"/>
        <v>89.987436885304746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0</v>
      </c>
      <c r="E25" s="31">
        <f t="shared" si="6"/>
        <v>2105079</v>
      </c>
      <c r="F25" s="31">
        <f t="shared" si="6"/>
        <v>0</v>
      </c>
      <c r="G25" s="31">
        <f t="shared" si="6"/>
        <v>884324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1"/>
        <v>2989403</v>
      </c>
      <c r="O25" s="43">
        <f t="shared" si="2"/>
        <v>71.535643351121109</v>
      </c>
      <c r="P25" s="10"/>
    </row>
    <row r="26" spans="1:16">
      <c r="A26" s="13"/>
      <c r="B26" s="45">
        <v>554</v>
      </c>
      <c r="C26" s="21" t="s">
        <v>39</v>
      </c>
      <c r="D26" s="46">
        <v>0</v>
      </c>
      <c r="E26" s="46">
        <v>2105079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2105079</v>
      </c>
      <c r="O26" s="47">
        <f t="shared" si="2"/>
        <v>50.373997942042166</v>
      </c>
      <c r="P26" s="9"/>
    </row>
    <row r="27" spans="1:16">
      <c r="A27" s="13"/>
      <c r="B27" s="45">
        <v>559</v>
      </c>
      <c r="C27" s="21" t="s">
        <v>40</v>
      </c>
      <c r="D27" s="46">
        <v>0</v>
      </c>
      <c r="E27" s="46">
        <v>0</v>
      </c>
      <c r="F27" s="46">
        <v>0</v>
      </c>
      <c r="G27" s="46">
        <v>884324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884324</v>
      </c>
      <c r="O27" s="47">
        <f t="shared" si="2"/>
        <v>21.161645409078943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SUM(D29:D31)</f>
        <v>2010563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7770215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365685</v>
      </c>
      <c r="N28" s="31">
        <f t="shared" si="1"/>
        <v>10146463</v>
      </c>
      <c r="O28" s="43">
        <f t="shared" si="2"/>
        <v>242.80224460982555</v>
      </c>
      <c r="P28" s="9"/>
    </row>
    <row r="29" spans="1:16">
      <c r="A29" s="12"/>
      <c r="B29" s="44">
        <v>572</v>
      </c>
      <c r="C29" s="20" t="s">
        <v>42</v>
      </c>
      <c r="D29" s="46">
        <v>2010563</v>
      </c>
      <c r="E29" s="46">
        <v>0</v>
      </c>
      <c r="F29" s="46">
        <v>0</v>
      </c>
      <c r="G29" s="46">
        <v>0</v>
      </c>
      <c r="H29" s="46">
        <v>0</v>
      </c>
      <c r="I29" s="46">
        <v>5416843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7427406</v>
      </c>
      <c r="O29" s="47">
        <f t="shared" si="2"/>
        <v>177.7359113642346</v>
      </c>
      <c r="P29" s="9"/>
    </row>
    <row r="30" spans="1:16">
      <c r="A30" s="12"/>
      <c r="B30" s="44">
        <v>573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365685</v>
      </c>
      <c r="N30" s="46">
        <f t="shared" si="1"/>
        <v>365685</v>
      </c>
      <c r="O30" s="47">
        <f t="shared" si="2"/>
        <v>8.7507478044461458</v>
      </c>
      <c r="P30" s="9"/>
    </row>
    <row r="31" spans="1:16">
      <c r="A31" s="12"/>
      <c r="B31" s="44">
        <v>575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2353372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2353372</v>
      </c>
      <c r="O31" s="47">
        <f t="shared" si="2"/>
        <v>56.315585441144798</v>
      </c>
      <c r="P31" s="9"/>
    </row>
    <row r="32" spans="1:16" ht="15.75">
      <c r="A32" s="28" t="s">
        <v>47</v>
      </c>
      <c r="B32" s="29"/>
      <c r="C32" s="30"/>
      <c r="D32" s="31">
        <f t="shared" ref="D32:M32" si="8">SUM(D33:D33)</f>
        <v>4571671</v>
      </c>
      <c r="E32" s="31">
        <f t="shared" si="8"/>
        <v>5109604</v>
      </c>
      <c r="F32" s="31">
        <f t="shared" si="8"/>
        <v>1256326</v>
      </c>
      <c r="G32" s="31">
        <f t="shared" si="8"/>
        <v>203623</v>
      </c>
      <c r="H32" s="31">
        <f t="shared" si="8"/>
        <v>0</v>
      </c>
      <c r="I32" s="31">
        <f t="shared" si="8"/>
        <v>744007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4925280</v>
      </c>
      <c r="N32" s="31">
        <f t="shared" si="1"/>
        <v>16810511</v>
      </c>
      <c r="O32" s="43">
        <f t="shared" si="2"/>
        <v>402.27119576922155</v>
      </c>
      <c r="P32" s="9"/>
    </row>
    <row r="33" spans="1:119" ht="15.75" thickBot="1">
      <c r="A33" s="12"/>
      <c r="B33" s="44">
        <v>581</v>
      </c>
      <c r="C33" s="20" t="s">
        <v>46</v>
      </c>
      <c r="D33" s="46">
        <v>4571671</v>
      </c>
      <c r="E33" s="46">
        <v>5109604</v>
      </c>
      <c r="F33" s="46">
        <v>1256326</v>
      </c>
      <c r="G33" s="46">
        <v>203623</v>
      </c>
      <c r="H33" s="46">
        <v>0</v>
      </c>
      <c r="I33" s="46">
        <v>744007</v>
      </c>
      <c r="J33" s="46">
        <v>0</v>
      </c>
      <c r="K33" s="46">
        <v>0</v>
      </c>
      <c r="L33" s="46">
        <v>0</v>
      </c>
      <c r="M33" s="46">
        <v>4925280</v>
      </c>
      <c r="N33" s="46">
        <f t="shared" si="1"/>
        <v>16810511</v>
      </c>
      <c r="O33" s="47">
        <f t="shared" si="2"/>
        <v>402.27119576922155</v>
      </c>
      <c r="P33" s="9"/>
    </row>
    <row r="34" spans="1:119" ht="16.5" thickBot="1">
      <c r="A34" s="14" t="s">
        <v>10</v>
      </c>
      <c r="B34" s="23"/>
      <c r="C34" s="22"/>
      <c r="D34" s="15">
        <f>SUM(D5,D12,D15,D23,D25,D28,D32)</f>
        <v>31670708</v>
      </c>
      <c r="E34" s="15">
        <f t="shared" ref="E34:M34" si="9">SUM(E5,E12,E15,E23,E25,E28,E32)</f>
        <v>8067585</v>
      </c>
      <c r="F34" s="15">
        <f t="shared" si="9"/>
        <v>6762081</v>
      </c>
      <c r="G34" s="15">
        <f t="shared" si="9"/>
        <v>1866669</v>
      </c>
      <c r="H34" s="15">
        <f t="shared" si="9"/>
        <v>0</v>
      </c>
      <c r="I34" s="15">
        <f t="shared" si="9"/>
        <v>18181735</v>
      </c>
      <c r="J34" s="15">
        <f t="shared" si="9"/>
        <v>0</v>
      </c>
      <c r="K34" s="15">
        <f t="shared" si="9"/>
        <v>11442125</v>
      </c>
      <c r="L34" s="15">
        <f t="shared" si="9"/>
        <v>0</v>
      </c>
      <c r="M34" s="15">
        <f t="shared" si="9"/>
        <v>101400639</v>
      </c>
      <c r="N34" s="15">
        <f t="shared" si="1"/>
        <v>179391542</v>
      </c>
      <c r="O34" s="37">
        <f t="shared" si="2"/>
        <v>4292.7933666754407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4" t="s">
        <v>52</v>
      </c>
      <c r="M36" s="94"/>
      <c r="N36" s="94"/>
      <c r="O36" s="41">
        <v>41789</v>
      </c>
    </row>
    <row r="37" spans="1:119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  <row r="38" spans="1:119" ht="15.75" customHeight="1" thickBot="1">
      <c r="A38" s="98" t="s">
        <v>53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48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11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16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12</v>
      </c>
      <c r="F4" s="33" t="s">
        <v>13</v>
      </c>
      <c r="G4" s="33" t="s">
        <v>14</v>
      </c>
      <c r="H4" s="33" t="s">
        <v>1</v>
      </c>
      <c r="I4" s="33" t="s">
        <v>2</v>
      </c>
      <c r="J4" s="34" t="s">
        <v>15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17</v>
      </c>
      <c r="B5" s="25"/>
      <c r="C5" s="25"/>
      <c r="D5" s="26">
        <f t="shared" ref="D5:M5" si="0">SUM(D6:D11)</f>
        <v>12180473</v>
      </c>
      <c r="E5" s="26">
        <f t="shared" si="0"/>
        <v>105430</v>
      </c>
      <c r="F5" s="26">
        <f t="shared" si="0"/>
        <v>13578436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10999658</v>
      </c>
      <c r="L5" s="26">
        <f t="shared" si="0"/>
        <v>0</v>
      </c>
      <c r="M5" s="26">
        <f t="shared" si="0"/>
        <v>0</v>
      </c>
      <c r="N5" s="27">
        <f t="shared" ref="N5:N34" si="1">SUM(D5:M5)</f>
        <v>36863997</v>
      </c>
      <c r="O5" s="32">
        <f t="shared" ref="O5:O34" si="2">(N5/O$36)</f>
        <v>886.36684299110368</v>
      </c>
      <c r="P5" s="6"/>
    </row>
    <row r="6" spans="1:133">
      <c r="A6" s="12"/>
      <c r="B6" s="44">
        <v>511</v>
      </c>
      <c r="C6" s="20" t="s">
        <v>18</v>
      </c>
      <c r="D6" s="46">
        <v>266531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266531</v>
      </c>
      <c r="O6" s="47">
        <f t="shared" si="2"/>
        <v>6.4085357056984851</v>
      </c>
      <c r="P6" s="9"/>
    </row>
    <row r="7" spans="1:133">
      <c r="A7" s="12"/>
      <c r="B7" s="44">
        <v>512</v>
      </c>
      <c r="C7" s="20" t="s">
        <v>19</v>
      </c>
      <c r="D7" s="46">
        <v>748376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748376</v>
      </c>
      <c r="O7" s="47">
        <f t="shared" si="2"/>
        <v>17.994133205097381</v>
      </c>
      <c r="P7" s="9"/>
    </row>
    <row r="8" spans="1:133">
      <c r="A8" s="12"/>
      <c r="B8" s="44">
        <v>513</v>
      </c>
      <c r="C8" s="20" t="s">
        <v>20</v>
      </c>
      <c r="D8" s="46">
        <v>7961714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10999658</v>
      </c>
      <c r="L8" s="46">
        <v>0</v>
      </c>
      <c r="M8" s="46">
        <v>0</v>
      </c>
      <c r="N8" s="46">
        <f t="shared" si="1"/>
        <v>18961372</v>
      </c>
      <c r="O8" s="47">
        <f t="shared" si="2"/>
        <v>455.91180572252944</v>
      </c>
      <c r="P8" s="9"/>
    </row>
    <row r="9" spans="1:133">
      <c r="A9" s="12"/>
      <c r="B9" s="44">
        <v>514</v>
      </c>
      <c r="C9" s="20" t="s">
        <v>21</v>
      </c>
      <c r="D9" s="46">
        <v>669263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669263</v>
      </c>
      <c r="O9" s="47">
        <f t="shared" si="2"/>
        <v>16.091921134888196</v>
      </c>
      <c r="P9" s="9"/>
    </row>
    <row r="10" spans="1:133">
      <c r="A10" s="12"/>
      <c r="B10" s="44">
        <v>515</v>
      </c>
      <c r="C10" s="20" t="s">
        <v>22</v>
      </c>
      <c r="D10" s="46">
        <v>777300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777300</v>
      </c>
      <c r="O10" s="47">
        <f t="shared" si="2"/>
        <v>18.689588843471988</v>
      </c>
      <c r="P10" s="9"/>
    </row>
    <row r="11" spans="1:133">
      <c r="A11" s="12"/>
      <c r="B11" s="44">
        <v>519</v>
      </c>
      <c r="C11" s="20" t="s">
        <v>23</v>
      </c>
      <c r="D11" s="46">
        <v>1757289</v>
      </c>
      <c r="E11" s="46">
        <v>105430</v>
      </c>
      <c r="F11" s="46">
        <v>13578436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15441155</v>
      </c>
      <c r="O11" s="47">
        <f t="shared" si="2"/>
        <v>371.27085837941814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SUM(D13:D14)</f>
        <v>12596773</v>
      </c>
      <c r="E12" s="31">
        <f t="shared" si="3"/>
        <v>1428612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934952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14960337</v>
      </c>
      <c r="O12" s="43">
        <f t="shared" si="2"/>
        <v>359.70995431594133</v>
      </c>
      <c r="P12" s="10"/>
    </row>
    <row r="13" spans="1:133">
      <c r="A13" s="12"/>
      <c r="B13" s="44">
        <v>521</v>
      </c>
      <c r="C13" s="20" t="s">
        <v>25</v>
      </c>
      <c r="D13" s="46">
        <v>12125263</v>
      </c>
      <c r="E13" s="46">
        <v>1428612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13553875</v>
      </c>
      <c r="O13" s="47">
        <f t="shared" si="2"/>
        <v>325.89264246213031</v>
      </c>
      <c r="P13" s="9"/>
    </row>
    <row r="14" spans="1:133">
      <c r="A14" s="12"/>
      <c r="B14" s="44">
        <v>524</v>
      </c>
      <c r="C14" s="20" t="s">
        <v>26</v>
      </c>
      <c r="D14" s="46">
        <v>471510</v>
      </c>
      <c r="E14" s="46">
        <v>0</v>
      </c>
      <c r="F14" s="46">
        <v>0</v>
      </c>
      <c r="G14" s="46">
        <v>0</v>
      </c>
      <c r="H14" s="46">
        <v>0</v>
      </c>
      <c r="I14" s="46">
        <v>934952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1406462</v>
      </c>
      <c r="O14" s="47">
        <f t="shared" si="2"/>
        <v>33.817311853811013</v>
      </c>
      <c r="P14" s="9"/>
    </row>
    <row r="15" spans="1:133" ht="15.75">
      <c r="A15" s="28" t="s">
        <v>27</v>
      </c>
      <c r="B15" s="29"/>
      <c r="C15" s="30"/>
      <c r="D15" s="31">
        <f t="shared" ref="D15:M15" si="4">SUM(D16:D22)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7901555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105362989</v>
      </c>
      <c r="N15" s="42">
        <f t="shared" si="1"/>
        <v>113264544</v>
      </c>
      <c r="O15" s="43">
        <f t="shared" si="2"/>
        <v>2723.3600384707861</v>
      </c>
      <c r="P15" s="10"/>
    </row>
    <row r="16" spans="1:133">
      <c r="A16" s="12"/>
      <c r="B16" s="44">
        <v>531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70766607</v>
      </c>
      <c r="N16" s="46">
        <f t="shared" si="1"/>
        <v>70766607</v>
      </c>
      <c r="O16" s="47">
        <f t="shared" si="2"/>
        <v>1701.5293820629959</v>
      </c>
      <c r="P16" s="9"/>
    </row>
    <row r="17" spans="1:16">
      <c r="A17" s="12"/>
      <c r="B17" s="44">
        <v>532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4148478</v>
      </c>
      <c r="N17" s="46">
        <f t="shared" si="1"/>
        <v>4148478</v>
      </c>
      <c r="O17" s="47">
        <f t="shared" si="2"/>
        <v>99.747006491945186</v>
      </c>
      <c r="P17" s="9"/>
    </row>
    <row r="18" spans="1:16">
      <c r="A18" s="12"/>
      <c r="B18" s="44">
        <v>533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17353142</v>
      </c>
      <c r="N18" s="46">
        <f t="shared" si="1"/>
        <v>17353142</v>
      </c>
      <c r="O18" s="47">
        <f t="shared" si="2"/>
        <v>417.24313536907908</v>
      </c>
      <c r="P18" s="9"/>
    </row>
    <row r="19" spans="1:16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5253242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5253242</v>
      </c>
      <c r="O19" s="47">
        <f t="shared" si="2"/>
        <v>126.31021880259678</v>
      </c>
      <c r="P19" s="9"/>
    </row>
    <row r="20" spans="1:16">
      <c r="A20" s="12"/>
      <c r="B20" s="44">
        <v>535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11395416</v>
      </c>
      <c r="N20" s="46">
        <f t="shared" si="1"/>
        <v>11395416</v>
      </c>
      <c r="O20" s="47">
        <f t="shared" si="2"/>
        <v>273.9941332050974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2648313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2648313</v>
      </c>
      <c r="O21" s="47">
        <f t="shared" si="2"/>
        <v>63.676677085837945</v>
      </c>
      <c r="P21" s="9"/>
    </row>
    <row r="22" spans="1:16">
      <c r="A22" s="12"/>
      <c r="B22" s="44">
        <v>539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1699346</v>
      </c>
      <c r="N22" s="46">
        <f t="shared" si="1"/>
        <v>1699346</v>
      </c>
      <c r="O22" s="47">
        <f t="shared" si="2"/>
        <v>40.859485453233951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SUM(D24:D24)</f>
        <v>3130854</v>
      </c>
      <c r="E23" s="31">
        <f t="shared" si="5"/>
        <v>0</v>
      </c>
      <c r="F23" s="31">
        <f t="shared" si="5"/>
        <v>0</v>
      </c>
      <c r="G23" s="31">
        <f t="shared" si="5"/>
        <v>179100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1"/>
        <v>3309954</v>
      </c>
      <c r="O23" s="43">
        <f t="shared" si="2"/>
        <v>79.585333012743448</v>
      </c>
      <c r="P23" s="10"/>
    </row>
    <row r="24" spans="1:16">
      <c r="A24" s="12"/>
      <c r="B24" s="44">
        <v>541</v>
      </c>
      <c r="C24" s="20" t="s">
        <v>37</v>
      </c>
      <c r="D24" s="46">
        <v>3130854</v>
      </c>
      <c r="E24" s="46">
        <v>0</v>
      </c>
      <c r="F24" s="46">
        <v>0</v>
      </c>
      <c r="G24" s="46">
        <v>179100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3309954</v>
      </c>
      <c r="O24" s="47">
        <f t="shared" si="2"/>
        <v>79.585333012743448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93682</v>
      </c>
      <c r="E25" s="31">
        <f t="shared" si="6"/>
        <v>6491228</v>
      </c>
      <c r="F25" s="31">
        <f t="shared" si="6"/>
        <v>0</v>
      </c>
      <c r="G25" s="31">
        <f t="shared" si="6"/>
        <v>2802455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1"/>
        <v>9387365</v>
      </c>
      <c r="O25" s="43">
        <f t="shared" si="2"/>
        <v>225.7120702091849</v>
      </c>
      <c r="P25" s="10"/>
    </row>
    <row r="26" spans="1:16">
      <c r="A26" s="13"/>
      <c r="B26" s="45">
        <v>554</v>
      </c>
      <c r="C26" s="21" t="s">
        <v>39</v>
      </c>
      <c r="D26" s="46">
        <v>0</v>
      </c>
      <c r="E26" s="46">
        <v>6491228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6491228</v>
      </c>
      <c r="O26" s="47">
        <f t="shared" si="2"/>
        <v>156.07665304159653</v>
      </c>
      <c r="P26" s="9"/>
    </row>
    <row r="27" spans="1:16">
      <c r="A27" s="13"/>
      <c r="B27" s="45">
        <v>559</v>
      </c>
      <c r="C27" s="21" t="s">
        <v>40</v>
      </c>
      <c r="D27" s="46">
        <v>93682</v>
      </c>
      <c r="E27" s="46">
        <v>0</v>
      </c>
      <c r="F27" s="46">
        <v>0</v>
      </c>
      <c r="G27" s="46">
        <v>2802455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2896137</v>
      </c>
      <c r="O27" s="47">
        <f t="shared" si="2"/>
        <v>69.635417167588358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SUM(D29:D31)</f>
        <v>2144593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8054561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376098</v>
      </c>
      <c r="N28" s="31">
        <f t="shared" si="1"/>
        <v>10575252</v>
      </c>
      <c r="O28" s="43">
        <f t="shared" si="2"/>
        <v>254.27391199807647</v>
      </c>
      <c r="P28" s="9"/>
    </row>
    <row r="29" spans="1:16">
      <c r="A29" s="12"/>
      <c r="B29" s="44">
        <v>572</v>
      </c>
      <c r="C29" s="20" t="s">
        <v>42</v>
      </c>
      <c r="D29" s="46">
        <v>2144593</v>
      </c>
      <c r="E29" s="46">
        <v>0</v>
      </c>
      <c r="F29" s="46">
        <v>0</v>
      </c>
      <c r="G29" s="46">
        <v>0</v>
      </c>
      <c r="H29" s="46">
        <v>0</v>
      </c>
      <c r="I29" s="46">
        <v>5753983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7898576</v>
      </c>
      <c r="O29" s="47">
        <f t="shared" si="2"/>
        <v>189.91526809329164</v>
      </c>
      <c r="P29" s="9"/>
    </row>
    <row r="30" spans="1:16">
      <c r="A30" s="12"/>
      <c r="B30" s="44">
        <v>573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376098</v>
      </c>
      <c r="N30" s="46">
        <f t="shared" si="1"/>
        <v>376098</v>
      </c>
      <c r="O30" s="47">
        <f t="shared" si="2"/>
        <v>9.0429911036306798</v>
      </c>
      <c r="P30" s="9"/>
    </row>
    <row r="31" spans="1:16">
      <c r="A31" s="12"/>
      <c r="B31" s="44">
        <v>575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2300578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2300578</v>
      </c>
      <c r="O31" s="47">
        <f t="shared" si="2"/>
        <v>55.315652801154123</v>
      </c>
      <c r="P31" s="9"/>
    </row>
    <row r="32" spans="1:16" ht="15.75">
      <c r="A32" s="28" t="s">
        <v>47</v>
      </c>
      <c r="B32" s="29"/>
      <c r="C32" s="30"/>
      <c r="D32" s="31">
        <f t="shared" ref="D32:M32" si="8">SUM(D33:D33)</f>
        <v>4178607</v>
      </c>
      <c r="E32" s="31">
        <f t="shared" si="8"/>
        <v>5451612</v>
      </c>
      <c r="F32" s="31">
        <f t="shared" si="8"/>
        <v>6803116</v>
      </c>
      <c r="G32" s="31">
        <f t="shared" si="8"/>
        <v>1247018</v>
      </c>
      <c r="H32" s="31">
        <f t="shared" si="8"/>
        <v>0</v>
      </c>
      <c r="I32" s="31">
        <f t="shared" si="8"/>
        <v>2050000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4853329</v>
      </c>
      <c r="N32" s="31">
        <f t="shared" si="1"/>
        <v>24583682</v>
      </c>
      <c r="O32" s="43">
        <f t="shared" si="2"/>
        <v>591.09598461168548</v>
      </c>
      <c r="P32" s="9"/>
    </row>
    <row r="33" spans="1:119" ht="15.75" thickBot="1">
      <c r="A33" s="12"/>
      <c r="B33" s="44">
        <v>581</v>
      </c>
      <c r="C33" s="20" t="s">
        <v>46</v>
      </c>
      <c r="D33" s="46">
        <v>4178607</v>
      </c>
      <c r="E33" s="46">
        <v>5451612</v>
      </c>
      <c r="F33" s="46">
        <v>6803116</v>
      </c>
      <c r="G33" s="46">
        <v>1247018</v>
      </c>
      <c r="H33" s="46">
        <v>0</v>
      </c>
      <c r="I33" s="46">
        <v>2050000</v>
      </c>
      <c r="J33" s="46">
        <v>0</v>
      </c>
      <c r="K33" s="46">
        <v>0</v>
      </c>
      <c r="L33" s="46">
        <v>0</v>
      </c>
      <c r="M33" s="46">
        <v>4853329</v>
      </c>
      <c r="N33" s="46">
        <f t="shared" si="1"/>
        <v>24583682</v>
      </c>
      <c r="O33" s="47">
        <f t="shared" si="2"/>
        <v>591.09598461168548</v>
      </c>
      <c r="P33" s="9"/>
    </row>
    <row r="34" spans="1:119" ht="16.5" thickBot="1">
      <c r="A34" s="14" t="s">
        <v>10</v>
      </c>
      <c r="B34" s="23"/>
      <c r="C34" s="22"/>
      <c r="D34" s="15">
        <f>SUM(D5,D12,D15,D23,D25,D28,D32)</f>
        <v>34324982</v>
      </c>
      <c r="E34" s="15">
        <f t="shared" ref="E34:M34" si="9">SUM(E5,E12,E15,E23,E25,E28,E32)</f>
        <v>13476882</v>
      </c>
      <c r="F34" s="15">
        <f t="shared" si="9"/>
        <v>20381552</v>
      </c>
      <c r="G34" s="15">
        <f t="shared" si="9"/>
        <v>4228573</v>
      </c>
      <c r="H34" s="15">
        <f t="shared" si="9"/>
        <v>0</v>
      </c>
      <c r="I34" s="15">
        <f t="shared" si="9"/>
        <v>18941068</v>
      </c>
      <c r="J34" s="15">
        <f t="shared" si="9"/>
        <v>0</v>
      </c>
      <c r="K34" s="15">
        <f t="shared" si="9"/>
        <v>10999658</v>
      </c>
      <c r="L34" s="15">
        <f t="shared" si="9"/>
        <v>0</v>
      </c>
      <c r="M34" s="15">
        <f t="shared" si="9"/>
        <v>110592416</v>
      </c>
      <c r="N34" s="15">
        <f t="shared" si="1"/>
        <v>212945131</v>
      </c>
      <c r="O34" s="37">
        <f t="shared" si="2"/>
        <v>5120.1041356095211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4" t="s">
        <v>49</v>
      </c>
      <c r="M36" s="94"/>
      <c r="N36" s="94"/>
      <c r="O36" s="41">
        <v>41590</v>
      </c>
    </row>
    <row r="37" spans="1:119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  <row r="38" spans="1:119" ht="15.75" thickBot="1">
      <c r="A38" s="98" t="s">
        <v>53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</sheetData>
  <mergeCells count="10">
    <mergeCell ref="A38:O38"/>
    <mergeCell ref="A37:O37"/>
    <mergeCell ref="L36:N3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54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11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16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12</v>
      </c>
      <c r="F4" s="33" t="s">
        <v>13</v>
      </c>
      <c r="G4" s="33" t="s">
        <v>14</v>
      </c>
      <c r="H4" s="33" t="s">
        <v>1</v>
      </c>
      <c r="I4" s="33" t="s">
        <v>2</v>
      </c>
      <c r="J4" s="34" t="s">
        <v>15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17</v>
      </c>
      <c r="B5" s="25"/>
      <c r="C5" s="25"/>
      <c r="D5" s="26">
        <f t="shared" ref="D5:M5" si="0">SUM(D6:D11)</f>
        <v>15203321</v>
      </c>
      <c r="E5" s="26">
        <f t="shared" si="0"/>
        <v>0</v>
      </c>
      <c r="F5" s="26">
        <f t="shared" si="0"/>
        <v>37085335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9089</v>
      </c>
      <c r="K5" s="26">
        <f t="shared" si="0"/>
        <v>8380844</v>
      </c>
      <c r="L5" s="26">
        <f t="shared" si="0"/>
        <v>0</v>
      </c>
      <c r="M5" s="26">
        <f t="shared" si="0"/>
        <v>0</v>
      </c>
      <c r="N5" s="27">
        <f t="shared" ref="N5:N35" si="1">SUM(D5:M5)</f>
        <v>60678589</v>
      </c>
      <c r="O5" s="32">
        <f t="shared" ref="O5:O35" si="2">(N5/O$37)</f>
        <v>1371.2365596257712</v>
      </c>
      <c r="P5" s="6"/>
    </row>
    <row r="6" spans="1:133">
      <c r="A6" s="12"/>
      <c r="B6" s="44">
        <v>511</v>
      </c>
      <c r="C6" s="20" t="s">
        <v>18</v>
      </c>
      <c r="D6" s="46">
        <v>280515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280515</v>
      </c>
      <c r="O6" s="47">
        <f t="shared" si="2"/>
        <v>6.3391787756208897</v>
      </c>
      <c r="P6" s="9"/>
    </row>
    <row r="7" spans="1:133">
      <c r="A7" s="12"/>
      <c r="B7" s="44">
        <v>512</v>
      </c>
      <c r="C7" s="20" t="s">
        <v>19</v>
      </c>
      <c r="D7" s="46">
        <v>1086119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1086119</v>
      </c>
      <c r="O7" s="47">
        <f t="shared" si="2"/>
        <v>24.544507468757768</v>
      </c>
      <c r="P7" s="9"/>
    </row>
    <row r="8" spans="1:133">
      <c r="A8" s="12"/>
      <c r="B8" s="44">
        <v>513</v>
      </c>
      <c r="C8" s="20" t="s">
        <v>20</v>
      </c>
      <c r="D8" s="46">
        <v>9948087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8380844</v>
      </c>
      <c r="L8" s="46">
        <v>0</v>
      </c>
      <c r="M8" s="46">
        <v>0</v>
      </c>
      <c r="N8" s="46">
        <f t="shared" si="1"/>
        <v>18328931</v>
      </c>
      <c r="O8" s="47">
        <f t="shared" si="2"/>
        <v>414.20376940634111</v>
      </c>
      <c r="P8" s="9"/>
    </row>
    <row r="9" spans="1:133">
      <c r="A9" s="12"/>
      <c r="B9" s="44">
        <v>514</v>
      </c>
      <c r="C9" s="20" t="s">
        <v>21</v>
      </c>
      <c r="D9" s="46">
        <v>710569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710569</v>
      </c>
      <c r="O9" s="47">
        <f t="shared" si="2"/>
        <v>16.05769361144381</v>
      </c>
      <c r="P9" s="9"/>
    </row>
    <row r="10" spans="1:133">
      <c r="A10" s="12"/>
      <c r="B10" s="44">
        <v>515</v>
      </c>
      <c r="C10" s="20" t="s">
        <v>22</v>
      </c>
      <c r="D10" s="46">
        <v>1014743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1014743</v>
      </c>
      <c r="O10" s="47">
        <f t="shared" si="2"/>
        <v>22.931526971141896</v>
      </c>
      <c r="P10" s="9"/>
    </row>
    <row r="11" spans="1:133">
      <c r="A11" s="12"/>
      <c r="B11" s="44">
        <v>519</v>
      </c>
      <c r="C11" s="20" t="s">
        <v>23</v>
      </c>
      <c r="D11" s="46">
        <v>2163288</v>
      </c>
      <c r="E11" s="46">
        <v>0</v>
      </c>
      <c r="F11" s="46">
        <v>37085335</v>
      </c>
      <c r="G11" s="46">
        <v>0</v>
      </c>
      <c r="H11" s="46">
        <v>0</v>
      </c>
      <c r="I11" s="46">
        <v>0</v>
      </c>
      <c r="J11" s="46">
        <v>9089</v>
      </c>
      <c r="K11" s="46">
        <v>0</v>
      </c>
      <c r="L11" s="46">
        <v>0</v>
      </c>
      <c r="M11" s="46">
        <v>0</v>
      </c>
      <c r="N11" s="46">
        <f t="shared" si="1"/>
        <v>39257712</v>
      </c>
      <c r="O11" s="47">
        <f t="shared" si="2"/>
        <v>887.15988339246576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SUM(D13:D14)</f>
        <v>16298353</v>
      </c>
      <c r="E12" s="31">
        <f t="shared" si="3"/>
        <v>87178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16385531</v>
      </c>
      <c r="O12" s="43">
        <f t="shared" si="2"/>
        <v>370.28611782784571</v>
      </c>
      <c r="P12" s="10"/>
    </row>
    <row r="13" spans="1:133">
      <c r="A13" s="12"/>
      <c r="B13" s="44">
        <v>521</v>
      </c>
      <c r="C13" s="20" t="s">
        <v>25</v>
      </c>
      <c r="D13" s="46">
        <v>14371101</v>
      </c>
      <c r="E13" s="46">
        <v>87178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14458279</v>
      </c>
      <c r="O13" s="47">
        <f t="shared" si="2"/>
        <v>326.73338455628124</v>
      </c>
      <c r="P13" s="9"/>
    </row>
    <row r="14" spans="1:133">
      <c r="A14" s="12"/>
      <c r="B14" s="44">
        <v>524</v>
      </c>
      <c r="C14" s="20" t="s">
        <v>26</v>
      </c>
      <c r="D14" s="46">
        <v>1927252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1927252</v>
      </c>
      <c r="O14" s="47">
        <f t="shared" si="2"/>
        <v>43.552733271564485</v>
      </c>
      <c r="P14" s="9"/>
    </row>
    <row r="15" spans="1:133" ht="15.75">
      <c r="A15" s="28" t="s">
        <v>27</v>
      </c>
      <c r="B15" s="29"/>
      <c r="C15" s="30"/>
      <c r="D15" s="31">
        <f t="shared" ref="D15:M15" si="4">SUM(D16:D22)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7325321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104844124</v>
      </c>
      <c r="N15" s="42">
        <f t="shared" si="1"/>
        <v>112169445</v>
      </c>
      <c r="O15" s="43">
        <f t="shared" si="2"/>
        <v>2534.8454272219838</v>
      </c>
      <c r="P15" s="10"/>
    </row>
    <row r="16" spans="1:133">
      <c r="A16" s="12"/>
      <c r="B16" s="44">
        <v>531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71502450</v>
      </c>
      <c r="N16" s="46">
        <f t="shared" si="1"/>
        <v>71502450</v>
      </c>
      <c r="O16" s="47">
        <f t="shared" si="2"/>
        <v>1615.8380601568326</v>
      </c>
      <c r="P16" s="9"/>
    </row>
    <row r="17" spans="1:16">
      <c r="A17" s="12"/>
      <c r="B17" s="44">
        <v>532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4068062</v>
      </c>
      <c r="N17" s="46">
        <f t="shared" si="1"/>
        <v>4068062</v>
      </c>
      <c r="O17" s="47">
        <f t="shared" si="2"/>
        <v>91.931526971141892</v>
      </c>
      <c r="P17" s="9"/>
    </row>
    <row r="18" spans="1:16">
      <c r="A18" s="12"/>
      <c r="B18" s="44">
        <v>533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16010927</v>
      </c>
      <c r="N18" s="46">
        <f t="shared" si="1"/>
        <v>16010927</v>
      </c>
      <c r="O18" s="47">
        <f t="shared" si="2"/>
        <v>361.82068201848546</v>
      </c>
      <c r="P18" s="9"/>
    </row>
    <row r="19" spans="1:16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4747164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4747164</v>
      </c>
      <c r="O19" s="47">
        <f t="shared" si="2"/>
        <v>107.27811800863257</v>
      </c>
      <c r="P19" s="9"/>
    </row>
    <row r="20" spans="1:16">
      <c r="A20" s="12"/>
      <c r="B20" s="44">
        <v>535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11626423</v>
      </c>
      <c r="N20" s="46">
        <f t="shared" si="1"/>
        <v>11626423</v>
      </c>
      <c r="O20" s="47">
        <f t="shared" si="2"/>
        <v>262.73808501502793</v>
      </c>
      <c r="P20" s="9"/>
    </row>
    <row r="21" spans="1:16">
      <c r="A21" s="12"/>
      <c r="B21" s="44">
        <v>536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2578157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2578157</v>
      </c>
      <c r="O21" s="47">
        <f t="shared" si="2"/>
        <v>58.262118370206323</v>
      </c>
      <c r="P21" s="9"/>
    </row>
    <row r="22" spans="1:16">
      <c r="A22" s="12"/>
      <c r="B22" s="44">
        <v>539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1636262</v>
      </c>
      <c r="N22" s="46">
        <f t="shared" si="1"/>
        <v>1636262</v>
      </c>
      <c r="O22" s="47">
        <f t="shared" si="2"/>
        <v>36.976836681656913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SUM(D24:D24)</f>
        <v>3786440</v>
      </c>
      <c r="E23" s="31">
        <f t="shared" si="5"/>
        <v>0</v>
      </c>
      <c r="F23" s="31">
        <f t="shared" si="5"/>
        <v>0</v>
      </c>
      <c r="G23" s="31">
        <f t="shared" si="5"/>
        <v>258228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1"/>
        <v>4044668</v>
      </c>
      <c r="O23" s="43">
        <f t="shared" si="2"/>
        <v>91.402860952294859</v>
      </c>
      <c r="P23" s="10"/>
    </row>
    <row r="24" spans="1:16">
      <c r="A24" s="12"/>
      <c r="B24" s="44">
        <v>541</v>
      </c>
      <c r="C24" s="20" t="s">
        <v>37</v>
      </c>
      <c r="D24" s="46">
        <v>3786440</v>
      </c>
      <c r="E24" s="46">
        <v>0</v>
      </c>
      <c r="F24" s="46">
        <v>0</v>
      </c>
      <c r="G24" s="46">
        <v>258228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4044668</v>
      </c>
      <c r="O24" s="47">
        <f t="shared" si="2"/>
        <v>91.402860952294859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0</v>
      </c>
      <c r="E25" s="31">
        <f t="shared" si="6"/>
        <v>10455900</v>
      </c>
      <c r="F25" s="31">
        <f t="shared" si="6"/>
        <v>76817</v>
      </c>
      <c r="G25" s="31">
        <f t="shared" si="6"/>
        <v>2862418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1"/>
        <v>13395135</v>
      </c>
      <c r="O25" s="43">
        <f t="shared" si="2"/>
        <v>302.708074393799</v>
      </c>
      <c r="P25" s="10"/>
    </row>
    <row r="26" spans="1:16">
      <c r="A26" s="13"/>
      <c r="B26" s="45">
        <v>554</v>
      </c>
      <c r="C26" s="21" t="s">
        <v>39</v>
      </c>
      <c r="D26" s="46">
        <v>0</v>
      </c>
      <c r="E26" s="46">
        <v>10455900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10455900</v>
      </c>
      <c r="O26" s="47">
        <f t="shared" si="2"/>
        <v>236.28618562292377</v>
      </c>
      <c r="P26" s="9"/>
    </row>
    <row r="27" spans="1:16">
      <c r="A27" s="13"/>
      <c r="B27" s="45">
        <v>559</v>
      </c>
      <c r="C27" s="21" t="s">
        <v>40</v>
      </c>
      <c r="D27" s="46">
        <v>0</v>
      </c>
      <c r="E27" s="46">
        <v>0</v>
      </c>
      <c r="F27" s="46">
        <v>76817</v>
      </c>
      <c r="G27" s="46">
        <v>2862418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2939235</v>
      </c>
      <c r="O27" s="47">
        <f t="shared" si="2"/>
        <v>66.421888770875228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SUM(D29:D32)</f>
        <v>2397060</v>
      </c>
      <c r="E28" s="31">
        <f t="shared" si="7"/>
        <v>0</v>
      </c>
      <c r="F28" s="31">
        <f t="shared" si="7"/>
        <v>0</v>
      </c>
      <c r="G28" s="31">
        <f t="shared" si="7"/>
        <v>3151</v>
      </c>
      <c r="H28" s="31">
        <f t="shared" si="7"/>
        <v>0</v>
      </c>
      <c r="I28" s="31">
        <f t="shared" si="7"/>
        <v>8184550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402046</v>
      </c>
      <c r="N28" s="31">
        <f t="shared" si="1"/>
        <v>10986807</v>
      </c>
      <c r="O28" s="43">
        <f t="shared" si="2"/>
        <v>248.28381279519107</v>
      </c>
      <c r="P28" s="9"/>
    </row>
    <row r="29" spans="1:16">
      <c r="A29" s="12"/>
      <c r="B29" s="44">
        <v>572</v>
      </c>
      <c r="C29" s="20" t="s">
        <v>42</v>
      </c>
      <c r="D29" s="46">
        <v>2397060</v>
      </c>
      <c r="E29" s="46">
        <v>0</v>
      </c>
      <c r="F29" s="46">
        <v>0</v>
      </c>
      <c r="G29" s="46">
        <v>0</v>
      </c>
      <c r="H29" s="46">
        <v>0</v>
      </c>
      <c r="I29" s="46">
        <v>5951390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8348450</v>
      </c>
      <c r="O29" s="47">
        <f t="shared" si="2"/>
        <v>188.66127319156629</v>
      </c>
      <c r="P29" s="9"/>
    </row>
    <row r="30" spans="1:16">
      <c r="A30" s="12"/>
      <c r="B30" s="44">
        <v>573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402046</v>
      </c>
      <c r="N30" s="46">
        <f t="shared" si="1"/>
        <v>402046</v>
      </c>
      <c r="O30" s="47">
        <f t="shared" si="2"/>
        <v>9.0855799868929523</v>
      </c>
      <c r="P30" s="9"/>
    </row>
    <row r="31" spans="1:16">
      <c r="A31" s="12"/>
      <c r="B31" s="44">
        <v>575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2233160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2233160</v>
      </c>
      <c r="O31" s="47">
        <f t="shared" si="2"/>
        <v>50.465752186391271</v>
      </c>
      <c r="P31" s="9"/>
    </row>
    <row r="32" spans="1:16">
      <c r="A32" s="12"/>
      <c r="B32" s="44">
        <v>579</v>
      </c>
      <c r="C32" s="20" t="s">
        <v>45</v>
      </c>
      <c r="D32" s="46">
        <v>0</v>
      </c>
      <c r="E32" s="46">
        <v>0</v>
      </c>
      <c r="F32" s="46">
        <v>0</v>
      </c>
      <c r="G32" s="46">
        <v>3151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3151</v>
      </c>
      <c r="O32" s="47">
        <f t="shared" si="2"/>
        <v>7.1207430340557279E-2</v>
      </c>
      <c r="P32" s="9"/>
    </row>
    <row r="33" spans="1:119" ht="15.75">
      <c r="A33" s="28" t="s">
        <v>47</v>
      </c>
      <c r="B33" s="29"/>
      <c r="C33" s="30"/>
      <c r="D33" s="31">
        <f t="shared" ref="D33:M33" si="8">SUM(D34:D34)</f>
        <v>7900350</v>
      </c>
      <c r="E33" s="31">
        <f t="shared" si="8"/>
        <v>4700267</v>
      </c>
      <c r="F33" s="31">
        <f t="shared" si="8"/>
        <v>1793337</v>
      </c>
      <c r="G33" s="31">
        <f t="shared" si="8"/>
        <v>3211216</v>
      </c>
      <c r="H33" s="31">
        <f t="shared" si="8"/>
        <v>0</v>
      </c>
      <c r="I33" s="31">
        <f t="shared" si="8"/>
        <v>1971852</v>
      </c>
      <c r="J33" s="31">
        <f t="shared" si="8"/>
        <v>720893</v>
      </c>
      <c r="K33" s="31">
        <f t="shared" si="8"/>
        <v>0</v>
      </c>
      <c r="L33" s="31">
        <f t="shared" si="8"/>
        <v>0</v>
      </c>
      <c r="M33" s="31">
        <f t="shared" si="8"/>
        <v>5045811</v>
      </c>
      <c r="N33" s="31">
        <f t="shared" si="1"/>
        <v>25343726</v>
      </c>
      <c r="O33" s="43">
        <f t="shared" si="2"/>
        <v>572.72662764683287</v>
      </c>
      <c r="P33" s="9"/>
    </row>
    <row r="34" spans="1:119" ht="15.75" thickBot="1">
      <c r="A34" s="12"/>
      <c r="B34" s="44">
        <v>581</v>
      </c>
      <c r="C34" s="20" t="s">
        <v>46</v>
      </c>
      <c r="D34" s="46">
        <v>7900350</v>
      </c>
      <c r="E34" s="46">
        <v>4700267</v>
      </c>
      <c r="F34" s="46">
        <v>1793337</v>
      </c>
      <c r="G34" s="46">
        <v>3211216</v>
      </c>
      <c r="H34" s="46">
        <v>0</v>
      </c>
      <c r="I34" s="46">
        <v>1971852</v>
      </c>
      <c r="J34" s="46">
        <v>720893</v>
      </c>
      <c r="K34" s="46">
        <v>0</v>
      </c>
      <c r="L34" s="46">
        <v>0</v>
      </c>
      <c r="M34" s="46">
        <v>5045811</v>
      </c>
      <c r="N34" s="46">
        <f t="shared" si="1"/>
        <v>25343726</v>
      </c>
      <c r="O34" s="47">
        <f t="shared" si="2"/>
        <v>572.72662764683287</v>
      </c>
      <c r="P34" s="9"/>
    </row>
    <row r="35" spans="1:119" ht="16.5" thickBot="1">
      <c r="A35" s="14" t="s">
        <v>10</v>
      </c>
      <c r="B35" s="23"/>
      <c r="C35" s="22"/>
      <c r="D35" s="15">
        <f>SUM(D5,D12,D15,D23,D25,D28,D33)</f>
        <v>45585524</v>
      </c>
      <c r="E35" s="15">
        <f t="shared" ref="E35:M35" si="9">SUM(E5,E12,E15,E23,E25,E28,E33)</f>
        <v>15243345</v>
      </c>
      <c r="F35" s="15">
        <f t="shared" si="9"/>
        <v>38955489</v>
      </c>
      <c r="G35" s="15">
        <f t="shared" si="9"/>
        <v>6335013</v>
      </c>
      <c r="H35" s="15">
        <f t="shared" si="9"/>
        <v>0</v>
      </c>
      <c r="I35" s="15">
        <f t="shared" si="9"/>
        <v>17481723</v>
      </c>
      <c r="J35" s="15">
        <f t="shared" si="9"/>
        <v>729982</v>
      </c>
      <c r="K35" s="15">
        <f t="shared" si="9"/>
        <v>8380844</v>
      </c>
      <c r="L35" s="15">
        <f t="shared" si="9"/>
        <v>0</v>
      </c>
      <c r="M35" s="15">
        <f t="shared" si="9"/>
        <v>110291981</v>
      </c>
      <c r="N35" s="15">
        <f t="shared" si="1"/>
        <v>243003901</v>
      </c>
      <c r="O35" s="37">
        <f t="shared" si="2"/>
        <v>5491.4894804637179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4" t="s">
        <v>55</v>
      </c>
      <c r="M37" s="94"/>
      <c r="N37" s="94"/>
      <c r="O37" s="41">
        <v>44251</v>
      </c>
    </row>
    <row r="38" spans="1:119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customHeight="1" thickBot="1">
      <c r="A39" s="98" t="s">
        <v>53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59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11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16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12</v>
      </c>
      <c r="F4" s="33" t="s">
        <v>13</v>
      </c>
      <c r="G4" s="33" t="s">
        <v>14</v>
      </c>
      <c r="H4" s="33" t="s">
        <v>1</v>
      </c>
      <c r="I4" s="33" t="s">
        <v>2</v>
      </c>
      <c r="J4" s="34" t="s">
        <v>15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17</v>
      </c>
      <c r="B5" s="25"/>
      <c r="C5" s="25"/>
      <c r="D5" s="26">
        <f t="shared" ref="D5:M5" si="0">SUM(D6:D11)</f>
        <v>16830630</v>
      </c>
      <c r="E5" s="26">
        <f t="shared" si="0"/>
        <v>0</v>
      </c>
      <c r="F5" s="26">
        <f t="shared" si="0"/>
        <v>5215583</v>
      </c>
      <c r="G5" s="26">
        <f t="shared" si="0"/>
        <v>4241102</v>
      </c>
      <c r="H5" s="26">
        <f t="shared" si="0"/>
        <v>0</v>
      </c>
      <c r="I5" s="26">
        <f t="shared" si="0"/>
        <v>0</v>
      </c>
      <c r="J5" s="26">
        <f t="shared" si="0"/>
        <v>4184529</v>
      </c>
      <c r="K5" s="26">
        <f t="shared" si="0"/>
        <v>7837125</v>
      </c>
      <c r="L5" s="26">
        <f t="shared" si="0"/>
        <v>0</v>
      </c>
      <c r="M5" s="26">
        <f t="shared" si="0"/>
        <v>0</v>
      </c>
      <c r="N5" s="27">
        <f t="shared" ref="N5:N33" si="1">SUM(D5:M5)</f>
        <v>38308969</v>
      </c>
      <c r="O5" s="32">
        <f t="shared" ref="O5:O33" si="2">(N5/O$35)</f>
        <v>866.18963529065957</v>
      </c>
      <c r="P5" s="6"/>
    </row>
    <row r="6" spans="1:133">
      <c r="A6" s="12"/>
      <c r="B6" s="44">
        <v>511</v>
      </c>
      <c r="C6" s="20" t="s">
        <v>18</v>
      </c>
      <c r="D6" s="46">
        <v>257323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257323</v>
      </c>
      <c r="O6" s="47">
        <f t="shared" si="2"/>
        <v>5.8182332059601602</v>
      </c>
      <c r="P6" s="9"/>
    </row>
    <row r="7" spans="1:133">
      <c r="A7" s="12"/>
      <c r="B7" s="44">
        <v>512</v>
      </c>
      <c r="C7" s="20" t="s">
        <v>19</v>
      </c>
      <c r="D7" s="46">
        <v>1277655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1277655</v>
      </c>
      <c r="O7" s="47">
        <f t="shared" si="2"/>
        <v>28.888574852465688</v>
      </c>
      <c r="P7" s="9"/>
    </row>
    <row r="8" spans="1:133">
      <c r="A8" s="12"/>
      <c r="B8" s="44">
        <v>513</v>
      </c>
      <c r="C8" s="20" t="s">
        <v>20</v>
      </c>
      <c r="D8" s="46">
        <v>10878757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4184529</v>
      </c>
      <c r="K8" s="46">
        <v>7837125</v>
      </c>
      <c r="L8" s="46">
        <v>0</v>
      </c>
      <c r="M8" s="46">
        <v>0</v>
      </c>
      <c r="N8" s="46">
        <f t="shared" si="1"/>
        <v>22900411</v>
      </c>
      <c r="O8" s="47">
        <f t="shared" si="2"/>
        <v>517.79254753883379</v>
      </c>
      <c r="P8" s="9"/>
    </row>
    <row r="9" spans="1:133">
      <c r="A9" s="12"/>
      <c r="B9" s="44">
        <v>514</v>
      </c>
      <c r="C9" s="20" t="s">
        <v>21</v>
      </c>
      <c r="D9" s="46">
        <v>779711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779711</v>
      </c>
      <c r="O9" s="47">
        <f t="shared" si="2"/>
        <v>17.629751057046601</v>
      </c>
      <c r="P9" s="9"/>
    </row>
    <row r="10" spans="1:133">
      <c r="A10" s="12"/>
      <c r="B10" s="44">
        <v>515</v>
      </c>
      <c r="C10" s="20" t="s">
        <v>22</v>
      </c>
      <c r="D10" s="46">
        <v>929690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929690</v>
      </c>
      <c r="O10" s="47">
        <f t="shared" si="2"/>
        <v>21.020869604540213</v>
      </c>
      <c r="P10" s="9"/>
    </row>
    <row r="11" spans="1:133">
      <c r="A11" s="12"/>
      <c r="B11" s="44">
        <v>519</v>
      </c>
      <c r="C11" s="20" t="s">
        <v>23</v>
      </c>
      <c r="D11" s="46">
        <v>2707494</v>
      </c>
      <c r="E11" s="46">
        <v>0</v>
      </c>
      <c r="F11" s="46">
        <v>5215583</v>
      </c>
      <c r="G11" s="46">
        <v>4241102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12164179</v>
      </c>
      <c r="O11" s="47">
        <f t="shared" si="2"/>
        <v>275.03965903181313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SUM(D13:D14)</f>
        <v>16432253</v>
      </c>
      <c r="E12" s="31">
        <f t="shared" si="3"/>
        <v>38804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16471057</v>
      </c>
      <c r="O12" s="43">
        <f t="shared" si="2"/>
        <v>372.42085151604226</v>
      </c>
      <c r="P12" s="10"/>
    </row>
    <row r="13" spans="1:133">
      <c r="A13" s="12"/>
      <c r="B13" s="44">
        <v>521</v>
      </c>
      <c r="C13" s="20" t="s">
        <v>25</v>
      </c>
      <c r="D13" s="46">
        <v>14403511</v>
      </c>
      <c r="E13" s="46">
        <v>38804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14442315</v>
      </c>
      <c r="O13" s="47">
        <f t="shared" si="2"/>
        <v>326.5497320641237</v>
      </c>
      <c r="P13" s="9"/>
    </row>
    <row r="14" spans="1:133">
      <c r="A14" s="12"/>
      <c r="B14" s="44">
        <v>524</v>
      </c>
      <c r="C14" s="20" t="s">
        <v>26</v>
      </c>
      <c r="D14" s="46">
        <v>2028742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2028742</v>
      </c>
      <c r="O14" s="47">
        <f t="shared" si="2"/>
        <v>45.87111945191851</v>
      </c>
      <c r="P14" s="9"/>
    </row>
    <row r="15" spans="1:133" ht="15.75">
      <c r="A15" s="28" t="s">
        <v>27</v>
      </c>
      <c r="B15" s="29"/>
      <c r="C15" s="30"/>
      <c r="D15" s="31">
        <f t="shared" ref="D15:M15" si="4">SUM(D16:D21)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7667474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106211715</v>
      </c>
      <c r="N15" s="42">
        <f t="shared" si="1"/>
        <v>113879189</v>
      </c>
      <c r="O15" s="43">
        <f t="shared" si="2"/>
        <v>2574.8793497184979</v>
      </c>
      <c r="P15" s="10"/>
    </row>
    <row r="16" spans="1:133">
      <c r="A16" s="12"/>
      <c r="B16" s="44">
        <v>531</v>
      </c>
      <c r="C16" s="20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75406679</v>
      </c>
      <c r="N16" s="46">
        <f t="shared" si="1"/>
        <v>75406679</v>
      </c>
      <c r="O16" s="47">
        <f t="shared" si="2"/>
        <v>1704.9919506184006</v>
      </c>
      <c r="P16" s="9"/>
    </row>
    <row r="17" spans="1:16">
      <c r="A17" s="12"/>
      <c r="B17" s="44">
        <v>532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4951557</v>
      </c>
      <c r="N17" s="46">
        <f t="shared" si="1"/>
        <v>4951557</v>
      </c>
      <c r="O17" s="47">
        <f t="shared" si="2"/>
        <v>111.9577859678477</v>
      </c>
      <c r="P17" s="9"/>
    </row>
    <row r="18" spans="1:16">
      <c r="A18" s="12"/>
      <c r="B18" s="44">
        <v>533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14998527</v>
      </c>
      <c r="N18" s="46">
        <f t="shared" si="1"/>
        <v>14998527</v>
      </c>
      <c r="O18" s="47">
        <f t="shared" si="2"/>
        <v>339.12603160965023</v>
      </c>
      <c r="P18" s="9"/>
    </row>
    <row r="19" spans="1:16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5168303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5168303</v>
      </c>
      <c r="O19" s="47">
        <f t="shared" si="2"/>
        <v>116.85854794582495</v>
      </c>
      <c r="P19" s="9"/>
    </row>
    <row r="20" spans="1:16">
      <c r="A20" s="12"/>
      <c r="B20" s="44">
        <v>535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10854952</v>
      </c>
      <c r="N20" s="46">
        <f t="shared" si="1"/>
        <v>10854952</v>
      </c>
      <c r="O20" s="47">
        <f t="shared" si="2"/>
        <v>245.43722160671084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2499171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2499171</v>
      </c>
      <c r="O21" s="47">
        <f t="shared" si="2"/>
        <v>56.507811970063536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SUM(D23:D23)</f>
        <v>3842681</v>
      </c>
      <c r="E22" s="31">
        <f t="shared" si="5"/>
        <v>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1"/>
        <v>3842681</v>
      </c>
      <c r="O22" s="43">
        <f t="shared" si="2"/>
        <v>86.88540936531983</v>
      </c>
      <c r="P22" s="10"/>
    </row>
    <row r="23" spans="1:16">
      <c r="A23" s="12"/>
      <c r="B23" s="44">
        <v>541</v>
      </c>
      <c r="C23" s="20" t="s">
        <v>37</v>
      </c>
      <c r="D23" s="46">
        <v>3842681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3842681</v>
      </c>
      <c r="O23" s="47">
        <f t="shared" si="2"/>
        <v>86.88540936531983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SUM(D25:D26)</f>
        <v>0</v>
      </c>
      <c r="E24" s="31">
        <f t="shared" si="6"/>
        <v>8398765</v>
      </c>
      <c r="F24" s="31">
        <f t="shared" si="6"/>
        <v>0</v>
      </c>
      <c r="G24" s="31">
        <f t="shared" si="6"/>
        <v>6012643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1"/>
        <v>14411408</v>
      </c>
      <c r="O24" s="43">
        <f t="shared" si="2"/>
        <v>325.85090555542996</v>
      </c>
      <c r="P24" s="10"/>
    </row>
    <row r="25" spans="1:16">
      <c r="A25" s="13"/>
      <c r="B25" s="45">
        <v>554</v>
      </c>
      <c r="C25" s="21" t="s">
        <v>39</v>
      </c>
      <c r="D25" s="46">
        <v>0</v>
      </c>
      <c r="E25" s="46">
        <v>8398765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8398765</v>
      </c>
      <c r="O25" s="47">
        <f t="shared" si="2"/>
        <v>189.90130463291655</v>
      </c>
      <c r="P25" s="9"/>
    </row>
    <row r="26" spans="1:16">
      <c r="A26" s="13"/>
      <c r="B26" s="45">
        <v>559</v>
      </c>
      <c r="C26" s="21" t="s">
        <v>40</v>
      </c>
      <c r="D26" s="46">
        <v>0</v>
      </c>
      <c r="E26" s="46">
        <v>0</v>
      </c>
      <c r="F26" s="46">
        <v>0</v>
      </c>
      <c r="G26" s="46">
        <v>6012643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6012643</v>
      </c>
      <c r="O26" s="47">
        <f t="shared" si="2"/>
        <v>135.94960092251338</v>
      </c>
      <c r="P26" s="9"/>
    </row>
    <row r="27" spans="1:16" ht="15.75">
      <c r="A27" s="28" t="s">
        <v>41</v>
      </c>
      <c r="B27" s="29"/>
      <c r="C27" s="30"/>
      <c r="D27" s="31">
        <f t="shared" ref="D27:M27" si="7">SUM(D28:D30)</f>
        <v>2789147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8094780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1051102</v>
      </c>
      <c r="N27" s="31">
        <f t="shared" si="1"/>
        <v>11935029</v>
      </c>
      <c r="O27" s="43">
        <f t="shared" si="2"/>
        <v>269.85843489271258</v>
      </c>
      <c r="P27" s="9"/>
    </row>
    <row r="28" spans="1:16">
      <c r="A28" s="12"/>
      <c r="B28" s="44">
        <v>572</v>
      </c>
      <c r="C28" s="20" t="s">
        <v>42</v>
      </c>
      <c r="D28" s="46">
        <v>2789147</v>
      </c>
      <c r="E28" s="46">
        <v>0</v>
      </c>
      <c r="F28" s="46">
        <v>0</v>
      </c>
      <c r="G28" s="46">
        <v>0</v>
      </c>
      <c r="H28" s="46">
        <v>0</v>
      </c>
      <c r="I28" s="46">
        <v>1813631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4602778</v>
      </c>
      <c r="O28" s="47">
        <f t="shared" si="2"/>
        <v>104.07167567323128</v>
      </c>
      <c r="P28" s="9"/>
    </row>
    <row r="29" spans="1:16">
      <c r="A29" s="12"/>
      <c r="B29" s="44">
        <v>573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1051102</v>
      </c>
      <c r="N29" s="46">
        <f t="shared" si="1"/>
        <v>1051102</v>
      </c>
      <c r="O29" s="47">
        <f t="shared" si="2"/>
        <v>23.766070499920861</v>
      </c>
      <c r="P29" s="9"/>
    </row>
    <row r="30" spans="1:16">
      <c r="A30" s="12"/>
      <c r="B30" s="44">
        <v>575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6281149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6281149</v>
      </c>
      <c r="O30" s="47">
        <f t="shared" si="2"/>
        <v>142.02068871956044</v>
      </c>
      <c r="P30" s="9"/>
    </row>
    <row r="31" spans="1:16" ht="15.75">
      <c r="A31" s="28" t="s">
        <v>47</v>
      </c>
      <c r="B31" s="29"/>
      <c r="C31" s="30"/>
      <c r="D31" s="31">
        <f t="shared" ref="D31:M31" si="8">SUM(D32:D32)</f>
        <v>3675626</v>
      </c>
      <c r="E31" s="31">
        <f t="shared" si="8"/>
        <v>5691794</v>
      </c>
      <c r="F31" s="31">
        <f t="shared" si="8"/>
        <v>55335</v>
      </c>
      <c r="G31" s="31">
        <f t="shared" si="8"/>
        <v>1271088</v>
      </c>
      <c r="H31" s="31">
        <f t="shared" si="8"/>
        <v>0</v>
      </c>
      <c r="I31" s="31">
        <f t="shared" si="8"/>
        <v>1893033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4951964</v>
      </c>
      <c r="N31" s="31">
        <f t="shared" si="1"/>
        <v>17538840</v>
      </c>
      <c r="O31" s="43">
        <f t="shared" si="2"/>
        <v>396.56408980939244</v>
      </c>
      <c r="P31" s="9"/>
    </row>
    <row r="32" spans="1:16" ht="15.75" thickBot="1">
      <c r="A32" s="12"/>
      <c r="B32" s="44">
        <v>581</v>
      </c>
      <c r="C32" s="20" t="s">
        <v>46</v>
      </c>
      <c r="D32" s="46">
        <v>3675626</v>
      </c>
      <c r="E32" s="46">
        <v>5691794</v>
      </c>
      <c r="F32" s="46">
        <v>55335</v>
      </c>
      <c r="G32" s="46">
        <v>1271088</v>
      </c>
      <c r="H32" s="46">
        <v>0</v>
      </c>
      <c r="I32" s="46">
        <v>1893033</v>
      </c>
      <c r="J32" s="46">
        <v>0</v>
      </c>
      <c r="K32" s="46">
        <v>0</v>
      </c>
      <c r="L32" s="46">
        <v>0</v>
      </c>
      <c r="M32" s="46">
        <v>4951964</v>
      </c>
      <c r="N32" s="46">
        <f t="shared" si="1"/>
        <v>17538840</v>
      </c>
      <c r="O32" s="47">
        <f t="shared" si="2"/>
        <v>396.56408980939244</v>
      </c>
      <c r="P32" s="9"/>
    </row>
    <row r="33" spans="1:119" ht="16.5" thickBot="1">
      <c r="A33" s="14" t="s">
        <v>10</v>
      </c>
      <c r="B33" s="23"/>
      <c r="C33" s="22"/>
      <c r="D33" s="15">
        <f>SUM(D5,D12,D15,D22,D24,D27,D31)</f>
        <v>43570337</v>
      </c>
      <c r="E33" s="15">
        <f t="shared" ref="E33:M33" si="9">SUM(E5,E12,E15,E22,E24,E27,E31)</f>
        <v>14129363</v>
      </c>
      <c r="F33" s="15">
        <f t="shared" si="9"/>
        <v>5270918</v>
      </c>
      <c r="G33" s="15">
        <f t="shared" si="9"/>
        <v>11524833</v>
      </c>
      <c r="H33" s="15">
        <f t="shared" si="9"/>
        <v>0</v>
      </c>
      <c r="I33" s="15">
        <f t="shared" si="9"/>
        <v>17655287</v>
      </c>
      <c r="J33" s="15">
        <f t="shared" si="9"/>
        <v>4184529</v>
      </c>
      <c r="K33" s="15">
        <f t="shared" si="9"/>
        <v>7837125</v>
      </c>
      <c r="L33" s="15">
        <f t="shared" si="9"/>
        <v>0</v>
      </c>
      <c r="M33" s="15">
        <f t="shared" si="9"/>
        <v>112214781</v>
      </c>
      <c r="N33" s="15">
        <f t="shared" si="1"/>
        <v>216387173</v>
      </c>
      <c r="O33" s="37">
        <f t="shared" si="2"/>
        <v>4892.6486761480546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4" t="s">
        <v>60</v>
      </c>
      <c r="M35" s="94"/>
      <c r="N35" s="94"/>
      <c r="O35" s="41">
        <v>44227</v>
      </c>
    </row>
    <row r="36" spans="1:119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customHeight="1" thickBot="1">
      <c r="A37" s="98" t="s">
        <v>53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75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11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16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12</v>
      </c>
      <c r="F4" s="33" t="s">
        <v>13</v>
      </c>
      <c r="G4" s="33" t="s">
        <v>14</v>
      </c>
      <c r="H4" s="33" t="s">
        <v>1</v>
      </c>
      <c r="I4" s="33" t="s">
        <v>2</v>
      </c>
      <c r="J4" s="34" t="s">
        <v>15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17</v>
      </c>
      <c r="B5" s="25"/>
      <c r="C5" s="25"/>
      <c r="D5" s="26">
        <f t="shared" ref="D5:M5" si="0">SUM(D6:D11)</f>
        <v>16356706</v>
      </c>
      <c r="E5" s="26">
        <f t="shared" si="0"/>
        <v>0</v>
      </c>
      <c r="F5" s="26">
        <f t="shared" si="0"/>
        <v>6730553</v>
      </c>
      <c r="G5" s="26">
        <f t="shared" si="0"/>
        <v>386053</v>
      </c>
      <c r="H5" s="26">
        <f t="shared" si="0"/>
        <v>0</v>
      </c>
      <c r="I5" s="26">
        <f t="shared" si="0"/>
        <v>0</v>
      </c>
      <c r="J5" s="26">
        <f t="shared" si="0"/>
        <v>4575344</v>
      </c>
      <c r="K5" s="26">
        <f t="shared" si="0"/>
        <v>10016883</v>
      </c>
      <c r="L5" s="26">
        <f t="shared" si="0"/>
        <v>0</v>
      </c>
      <c r="M5" s="26">
        <f t="shared" si="0"/>
        <v>0</v>
      </c>
      <c r="N5" s="27">
        <f t="shared" ref="N5:N34" si="1">SUM(D5:M5)</f>
        <v>38065539</v>
      </c>
      <c r="O5" s="32">
        <f t="shared" ref="O5:O34" si="2">(N5/O$36)</f>
        <v>906.92697512627467</v>
      </c>
      <c r="P5" s="6"/>
    </row>
    <row r="6" spans="1:133">
      <c r="A6" s="12"/>
      <c r="B6" s="44">
        <v>511</v>
      </c>
      <c r="C6" s="20" t="s">
        <v>18</v>
      </c>
      <c r="D6" s="46">
        <v>265047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265047</v>
      </c>
      <c r="O6" s="47">
        <f t="shared" si="2"/>
        <v>6.3148527589821786</v>
      </c>
      <c r="P6" s="9"/>
    </row>
    <row r="7" spans="1:133">
      <c r="A7" s="12"/>
      <c r="B7" s="44">
        <v>512</v>
      </c>
      <c r="C7" s="20" t="s">
        <v>19</v>
      </c>
      <c r="D7" s="46">
        <v>1127795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1127795</v>
      </c>
      <c r="O7" s="47">
        <f t="shared" si="2"/>
        <v>26.870175354998569</v>
      </c>
      <c r="P7" s="9"/>
    </row>
    <row r="8" spans="1:133">
      <c r="A8" s="12"/>
      <c r="B8" s="44">
        <v>513</v>
      </c>
      <c r="C8" s="20" t="s">
        <v>20</v>
      </c>
      <c r="D8" s="46">
        <v>10759697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10016883</v>
      </c>
      <c r="L8" s="46">
        <v>0</v>
      </c>
      <c r="M8" s="46">
        <v>0</v>
      </c>
      <c r="N8" s="46">
        <f t="shared" si="1"/>
        <v>20776580</v>
      </c>
      <c r="O8" s="47">
        <f t="shared" si="2"/>
        <v>495.01048317926234</v>
      </c>
      <c r="P8" s="9"/>
    </row>
    <row r="9" spans="1:133">
      <c r="A9" s="12"/>
      <c r="B9" s="44">
        <v>514</v>
      </c>
      <c r="C9" s="20" t="s">
        <v>21</v>
      </c>
      <c r="D9" s="46">
        <v>746177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746177</v>
      </c>
      <c r="O9" s="47">
        <f t="shared" si="2"/>
        <v>17.777971028304584</v>
      </c>
      <c r="P9" s="9"/>
    </row>
    <row r="10" spans="1:133">
      <c r="A10" s="12"/>
      <c r="B10" s="44">
        <v>515</v>
      </c>
      <c r="C10" s="20" t="s">
        <v>22</v>
      </c>
      <c r="D10" s="46">
        <v>929175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929175</v>
      </c>
      <c r="O10" s="47">
        <f t="shared" si="2"/>
        <v>22.137972934337178</v>
      </c>
      <c r="P10" s="9"/>
    </row>
    <row r="11" spans="1:133">
      <c r="A11" s="12"/>
      <c r="B11" s="44">
        <v>519</v>
      </c>
      <c r="C11" s="20" t="s">
        <v>23</v>
      </c>
      <c r="D11" s="46">
        <v>2528815</v>
      </c>
      <c r="E11" s="46">
        <v>0</v>
      </c>
      <c r="F11" s="46">
        <v>6730553</v>
      </c>
      <c r="G11" s="46">
        <v>386053</v>
      </c>
      <c r="H11" s="46">
        <v>0</v>
      </c>
      <c r="I11" s="46">
        <v>0</v>
      </c>
      <c r="J11" s="46">
        <v>4575344</v>
      </c>
      <c r="K11" s="46">
        <v>0</v>
      </c>
      <c r="L11" s="46">
        <v>0</v>
      </c>
      <c r="M11" s="46">
        <v>0</v>
      </c>
      <c r="N11" s="46">
        <f t="shared" si="1"/>
        <v>14220765</v>
      </c>
      <c r="O11" s="47">
        <f t="shared" si="2"/>
        <v>338.81551987038978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SUM(D13:D15)</f>
        <v>16073385</v>
      </c>
      <c r="E12" s="31">
        <f t="shared" si="3"/>
        <v>103061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16176446</v>
      </c>
      <c r="O12" s="43">
        <f t="shared" si="2"/>
        <v>385.41041646812158</v>
      </c>
      <c r="P12" s="10"/>
    </row>
    <row r="13" spans="1:133">
      <c r="A13" s="12"/>
      <c r="B13" s="44">
        <v>521</v>
      </c>
      <c r="C13" s="20" t="s">
        <v>25</v>
      </c>
      <c r="D13" s="46">
        <v>14058915</v>
      </c>
      <c r="E13" s="46">
        <v>102160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14161075</v>
      </c>
      <c r="O13" s="47">
        <f t="shared" si="2"/>
        <v>337.39338130182028</v>
      </c>
      <c r="P13" s="9"/>
    </row>
    <row r="14" spans="1:133">
      <c r="A14" s="12"/>
      <c r="B14" s="44">
        <v>524</v>
      </c>
      <c r="C14" s="20" t="s">
        <v>26</v>
      </c>
      <c r="D14" s="46">
        <v>2014470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2014470</v>
      </c>
      <c r="O14" s="47">
        <f t="shared" si="2"/>
        <v>47.99556847422091</v>
      </c>
      <c r="P14" s="9"/>
    </row>
    <row r="15" spans="1:133">
      <c r="A15" s="12"/>
      <c r="B15" s="44">
        <v>525</v>
      </c>
      <c r="C15" s="20" t="s">
        <v>57</v>
      </c>
      <c r="D15" s="46">
        <v>0</v>
      </c>
      <c r="E15" s="46">
        <v>901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901</v>
      </c>
      <c r="O15" s="47">
        <f t="shared" si="2"/>
        <v>2.1466692080434575E-2</v>
      </c>
      <c r="P15" s="9"/>
    </row>
    <row r="16" spans="1:133" ht="15.75">
      <c r="A16" s="28" t="s">
        <v>27</v>
      </c>
      <c r="B16" s="29"/>
      <c r="C16" s="30"/>
      <c r="D16" s="31">
        <f t="shared" ref="D16:M16" si="4">SUM(D17:D22)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7549914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95602512</v>
      </c>
      <c r="N16" s="42">
        <f t="shared" si="1"/>
        <v>103152426</v>
      </c>
      <c r="O16" s="43">
        <f t="shared" si="2"/>
        <v>2457.6485752406365</v>
      </c>
      <c r="P16" s="10"/>
    </row>
    <row r="17" spans="1:16">
      <c r="A17" s="12"/>
      <c r="B17" s="44">
        <v>531</v>
      </c>
      <c r="C17" s="20" t="s">
        <v>28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67620800</v>
      </c>
      <c r="N17" s="46">
        <f t="shared" si="1"/>
        <v>67620800</v>
      </c>
      <c r="O17" s="47">
        <f t="shared" si="2"/>
        <v>1611.0931096921756</v>
      </c>
      <c r="P17" s="9"/>
    </row>
    <row r="18" spans="1:16">
      <c r="A18" s="12"/>
      <c r="B18" s="44">
        <v>532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4299526</v>
      </c>
      <c r="N18" s="46">
        <f t="shared" si="1"/>
        <v>4299526</v>
      </c>
      <c r="O18" s="47">
        <f t="shared" si="2"/>
        <v>102.43795863909273</v>
      </c>
      <c r="P18" s="9"/>
    </row>
    <row r="19" spans="1:16">
      <c r="A19" s="12"/>
      <c r="B19" s="44">
        <v>533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13527213</v>
      </c>
      <c r="N19" s="46">
        <f t="shared" si="1"/>
        <v>13527213</v>
      </c>
      <c r="O19" s="47">
        <f t="shared" si="2"/>
        <v>322.2913609072715</v>
      </c>
      <c r="P19" s="9"/>
    </row>
    <row r="20" spans="1:16">
      <c r="A20" s="12"/>
      <c r="B20" s="44">
        <v>534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5074554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5074554</v>
      </c>
      <c r="O20" s="47">
        <f t="shared" si="2"/>
        <v>120.90331649671209</v>
      </c>
      <c r="P20" s="9"/>
    </row>
    <row r="21" spans="1:16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10154973</v>
      </c>
      <c r="N21" s="46">
        <f t="shared" si="1"/>
        <v>10154973</v>
      </c>
      <c r="O21" s="47">
        <f t="shared" si="2"/>
        <v>241.94636900791002</v>
      </c>
      <c r="P21" s="9"/>
    </row>
    <row r="22" spans="1:16">
      <c r="A22" s="12"/>
      <c r="B22" s="44">
        <v>538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2475360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2475360</v>
      </c>
      <c r="O22" s="47">
        <f t="shared" si="2"/>
        <v>58.976460497474505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SUM(D24:D24)</f>
        <v>4100445</v>
      </c>
      <c r="E23" s="31">
        <f t="shared" si="5"/>
        <v>0</v>
      </c>
      <c r="F23" s="31">
        <f t="shared" si="5"/>
        <v>0</v>
      </c>
      <c r="G23" s="31">
        <f t="shared" si="5"/>
        <v>22755157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1"/>
        <v>26855602</v>
      </c>
      <c r="O23" s="43">
        <f t="shared" si="2"/>
        <v>639.84565901076905</v>
      </c>
      <c r="P23" s="10"/>
    </row>
    <row r="24" spans="1:16">
      <c r="A24" s="12"/>
      <c r="B24" s="44">
        <v>541</v>
      </c>
      <c r="C24" s="20" t="s">
        <v>37</v>
      </c>
      <c r="D24" s="46">
        <v>4100445</v>
      </c>
      <c r="E24" s="46">
        <v>0</v>
      </c>
      <c r="F24" s="46">
        <v>0</v>
      </c>
      <c r="G24" s="46">
        <v>22755157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26855602</v>
      </c>
      <c r="O24" s="47">
        <f t="shared" si="2"/>
        <v>639.84565901076905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0</v>
      </c>
      <c r="E25" s="31">
        <f t="shared" si="6"/>
        <v>10246655</v>
      </c>
      <c r="F25" s="31">
        <f t="shared" si="6"/>
        <v>0</v>
      </c>
      <c r="G25" s="31">
        <f t="shared" si="6"/>
        <v>12500191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1"/>
        <v>22746846</v>
      </c>
      <c r="O25" s="43">
        <f t="shared" si="2"/>
        <v>541.95287334413422</v>
      </c>
      <c r="P25" s="10"/>
    </row>
    <row r="26" spans="1:16">
      <c r="A26" s="13"/>
      <c r="B26" s="45">
        <v>554</v>
      </c>
      <c r="C26" s="21" t="s">
        <v>39</v>
      </c>
      <c r="D26" s="46">
        <v>0</v>
      </c>
      <c r="E26" s="46">
        <v>10246655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10246655</v>
      </c>
      <c r="O26" s="47">
        <f t="shared" si="2"/>
        <v>244.13073001048318</v>
      </c>
      <c r="P26" s="9"/>
    </row>
    <row r="27" spans="1:16">
      <c r="A27" s="13"/>
      <c r="B27" s="45">
        <v>559</v>
      </c>
      <c r="C27" s="21" t="s">
        <v>40</v>
      </c>
      <c r="D27" s="46">
        <v>0</v>
      </c>
      <c r="E27" s="46">
        <v>0</v>
      </c>
      <c r="F27" s="46">
        <v>0</v>
      </c>
      <c r="G27" s="46">
        <v>12500191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12500191</v>
      </c>
      <c r="O27" s="47">
        <f t="shared" si="2"/>
        <v>297.82214333365101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SUM(D29:D31)</f>
        <v>2352566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8113153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355435</v>
      </c>
      <c r="N28" s="31">
        <f t="shared" si="1"/>
        <v>10821154</v>
      </c>
      <c r="O28" s="43">
        <f t="shared" si="2"/>
        <v>257.81840274468692</v>
      </c>
      <c r="P28" s="9"/>
    </row>
    <row r="29" spans="1:16">
      <c r="A29" s="12"/>
      <c r="B29" s="44">
        <v>572</v>
      </c>
      <c r="C29" s="20" t="s">
        <v>42</v>
      </c>
      <c r="D29" s="46">
        <v>2352566</v>
      </c>
      <c r="E29" s="46">
        <v>0</v>
      </c>
      <c r="F29" s="46">
        <v>0</v>
      </c>
      <c r="G29" s="46">
        <v>0</v>
      </c>
      <c r="H29" s="46">
        <v>0</v>
      </c>
      <c r="I29" s="46">
        <v>1777562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4130128</v>
      </c>
      <c r="O29" s="47">
        <f t="shared" si="2"/>
        <v>98.401982273896877</v>
      </c>
      <c r="P29" s="9"/>
    </row>
    <row r="30" spans="1:16">
      <c r="A30" s="12"/>
      <c r="B30" s="44">
        <v>573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355435</v>
      </c>
      <c r="N30" s="46">
        <f t="shared" si="1"/>
        <v>355435</v>
      </c>
      <c r="O30" s="47">
        <f t="shared" si="2"/>
        <v>8.4683836843610028</v>
      </c>
      <c r="P30" s="9"/>
    </row>
    <row r="31" spans="1:16">
      <c r="A31" s="12"/>
      <c r="B31" s="44">
        <v>575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6335591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6335591</v>
      </c>
      <c r="O31" s="47">
        <f t="shared" si="2"/>
        <v>150.94803678642904</v>
      </c>
      <c r="P31" s="9"/>
    </row>
    <row r="32" spans="1:16" ht="15.75">
      <c r="A32" s="28" t="s">
        <v>47</v>
      </c>
      <c r="B32" s="29"/>
      <c r="C32" s="30"/>
      <c r="D32" s="31">
        <f t="shared" ref="D32:M32" si="8">SUM(D33:D33)</f>
        <v>3407292</v>
      </c>
      <c r="E32" s="31">
        <f t="shared" si="8"/>
        <v>6676567</v>
      </c>
      <c r="F32" s="31">
        <f t="shared" si="8"/>
        <v>0</v>
      </c>
      <c r="G32" s="31">
        <f t="shared" si="8"/>
        <v>2000011</v>
      </c>
      <c r="H32" s="31">
        <f t="shared" si="8"/>
        <v>0</v>
      </c>
      <c r="I32" s="31">
        <f t="shared" si="8"/>
        <v>500000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4208790</v>
      </c>
      <c r="N32" s="31">
        <f t="shared" si="1"/>
        <v>16792660</v>
      </c>
      <c r="O32" s="43">
        <f t="shared" si="2"/>
        <v>400.09196607261987</v>
      </c>
      <c r="P32" s="9"/>
    </row>
    <row r="33" spans="1:119" ht="15.75" thickBot="1">
      <c r="A33" s="12"/>
      <c r="B33" s="44">
        <v>581</v>
      </c>
      <c r="C33" s="20" t="s">
        <v>46</v>
      </c>
      <c r="D33" s="46">
        <v>3407292</v>
      </c>
      <c r="E33" s="46">
        <v>6676567</v>
      </c>
      <c r="F33" s="46">
        <v>0</v>
      </c>
      <c r="G33" s="46">
        <v>2000011</v>
      </c>
      <c r="H33" s="46">
        <v>0</v>
      </c>
      <c r="I33" s="46">
        <v>500000</v>
      </c>
      <c r="J33" s="46">
        <v>0</v>
      </c>
      <c r="K33" s="46">
        <v>0</v>
      </c>
      <c r="L33" s="46">
        <v>0</v>
      </c>
      <c r="M33" s="46">
        <v>4208790</v>
      </c>
      <c r="N33" s="46">
        <f t="shared" si="1"/>
        <v>16792660</v>
      </c>
      <c r="O33" s="47">
        <f t="shared" si="2"/>
        <v>400.09196607261987</v>
      </c>
      <c r="P33" s="9"/>
    </row>
    <row r="34" spans="1:119" ht="16.5" thickBot="1">
      <c r="A34" s="14" t="s">
        <v>10</v>
      </c>
      <c r="B34" s="23"/>
      <c r="C34" s="22"/>
      <c r="D34" s="15">
        <f>SUM(D5,D12,D16,D23,D25,D28,D32)</f>
        <v>42290394</v>
      </c>
      <c r="E34" s="15">
        <f t="shared" ref="E34:M34" si="9">SUM(E5,E12,E16,E23,E25,E28,E32)</f>
        <v>17026283</v>
      </c>
      <c r="F34" s="15">
        <f t="shared" si="9"/>
        <v>6730553</v>
      </c>
      <c r="G34" s="15">
        <f t="shared" si="9"/>
        <v>37641412</v>
      </c>
      <c r="H34" s="15">
        <f t="shared" si="9"/>
        <v>0</v>
      </c>
      <c r="I34" s="15">
        <f t="shared" si="9"/>
        <v>16163067</v>
      </c>
      <c r="J34" s="15">
        <f t="shared" si="9"/>
        <v>4575344</v>
      </c>
      <c r="K34" s="15">
        <f t="shared" si="9"/>
        <v>10016883</v>
      </c>
      <c r="L34" s="15">
        <f t="shared" si="9"/>
        <v>0</v>
      </c>
      <c r="M34" s="15">
        <f t="shared" si="9"/>
        <v>100166737</v>
      </c>
      <c r="N34" s="15">
        <f t="shared" si="1"/>
        <v>234610673</v>
      </c>
      <c r="O34" s="37">
        <f t="shared" si="2"/>
        <v>5589.6948680072428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4" t="s">
        <v>76</v>
      </c>
      <c r="M36" s="94"/>
      <c r="N36" s="94"/>
      <c r="O36" s="41">
        <v>41972</v>
      </c>
    </row>
    <row r="37" spans="1:119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  <row r="38" spans="1:119" ht="15.75" customHeight="1" thickBot="1">
      <c r="A38" s="98" t="s">
        <v>53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1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7"/>
      <c r="R1"/>
    </row>
    <row r="2" spans="1:134" ht="24" thickBot="1">
      <c r="A2" s="104" t="s">
        <v>99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7"/>
      <c r="R2"/>
    </row>
    <row r="3" spans="1:134" ht="18" customHeight="1">
      <c r="A3" s="107" t="s">
        <v>11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35"/>
      <c r="O3" s="36"/>
      <c r="P3" s="116" t="s">
        <v>94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12</v>
      </c>
      <c r="F4" s="33" t="s">
        <v>13</v>
      </c>
      <c r="G4" s="33" t="s">
        <v>14</v>
      </c>
      <c r="H4" s="33" t="s">
        <v>1</v>
      </c>
      <c r="I4" s="33" t="s">
        <v>2</v>
      </c>
      <c r="J4" s="34" t="s">
        <v>15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</v>
      </c>
      <c r="B5" s="25"/>
      <c r="C5" s="25"/>
      <c r="D5" s="26">
        <f t="shared" ref="D5:N5" si="0">SUM(D6:D13)</f>
        <v>17348023</v>
      </c>
      <c r="E5" s="26">
        <f t="shared" si="0"/>
        <v>5642960</v>
      </c>
      <c r="F5" s="26">
        <f t="shared" si="0"/>
        <v>7647162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18793912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49432057</v>
      </c>
      <c r="P5" s="32">
        <f t="shared" ref="P5:P35" si="1">(O5/P$37)</f>
        <v>1033.2571852595054</v>
      </c>
      <c r="Q5" s="6"/>
    </row>
    <row r="6" spans="1:134">
      <c r="A6" s="12"/>
      <c r="B6" s="44">
        <v>511</v>
      </c>
      <c r="C6" s="20" t="s">
        <v>18</v>
      </c>
      <c r="D6" s="46">
        <v>256478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256478</v>
      </c>
      <c r="P6" s="47">
        <f t="shared" si="1"/>
        <v>5.3610501452728831</v>
      </c>
      <c r="Q6" s="9"/>
    </row>
    <row r="7" spans="1:134">
      <c r="A7" s="12"/>
      <c r="B7" s="44">
        <v>512</v>
      </c>
      <c r="C7" s="20" t="s">
        <v>19</v>
      </c>
      <c r="D7" s="46">
        <v>1396511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1396511</v>
      </c>
      <c r="P7" s="47">
        <f t="shared" si="1"/>
        <v>29.190673271879767</v>
      </c>
      <c r="Q7" s="9"/>
    </row>
    <row r="8" spans="1:134">
      <c r="A8" s="12"/>
      <c r="B8" s="44">
        <v>513</v>
      </c>
      <c r="C8" s="20" t="s">
        <v>20</v>
      </c>
      <c r="D8" s="46">
        <v>12197942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12197942</v>
      </c>
      <c r="P8" s="47">
        <f t="shared" si="1"/>
        <v>254.9683744068895</v>
      </c>
      <c r="Q8" s="9"/>
    </row>
    <row r="9" spans="1:134">
      <c r="A9" s="12"/>
      <c r="B9" s="44">
        <v>514</v>
      </c>
      <c r="C9" s="20" t="s">
        <v>21</v>
      </c>
      <c r="D9" s="46">
        <v>513420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513420</v>
      </c>
      <c r="P9" s="47">
        <f t="shared" si="1"/>
        <v>10.731799084467298</v>
      </c>
      <c r="Q9" s="9"/>
    </row>
    <row r="10" spans="1:134">
      <c r="A10" s="12"/>
      <c r="B10" s="44">
        <v>515</v>
      </c>
      <c r="C10" s="20" t="s">
        <v>22</v>
      </c>
      <c r="D10" s="46">
        <v>608150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608150</v>
      </c>
      <c r="P10" s="47">
        <f t="shared" si="1"/>
        <v>12.711899834869673</v>
      </c>
      <c r="Q10" s="9"/>
    </row>
    <row r="11" spans="1:134">
      <c r="A11" s="12"/>
      <c r="B11" s="44">
        <v>517</v>
      </c>
      <c r="C11" s="20" t="s">
        <v>100</v>
      </c>
      <c r="D11" s="46">
        <v>0</v>
      </c>
      <c r="E11" s="46">
        <v>0</v>
      </c>
      <c r="F11" s="46">
        <v>7647162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7647162</v>
      </c>
      <c r="P11" s="47">
        <f t="shared" si="1"/>
        <v>159.84536276415628</v>
      </c>
      <c r="Q11" s="9"/>
    </row>
    <row r="12" spans="1:134">
      <c r="A12" s="12"/>
      <c r="B12" s="44">
        <v>518</v>
      </c>
      <c r="C12" s="20" t="s">
        <v>62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18793912</v>
      </c>
      <c r="L12" s="46">
        <v>0</v>
      </c>
      <c r="M12" s="46">
        <v>0</v>
      </c>
      <c r="N12" s="46">
        <v>0</v>
      </c>
      <c r="O12" s="46">
        <f t="shared" si="2"/>
        <v>18793912</v>
      </c>
      <c r="P12" s="47">
        <f t="shared" si="1"/>
        <v>392.8411195418156</v>
      </c>
      <c r="Q12" s="9"/>
    </row>
    <row r="13" spans="1:134">
      <c r="A13" s="12"/>
      <c r="B13" s="44">
        <v>519</v>
      </c>
      <c r="C13" s="20" t="s">
        <v>23</v>
      </c>
      <c r="D13" s="46">
        <v>2375522</v>
      </c>
      <c r="E13" s="46">
        <v>5642960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8018482</v>
      </c>
      <c r="P13" s="47">
        <f t="shared" si="1"/>
        <v>167.60690621015448</v>
      </c>
      <c r="Q13" s="9"/>
    </row>
    <row r="14" spans="1:134" ht="15.75">
      <c r="A14" s="28" t="s">
        <v>24</v>
      </c>
      <c r="B14" s="29"/>
      <c r="C14" s="30"/>
      <c r="D14" s="31">
        <f t="shared" ref="D14:N14" si="3">SUM(D15:D16)</f>
        <v>21008854</v>
      </c>
      <c r="E14" s="31">
        <f t="shared" si="3"/>
        <v>1330048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2951806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25290708</v>
      </c>
      <c r="P14" s="43">
        <f t="shared" si="1"/>
        <v>528.64087289145289</v>
      </c>
      <c r="Q14" s="10"/>
    </row>
    <row r="15" spans="1:134">
      <c r="A15" s="12"/>
      <c r="B15" s="44">
        <v>521</v>
      </c>
      <c r="C15" s="20" t="s">
        <v>25</v>
      </c>
      <c r="D15" s="46">
        <v>19430848</v>
      </c>
      <c r="E15" s="46">
        <v>1330048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20760896</v>
      </c>
      <c r="P15" s="47">
        <f t="shared" si="1"/>
        <v>433.95614640162205</v>
      </c>
      <c r="Q15" s="9"/>
    </row>
    <row r="16" spans="1:134">
      <c r="A16" s="12"/>
      <c r="B16" s="44">
        <v>524</v>
      </c>
      <c r="C16" s="20" t="s">
        <v>26</v>
      </c>
      <c r="D16" s="46">
        <v>1578006</v>
      </c>
      <c r="E16" s="46">
        <v>0</v>
      </c>
      <c r="F16" s="46">
        <v>0</v>
      </c>
      <c r="G16" s="46">
        <v>0</v>
      </c>
      <c r="H16" s="46">
        <v>0</v>
      </c>
      <c r="I16" s="46">
        <v>2951806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" si="4">SUM(D16:N16)</f>
        <v>4529812</v>
      </c>
      <c r="P16" s="47">
        <f t="shared" si="1"/>
        <v>94.684726489830894</v>
      </c>
      <c r="Q16" s="9"/>
    </row>
    <row r="17" spans="1:17" ht="15.75">
      <c r="A17" s="28" t="s">
        <v>27</v>
      </c>
      <c r="B17" s="29"/>
      <c r="C17" s="30"/>
      <c r="D17" s="31">
        <f t="shared" ref="D17:N17" si="5">SUM(D18:D24)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10821317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125616738</v>
      </c>
      <c r="O17" s="42">
        <f>SUM(D17:N17)</f>
        <v>136438055</v>
      </c>
      <c r="P17" s="43">
        <f t="shared" si="1"/>
        <v>2851.9064191802013</v>
      </c>
      <c r="Q17" s="10"/>
    </row>
    <row r="18" spans="1:17">
      <c r="A18" s="12"/>
      <c r="B18" s="44">
        <v>531</v>
      </c>
      <c r="C18" s="20" t="s">
        <v>28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81682850</v>
      </c>
      <c r="O18" s="46">
        <f>SUM(D18:N18)</f>
        <v>81682850</v>
      </c>
      <c r="P18" s="47">
        <f t="shared" si="1"/>
        <v>1707.3817436926486</v>
      </c>
      <c r="Q18" s="9"/>
    </row>
    <row r="19" spans="1:17">
      <c r="A19" s="12"/>
      <c r="B19" s="44">
        <v>532</v>
      </c>
      <c r="C19" s="20" t="s">
        <v>29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6782258</v>
      </c>
      <c r="O19" s="46">
        <f>SUM(D19:N19)</f>
        <v>6782258</v>
      </c>
      <c r="P19" s="47">
        <f t="shared" si="1"/>
        <v>141.76664367383626</v>
      </c>
      <c r="Q19" s="9"/>
    </row>
    <row r="20" spans="1:17">
      <c r="A20" s="12"/>
      <c r="B20" s="44">
        <v>533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20571848</v>
      </c>
      <c r="O20" s="46">
        <f t="shared" ref="O20:O32" si="6">SUM(D20:N20)</f>
        <v>20571848</v>
      </c>
      <c r="P20" s="47">
        <f t="shared" si="1"/>
        <v>430.00455676093725</v>
      </c>
      <c r="Q20" s="9"/>
    </row>
    <row r="21" spans="1:17">
      <c r="A21" s="12"/>
      <c r="B21" s="44">
        <v>534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8000944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8000944</v>
      </c>
      <c r="P21" s="47">
        <f t="shared" si="1"/>
        <v>167.24031688300829</v>
      </c>
      <c r="Q21" s="9"/>
    </row>
    <row r="22" spans="1:17">
      <c r="A22" s="12"/>
      <c r="B22" s="44">
        <v>535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15424270</v>
      </c>
      <c r="O22" s="46">
        <f t="shared" si="6"/>
        <v>15424270</v>
      </c>
      <c r="P22" s="47">
        <f t="shared" si="1"/>
        <v>322.40693129324222</v>
      </c>
      <c r="Q22" s="9"/>
    </row>
    <row r="23" spans="1:17">
      <c r="A23" s="12"/>
      <c r="B23" s="44">
        <v>538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2820373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2820373</v>
      </c>
      <c r="P23" s="47">
        <f t="shared" si="1"/>
        <v>58.953052820802242</v>
      </c>
      <c r="Q23" s="9"/>
    </row>
    <row r="24" spans="1:17">
      <c r="A24" s="12"/>
      <c r="B24" s="44">
        <v>539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1155512</v>
      </c>
      <c r="O24" s="46">
        <f t="shared" si="6"/>
        <v>1155512</v>
      </c>
      <c r="P24" s="47">
        <f t="shared" si="1"/>
        <v>24.153174055726261</v>
      </c>
      <c r="Q24" s="9"/>
    </row>
    <row r="25" spans="1:17" ht="15.75">
      <c r="A25" s="28" t="s">
        <v>36</v>
      </c>
      <c r="B25" s="29"/>
      <c r="C25" s="30"/>
      <c r="D25" s="31">
        <f t="shared" ref="D25:N25" si="7">SUM(D26:D26)</f>
        <v>3651724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3651724</v>
      </c>
      <c r="P25" s="43">
        <f t="shared" si="1"/>
        <v>76.330427875671489</v>
      </c>
      <c r="Q25" s="10"/>
    </row>
    <row r="26" spans="1:17">
      <c r="A26" s="12"/>
      <c r="B26" s="44">
        <v>541</v>
      </c>
      <c r="C26" s="20" t="s">
        <v>37</v>
      </c>
      <c r="D26" s="46">
        <v>3651724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3651724</v>
      </c>
      <c r="P26" s="47">
        <f t="shared" si="1"/>
        <v>76.330427875671489</v>
      </c>
      <c r="Q26" s="9"/>
    </row>
    <row r="27" spans="1:17" ht="15.75">
      <c r="A27" s="28" t="s">
        <v>38</v>
      </c>
      <c r="B27" s="29"/>
      <c r="C27" s="30"/>
      <c r="D27" s="31">
        <f t="shared" ref="D27:N27" si="8">SUM(D28:D28)</f>
        <v>0</v>
      </c>
      <c r="E27" s="31">
        <f t="shared" si="8"/>
        <v>2284013</v>
      </c>
      <c r="F27" s="31">
        <f t="shared" si="8"/>
        <v>307224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6"/>
        <v>2591237</v>
      </c>
      <c r="P27" s="43">
        <f t="shared" si="1"/>
        <v>54.163520829414104</v>
      </c>
      <c r="Q27" s="10"/>
    </row>
    <row r="28" spans="1:17">
      <c r="A28" s="13"/>
      <c r="B28" s="45">
        <v>554</v>
      </c>
      <c r="C28" s="21" t="s">
        <v>39</v>
      </c>
      <c r="D28" s="46">
        <v>0</v>
      </c>
      <c r="E28" s="46">
        <v>2284013</v>
      </c>
      <c r="F28" s="46">
        <v>307224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2591237</v>
      </c>
      <c r="P28" s="47">
        <f t="shared" si="1"/>
        <v>54.163520829414104</v>
      </c>
      <c r="Q28" s="9"/>
    </row>
    <row r="29" spans="1:17" ht="15.75">
      <c r="A29" s="28" t="s">
        <v>41</v>
      </c>
      <c r="B29" s="29"/>
      <c r="C29" s="30"/>
      <c r="D29" s="31">
        <f t="shared" ref="D29:N29" si="9">SUM(D30:D32)</f>
        <v>3323547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10564493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2654063</v>
      </c>
      <c r="O29" s="31">
        <f>SUM(D29:N29)</f>
        <v>16542103</v>
      </c>
      <c r="P29" s="43">
        <f t="shared" si="1"/>
        <v>345.77251729687924</v>
      </c>
      <c r="Q29" s="9"/>
    </row>
    <row r="30" spans="1:17">
      <c r="A30" s="12"/>
      <c r="B30" s="44">
        <v>572</v>
      </c>
      <c r="C30" s="20" t="s">
        <v>42</v>
      </c>
      <c r="D30" s="46">
        <v>3323547</v>
      </c>
      <c r="E30" s="46">
        <v>0</v>
      </c>
      <c r="F30" s="46">
        <v>0</v>
      </c>
      <c r="G30" s="46">
        <v>0</v>
      </c>
      <c r="H30" s="46">
        <v>0</v>
      </c>
      <c r="I30" s="46">
        <v>1629512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4953059</v>
      </c>
      <c r="P30" s="47">
        <f t="shared" si="1"/>
        <v>103.53167784954329</v>
      </c>
      <c r="Q30" s="9"/>
    </row>
    <row r="31" spans="1:17">
      <c r="A31" s="12"/>
      <c r="B31" s="44">
        <v>573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2654063</v>
      </c>
      <c r="O31" s="46">
        <f t="shared" si="6"/>
        <v>2654063</v>
      </c>
      <c r="P31" s="47">
        <f t="shared" si="1"/>
        <v>55.476745887418744</v>
      </c>
      <c r="Q31" s="9"/>
    </row>
    <row r="32" spans="1:17">
      <c r="A32" s="12"/>
      <c r="B32" s="44">
        <v>575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8934981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8934981</v>
      </c>
      <c r="P32" s="47">
        <f t="shared" si="1"/>
        <v>186.76409355991723</v>
      </c>
      <c r="Q32" s="9"/>
    </row>
    <row r="33" spans="1:120" ht="15.75">
      <c r="A33" s="28" t="s">
        <v>47</v>
      </c>
      <c r="B33" s="29"/>
      <c r="C33" s="30"/>
      <c r="D33" s="31">
        <f t="shared" ref="D33:N33" si="10">SUM(D34:D34)</f>
        <v>8267174</v>
      </c>
      <c r="E33" s="31">
        <f t="shared" si="10"/>
        <v>10061444</v>
      </c>
      <c r="F33" s="31">
        <f t="shared" si="10"/>
        <v>1728074</v>
      </c>
      <c r="G33" s="31">
        <f t="shared" si="10"/>
        <v>0</v>
      </c>
      <c r="H33" s="31">
        <f t="shared" si="10"/>
        <v>0</v>
      </c>
      <c r="I33" s="31">
        <f t="shared" si="10"/>
        <v>1268044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6524408</v>
      </c>
      <c r="O33" s="31">
        <f>SUM(D33:N33)</f>
        <v>27849144</v>
      </c>
      <c r="P33" s="43">
        <f t="shared" si="1"/>
        <v>582.1187684203926</v>
      </c>
      <c r="Q33" s="9"/>
    </row>
    <row r="34" spans="1:120" ht="15.75" thickBot="1">
      <c r="A34" s="12"/>
      <c r="B34" s="44">
        <v>581</v>
      </c>
      <c r="C34" s="20" t="s">
        <v>97</v>
      </c>
      <c r="D34" s="46">
        <v>8267174</v>
      </c>
      <c r="E34" s="46">
        <v>10061444</v>
      </c>
      <c r="F34" s="46">
        <v>1728074</v>
      </c>
      <c r="G34" s="46">
        <v>0</v>
      </c>
      <c r="H34" s="46">
        <v>0</v>
      </c>
      <c r="I34" s="46">
        <v>1268044</v>
      </c>
      <c r="J34" s="46">
        <v>0</v>
      </c>
      <c r="K34" s="46">
        <v>0</v>
      </c>
      <c r="L34" s="46">
        <v>0</v>
      </c>
      <c r="M34" s="46">
        <v>0</v>
      </c>
      <c r="N34" s="46">
        <v>6524408</v>
      </c>
      <c r="O34" s="46">
        <f>SUM(D34:N34)</f>
        <v>27849144</v>
      </c>
      <c r="P34" s="47">
        <f t="shared" si="1"/>
        <v>582.1187684203926</v>
      </c>
      <c r="Q34" s="9"/>
    </row>
    <row r="35" spans="1:120" ht="16.5" thickBot="1">
      <c r="A35" s="14" t="s">
        <v>10</v>
      </c>
      <c r="B35" s="23"/>
      <c r="C35" s="22"/>
      <c r="D35" s="15">
        <f>SUM(D5,D14,D17,D25,D27,D29,D33)</f>
        <v>53599322</v>
      </c>
      <c r="E35" s="15">
        <f t="shared" ref="E35:N35" si="11">SUM(E5,E14,E17,E25,E27,E29,E33)</f>
        <v>19318465</v>
      </c>
      <c r="F35" s="15">
        <f t="shared" si="11"/>
        <v>9682460</v>
      </c>
      <c r="G35" s="15">
        <f t="shared" si="11"/>
        <v>0</v>
      </c>
      <c r="H35" s="15">
        <f t="shared" si="11"/>
        <v>0</v>
      </c>
      <c r="I35" s="15">
        <f t="shared" si="11"/>
        <v>25605660</v>
      </c>
      <c r="J35" s="15">
        <f t="shared" si="11"/>
        <v>0</v>
      </c>
      <c r="K35" s="15">
        <f t="shared" si="11"/>
        <v>18793912</v>
      </c>
      <c r="L35" s="15">
        <f t="shared" si="11"/>
        <v>0</v>
      </c>
      <c r="M35" s="15">
        <f t="shared" si="11"/>
        <v>0</v>
      </c>
      <c r="N35" s="15">
        <f t="shared" si="11"/>
        <v>134795209</v>
      </c>
      <c r="O35" s="15">
        <f>SUM(D35:N35)</f>
        <v>261795028</v>
      </c>
      <c r="P35" s="37">
        <f t="shared" si="1"/>
        <v>5472.1897117535173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94" t="s">
        <v>101</v>
      </c>
      <c r="N37" s="94"/>
      <c r="O37" s="94"/>
      <c r="P37" s="41">
        <v>47841</v>
      </c>
    </row>
    <row r="38" spans="1:120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7"/>
    </row>
    <row r="39" spans="1:120" ht="15.75" customHeight="1" thickBot="1">
      <c r="A39" s="98" t="s">
        <v>53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100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1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7"/>
      <c r="R1"/>
    </row>
    <row r="2" spans="1:134" ht="24" thickBot="1">
      <c r="A2" s="104" t="s">
        <v>93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7"/>
      <c r="R2"/>
    </row>
    <row r="3" spans="1:134" ht="18" customHeight="1">
      <c r="A3" s="107" t="s">
        <v>11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35"/>
      <c r="O3" s="36"/>
      <c r="P3" s="116" t="s">
        <v>94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12</v>
      </c>
      <c r="F4" s="33" t="s">
        <v>13</v>
      </c>
      <c r="G4" s="33" t="s">
        <v>14</v>
      </c>
      <c r="H4" s="33" t="s">
        <v>1</v>
      </c>
      <c r="I4" s="33" t="s">
        <v>2</v>
      </c>
      <c r="J4" s="34" t="s">
        <v>15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</v>
      </c>
      <c r="B5" s="25"/>
      <c r="C5" s="25"/>
      <c r="D5" s="26">
        <f t="shared" ref="D5:N5" si="0">SUM(D6:D12)</f>
        <v>14863744</v>
      </c>
      <c r="E5" s="26">
        <f t="shared" si="0"/>
        <v>2612574</v>
      </c>
      <c r="F5" s="26">
        <f t="shared" si="0"/>
        <v>15652966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17812011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50941295</v>
      </c>
      <c r="P5" s="32">
        <f t="shared" ref="P5:P34" si="1">(O5/P$36)</f>
        <v>1060.4374661726133</v>
      </c>
      <c r="Q5" s="6"/>
    </row>
    <row r="6" spans="1:134">
      <c r="A6" s="12"/>
      <c r="B6" s="44">
        <v>511</v>
      </c>
      <c r="C6" s="20" t="s">
        <v>18</v>
      </c>
      <c r="D6" s="46">
        <v>249124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249124</v>
      </c>
      <c r="P6" s="47">
        <f t="shared" si="1"/>
        <v>5.1859777676006491</v>
      </c>
      <c r="Q6" s="9"/>
    </row>
    <row r="7" spans="1:134">
      <c r="A7" s="12"/>
      <c r="B7" s="44">
        <v>512</v>
      </c>
      <c r="C7" s="20" t="s">
        <v>19</v>
      </c>
      <c r="D7" s="46">
        <v>1231336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1231336</v>
      </c>
      <c r="P7" s="47">
        <f t="shared" si="1"/>
        <v>25.632540905116784</v>
      </c>
      <c r="Q7" s="9"/>
    </row>
    <row r="8" spans="1:134">
      <c r="A8" s="12"/>
      <c r="B8" s="44">
        <v>513</v>
      </c>
      <c r="C8" s="20" t="s">
        <v>20</v>
      </c>
      <c r="D8" s="46">
        <v>10417713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10417713</v>
      </c>
      <c r="P8" s="47">
        <f t="shared" si="1"/>
        <v>216.86400349723135</v>
      </c>
      <c r="Q8" s="9"/>
    </row>
    <row r="9" spans="1:134">
      <c r="A9" s="12"/>
      <c r="B9" s="44">
        <v>514</v>
      </c>
      <c r="C9" s="20" t="s">
        <v>21</v>
      </c>
      <c r="D9" s="46">
        <v>619580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619580</v>
      </c>
      <c r="P9" s="47">
        <f t="shared" si="1"/>
        <v>12.897705982763645</v>
      </c>
      <c r="Q9" s="9"/>
    </row>
    <row r="10" spans="1:134">
      <c r="A10" s="12"/>
      <c r="B10" s="44">
        <v>515</v>
      </c>
      <c r="C10" s="20" t="s">
        <v>22</v>
      </c>
      <c r="D10" s="46">
        <v>594093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594093</v>
      </c>
      <c r="P10" s="47">
        <f t="shared" si="1"/>
        <v>12.367146842083351</v>
      </c>
      <c r="Q10" s="9"/>
    </row>
    <row r="11" spans="1:134">
      <c r="A11" s="12"/>
      <c r="B11" s="44">
        <v>518</v>
      </c>
      <c r="C11" s="20" t="s">
        <v>62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17812011</v>
      </c>
      <c r="L11" s="46">
        <v>0</v>
      </c>
      <c r="M11" s="46">
        <v>0</v>
      </c>
      <c r="N11" s="46">
        <v>0</v>
      </c>
      <c r="O11" s="46">
        <f t="shared" si="2"/>
        <v>17812011</v>
      </c>
      <c r="P11" s="47">
        <f t="shared" si="1"/>
        <v>370.79002040051625</v>
      </c>
      <c r="Q11" s="9"/>
    </row>
    <row r="12" spans="1:134">
      <c r="A12" s="12"/>
      <c r="B12" s="44">
        <v>519</v>
      </c>
      <c r="C12" s="20" t="s">
        <v>23</v>
      </c>
      <c r="D12" s="46">
        <v>1751898</v>
      </c>
      <c r="E12" s="46">
        <v>2612574</v>
      </c>
      <c r="F12" s="46">
        <v>15652966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20017438</v>
      </c>
      <c r="P12" s="47">
        <f t="shared" si="1"/>
        <v>416.70007077730128</v>
      </c>
      <c r="Q12" s="9"/>
    </row>
    <row r="13" spans="1:134" ht="15.75">
      <c r="A13" s="28" t="s">
        <v>24</v>
      </c>
      <c r="B13" s="29"/>
      <c r="C13" s="30"/>
      <c r="D13" s="31">
        <f t="shared" ref="D13:N13" si="3">SUM(D14:D15)</f>
        <v>16948570</v>
      </c>
      <c r="E13" s="31">
        <f t="shared" si="3"/>
        <v>766425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2474896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34" si="4">SUM(D13:N13)</f>
        <v>20189891</v>
      </c>
      <c r="P13" s="43">
        <f t="shared" si="1"/>
        <v>420.28999958366296</v>
      </c>
      <c r="Q13" s="10"/>
    </row>
    <row r="14" spans="1:134">
      <c r="A14" s="12"/>
      <c r="B14" s="44">
        <v>521</v>
      </c>
      <c r="C14" s="20" t="s">
        <v>25</v>
      </c>
      <c r="D14" s="46">
        <v>15678188</v>
      </c>
      <c r="E14" s="46">
        <v>766425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16444613</v>
      </c>
      <c r="P14" s="47">
        <f t="shared" si="1"/>
        <v>342.32509679836795</v>
      </c>
      <c r="Q14" s="9"/>
    </row>
    <row r="15" spans="1:134">
      <c r="A15" s="12"/>
      <c r="B15" s="44">
        <v>524</v>
      </c>
      <c r="C15" s="20" t="s">
        <v>26</v>
      </c>
      <c r="D15" s="46">
        <v>1270382</v>
      </c>
      <c r="E15" s="46">
        <v>0</v>
      </c>
      <c r="F15" s="46">
        <v>0</v>
      </c>
      <c r="G15" s="46">
        <v>0</v>
      </c>
      <c r="H15" s="46">
        <v>0</v>
      </c>
      <c r="I15" s="46">
        <v>2474896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3745278</v>
      </c>
      <c r="P15" s="47">
        <f t="shared" si="1"/>
        <v>77.964902785294981</v>
      </c>
      <c r="Q15" s="9"/>
    </row>
    <row r="16" spans="1:134" ht="15.75">
      <c r="A16" s="28" t="s">
        <v>27</v>
      </c>
      <c r="B16" s="29"/>
      <c r="C16" s="30"/>
      <c r="D16" s="31">
        <f t="shared" ref="D16:N16" si="5">SUM(D17:D23)</f>
        <v>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9908033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5"/>
        <v>94906705</v>
      </c>
      <c r="O16" s="42">
        <f t="shared" si="4"/>
        <v>104814738</v>
      </c>
      <c r="P16" s="43">
        <f t="shared" si="1"/>
        <v>2181.9130271868103</v>
      </c>
      <c r="Q16" s="10"/>
    </row>
    <row r="17" spans="1:17">
      <c r="A17" s="12"/>
      <c r="B17" s="44">
        <v>531</v>
      </c>
      <c r="C17" s="20" t="s">
        <v>28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59878796</v>
      </c>
      <c r="O17" s="46">
        <f t="shared" si="4"/>
        <v>59878796</v>
      </c>
      <c r="P17" s="47">
        <f t="shared" si="1"/>
        <v>1246.4881135767516</v>
      </c>
      <c r="Q17" s="9"/>
    </row>
    <row r="18" spans="1:17">
      <c r="A18" s="12"/>
      <c r="B18" s="44">
        <v>532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4705440</v>
      </c>
      <c r="O18" s="46">
        <f t="shared" si="4"/>
        <v>4705440</v>
      </c>
      <c r="P18" s="47">
        <f t="shared" si="1"/>
        <v>97.95245430700696</v>
      </c>
      <c r="Q18" s="9"/>
    </row>
    <row r="19" spans="1:17">
      <c r="A19" s="12"/>
      <c r="B19" s="44">
        <v>533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17423366</v>
      </c>
      <c r="O19" s="46">
        <f t="shared" si="4"/>
        <v>17423366</v>
      </c>
      <c r="P19" s="47">
        <f t="shared" si="1"/>
        <v>362.69965444023484</v>
      </c>
      <c r="Q19" s="9"/>
    </row>
    <row r="20" spans="1:17">
      <c r="A20" s="12"/>
      <c r="B20" s="44">
        <v>534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6987006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6987006</v>
      </c>
      <c r="P20" s="47">
        <f t="shared" si="1"/>
        <v>145.44747907906242</v>
      </c>
      <c r="Q20" s="9"/>
    </row>
    <row r="21" spans="1:17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12196600</v>
      </c>
      <c r="O21" s="46">
        <f t="shared" si="4"/>
        <v>12196600</v>
      </c>
      <c r="P21" s="47">
        <f t="shared" si="1"/>
        <v>253.89483325700488</v>
      </c>
      <c r="Q21" s="9"/>
    </row>
    <row r="22" spans="1:17">
      <c r="A22" s="12"/>
      <c r="B22" s="44">
        <v>538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2921027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2921027</v>
      </c>
      <c r="P22" s="47">
        <f t="shared" si="1"/>
        <v>60.806590615762524</v>
      </c>
      <c r="Q22" s="9"/>
    </row>
    <row r="23" spans="1:17">
      <c r="A23" s="12"/>
      <c r="B23" s="44">
        <v>539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702503</v>
      </c>
      <c r="O23" s="46">
        <f t="shared" si="4"/>
        <v>702503</v>
      </c>
      <c r="P23" s="47">
        <f t="shared" si="1"/>
        <v>14.623901910987135</v>
      </c>
      <c r="Q23" s="9"/>
    </row>
    <row r="24" spans="1:17" ht="15.75">
      <c r="A24" s="28" t="s">
        <v>36</v>
      </c>
      <c r="B24" s="29"/>
      <c r="C24" s="30"/>
      <c r="D24" s="31">
        <f t="shared" ref="D24:N24" si="6">SUM(D25:D25)</f>
        <v>3302055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si="4"/>
        <v>3302055</v>
      </c>
      <c r="P24" s="43">
        <f t="shared" si="1"/>
        <v>68.738394604271619</v>
      </c>
      <c r="Q24" s="10"/>
    </row>
    <row r="25" spans="1:17">
      <c r="A25" s="12"/>
      <c r="B25" s="44">
        <v>541</v>
      </c>
      <c r="C25" s="20" t="s">
        <v>37</v>
      </c>
      <c r="D25" s="46">
        <v>3302055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3302055</v>
      </c>
      <c r="P25" s="47">
        <f t="shared" si="1"/>
        <v>68.738394604271619</v>
      </c>
      <c r="Q25" s="9"/>
    </row>
    <row r="26" spans="1:17" ht="15.75">
      <c r="A26" s="28" t="s">
        <v>38</v>
      </c>
      <c r="B26" s="29"/>
      <c r="C26" s="30"/>
      <c r="D26" s="31">
        <f t="shared" ref="D26:N26" si="7">SUM(D27:D27)</f>
        <v>0</v>
      </c>
      <c r="E26" s="31">
        <f t="shared" si="7"/>
        <v>1838652</v>
      </c>
      <c r="F26" s="31">
        <f t="shared" si="7"/>
        <v>314468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4"/>
        <v>2153120</v>
      </c>
      <c r="P26" s="43">
        <f t="shared" si="1"/>
        <v>44.82118322994296</v>
      </c>
      <c r="Q26" s="10"/>
    </row>
    <row r="27" spans="1:17">
      <c r="A27" s="13"/>
      <c r="B27" s="45">
        <v>554</v>
      </c>
      <c r="C27" s="21" t="s">
        <v>39</v>
      </c>
      <c r="D27" s="46">
        <v>0</v>
      </c>
      <c r="E27" s="46">
        <v>1838652</v>
      </c>
      <c r="F27" s="46">
        <v>314468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2153120</v>
      </c>
      <c r="P27" s="47">
        <f t="shared" si="1"/>
        <v>44.82118322994296</v>
      </c>
      <c r="Q27" s="9"/>
    </row>
    <row r="28" spans="1:17" ht="15.75">
      <c r="A28" s="28" t="s">
        <v>41</v>
      </c>
      <c r="B28" s="29"/>
      <c r="C28" s="30"/>
      <c r="D28" s="31">
        <f t="shared" ref="D28:N28" si="8">SUM(D29:D31)</f>
        <v>2757528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7570907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2363605</v>
      </c>
      <c r="O28" s="31">
        <f t="shared" si="4"/>
        <v>12692040</v>
      </c>
      <c r="P28" s="43">
        <f t="shared" si="1"/>
        <v>264.20833506807111</v>
      </c>
      <c r="Q28" s="9"/>
    </row>
    <row r="29" spans="1:17">
      <c r="A29" s="12"/>
      <c r="B29" s="44">
        <v>572</v>
      </c>
      <c r="C29" s="20" t="s">
        <v>42</v>
      </c>
      <c r="D29" s="46">
        <v>2757528</v>
      </c>
      <c r="E29" s="46">
        <v>0</v>
      </c>
      <c r="F29" s="46">
        <v>0</v>
      </c>
      <c r="G29" s="46">
        <v>0</v>
      </c>
      <c r="H29" s="46">
        <v>0</v>
      </c>
      <c r="I29" s="46">
        <v>1581917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4339445</v>
      </c>
      <c r="P29" s="47">
        <f t="shared" si="1"/>
        <v>90.333590074524338</v>
      </c>
      <c r="Q29" s="9"/>
    </row>
    <row r="30" spans="1:17">
      <c r="A30" s="12"/>
      <c r="B30" s="44">
        <v>573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2363605</v>
      </c>
      <c r="O30" s="46">
        <f t="shared" si="4"/>
        <v>2363605</v>
      </c>
      <c r="P30" s="47">
        <f t="shared" si="1"/>
        <v>49.20281860194013</v>
      </c>
      <c r="Q30" s="9"/>
    </row>
    <row r="31" spans="1:17">
      <c r="A31" s="12"/>
      <c r="B31" s="44">
        <v>575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5988990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5988990</v>
      </c>
      <c r="P31" s="47">
        <f t="shared" si="1"/>
        <v>124.67192639160665</v>
      </c>
      <c r="Q31" s="9"/>
    </row>
    <row r="32" spans="1:17" ht="15.75">
      <c r="A32" s="28" t="s">
        <v>47</v>
      </c>
      <c r="B32" s="29"/>
      <c r="C32" s="30"/>
      <c r="D32" s="31">
        <f t="shared" ref="D32:N32" si="9">SUM(D33:D33)</f>
        <v>7347207</v>
      </c>
      <c r="E32" s="31">
        <f t="shared" si="9"/>
        <v>14593095</v>
      </c>
      <c r="F32" s="31">
        <f t="shared" si="9"/>
        <v>7621809</v>
      </c>
      <c r="G32" s="31">
        <f t="shared" si="9"/>
        <v>0</v>
      </c>
      <c r="H32" s="31">
        <f t="shared" si="9"/>
        <v>0</v>
      </c>
      <c r="I32" s="31">
        <f t="shared" si="9"/>
        <v>993464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6342445</v>
      </c>
      <c r="O32" s="31">
        <f t="shared" si="4"/>
        <v>36898020</v>
      </c>
      <c r="P32" s="43">
        <f t="shared" si="1"/>
        <v>768.10067030267703</v>
      </c>
      <c r="Q32" s="9"/>
    </row>
    <row r="33" spans="1:120" ht="15.75" thickBot="1">
      <c r="A33" s="12"/>
      <c r="B33" s="44">
        <v>581</v>
      </c>
      <c r="C33" s="20" t="s">
        <v>97</v>
      </c>
      <c r="D33" s="46">
        <v>7347207</v>
      </c>
      <c r="E33" s="46">
        <v>14593095</v>
      </c>
      <c r="F33" s="46">
        <v>7621809</v>
      </c>
      <c r="G33" s="46">
        <v>0</v>
      </c>
      <c r="H33" s="46">
        <v>0</v>
      </c>
      <c r="I33" s="46">
        <v>993464</v>
      </c>
      <c r="J33" s="46">
        <v>0</v>
      </c>
      <c r="K33" s="46">
        <v>0</v>
      </c>
      <c r="L33" s="46">
        <v>0</v>
      </c>
      <c r="M33" s="46">
        <v>0</v>
      </c>
      <c r="N33" s="46">
        <v>6342445</v>
      </c>
      <c r="O33" s="46">
        <f t="shared" si="4"/>
        <v>36898020</v>
      </c>
      <c r="P33" s="47">
        <f t="shared" si="1"/>
        <v>768.10067030267703</v>
      </c>
      <c r="Q33" s="9"/>
    </row>
    <row r="34" spans="1:120" ht="16.5" thickBot="1">
      <c r="A34" s="14" t="s">
        <v>10</v>
      </c>
      <c r="B34" s="23"/>
      <c r="C34" s="22"/>
      <c r="D34" s="15">
        <f>SUM(D5,D13,D16,D24,D26,D28,D32)</f>
        <v>45219104</v>
      </c>
      <c r="E34" s="15">
        <f t="shared" ref="E34:N34" si="10">SUM(E5,E13,E16,E24,E26,E28,E32)</f>
        <v>19810746</v>
      </c>
      <c r="F34" s="15">
        <f t="shared" si="10"/>
        <v>23589243</v>
      </c>
      <c r="G34" s="15">
        <f t="shared" si="10"/>
        <v>0</v>
      </c>
      <c r="H34" s="15">
        <f t="shared" si="10"/>
        <v>0</v>
      </c>
      <c r="I34" s="15">
        <f t="shared" si="10"/>
        <v>20947300</v>
      </c>
      <c r="J34" s="15">
        <f t="shared" si="10"/>
        <v>0</v>
      </c>
      <c r="K34" s="15">
        <f t="shared" si="10"/>
        <v>17812011</v>
      </c>
      <c r="L34" s="15">
        <f t="shared" si="10"/>
        <v>0</v>
      </c>
      <c r="M34" s="15">
        <f t="shared" si="10"/>
        <v>0</v>
      </c>
      <c r="N34" s="15">
        <f t="shared" si="10"/>
        <v>103612755</v>
      </c>
      <c r="O34" s="15">
        <f t="shared" si="4"/>
        <v>230991159</v>
      </c>
      <c r="P34" s="37">
        <f t="shared" si="1"/>
        <v>4808.5090761480496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94" t="s">
        <v>98</v>
      </c>
      <c r="N36" s="94"/>
      <c r="O36" s="94"/>
      <c r="P36" s="41">
        <v>48038</v>
      </c>
    </row>
    <row r="37" spans="1:120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7"/>
    </row>
    <row r="38" spans="1:120" ht="15.75" customHeight="1" thickBot="1">
      <c r="A38" s="98" t="s">
        <v>53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100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91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11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16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12</v>
      </c>
      <c r="F4" s="33" t="s">
        <v>13</v>
      </c>
      <c r="G4" s="33" t="s">
        <v>14</v>
      </c>
      <c r="H4" s="33" t="s">
        <v>1</v>
      </c>
      <c r="I4" s="33" t="s">
        <v>2</v>
      </c>
      <c r="J4" s="34" t="s">
        <v>15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17</v>
      </c>
      <c r="B5" s="25"/>
      <c r="C5" s="25"/>
      <c r="D5" s="26">
        <f t="shared" ref="D5:M5" si="0">SUM(D6:D12)</f>
        <v>15111774</v>
      </c>
      <c r="E5" s="26">
        <f t="shared" si="0"/>
        <v>1847259</v>
      </c>
      <c r="F5" s="26">
        <f t="shared" si="0"/>
        <v>7503978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17160811</v>
      </c>
      <c r="L5" s="26">
        <f t="shared" si="0"/>
        <v>0</v>
      </c>
      <c r="M5" s="26">
        <f t="shared" si="0"/>
        <v>0</v>
      </c>
      <c r="N5" s="27">
        <f>SUM(D5:M5)</f>
        <v>41623822</v>
      </c>
      <c r="O5" s="32">
        <f t="shared" ref="O5:O36" si="1">(N5/O$38)</f>
        <v>935.87152621638631</v>
      </c>
      <c r="P5" s="6"/>
    </row>
    <row r="6" spans="1:133">
      <c r="A6" s="12"/>
      <c r="B6" s="44">
        <v>511</v>
      </c>
      <c r="C6" s="20" t="s">
        <v>18</v>
      </c>
      <c r="D6" s="46">
        <v>235975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235975</v>
      </c>
      <c r="O6" s="47">
        <f t="shared" si="1"/>
        <v>5.3056704739634863</v>
      </c>
      <c r="P6" s="9"/>
    </row>
    <row r="7" spans="1:133">
      <c r="A7" s="12"/>
      <c r="B7" s="44">
        <v>512</v>
      </c>
      <c r="C7" s="20" t="s">
        <v>19</v>
      </c>
      <c r="D7" s="46">
        <v>1209969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1209969</v>
      </c>
      <c r="O7" s="47">
        <f t="shared" si="1"/>
        <v>27.204986959258925</v>
      </c>
      <c r="P7" s="9"/>
    </row>
    <row r="8" spans="1:133">
      <c r="A8" s="12"/>
      <c r="B8" s="44">
        <v>513</v>
      </c>
      <c r="C8" s="20" t="s">
        <v>20</v>
      </c>
      <c r="D8" s="46">
        <v>10780689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10780689</v>
      </c>
      <c r="O8" s="47">
        <f t="shared" si="1"/>
        <v>242.39340318373954</v>
      </c>
      <c r="P8" s="9"/>
    </row>
    <row r="9" spans="1:133">
      <c r="A9" s="12"/>
      <c r="B9" s="44">
        <v>514</v>
      </c>
      <c r="C9" s="20" t="s">
        <v>21</v>
      </c>
      <c r="D9" s="46">
        <v>484094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484094</v>
      </c>
      <c r="O9" s="47">
        <f t="shared" si="1"/>
        <v>10.88438708516953</v>
      </c>
      <c r="P9" s="9"/>
    </row>
    <row r="10" spans="1:133">
      <c r="A10" s="12"/>
      <c r="B10" s="44">
        <v>515</v>
      </c>
      <c r="C10" s="20" t="s">
        <v>22</v>
      </c>
      <c r="D10" s="46">
        <v>601998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601998</v>
      </c>
      <c r="O10" s="47">
        <f t="shared" si="1"/>
        <v>13.535344905117366</v>
      </c>
      <c r="P10" s="9"/>
    </row>
    <row r="11" spans="1:133">
      <c r="A11" s="12"/>
      <c r="B11" s="44">
        <v>518</v>
      </c>
      <c r="C11" s="20" t="s">
        <v>62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17160811</v>
      </c>
      <c r="L11" s="46">
        <v>0</v>
      </c>
      <c r="M11" s="46">
        <v>0</v>
      </c>
      <c r="N11" s="46">
        <f t="shared" si="2"/>
        <v>17160811</v>
      </c>
      <c r="O11" s="47">
        <f t="shared" si="1"/>
        <v>385.84429804838567</v>
      </c>
      <c r="P11" s="9"/>
    </row>
    <row r="12" spans="1:133">
      <c r="A12" s="12"/>
      <c r="B12" s="44">
        <v>519</v>
      </c>
      <c r="C12" s="20" t="s">
        <v>65</v>
      </c>
      <c r="D12" s="46">
        <v>1799049</v>
      </c>
      <c r="E12" s="46">
        <v>1847259</v>
      </c>
      <c r="F12" s="46">
        <v>7503978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11150286</v>
      </c>
      <c r="O12" s="47">
        <f t="shared" si="1"/>
        <v>250.70343556075187</v>
      </c>
      <c r="P12" s="9"/>
    </row>
    <row r="13" spans="1:133" ht="15.75">
      <c r="A13" s="28" t="s">
        <v>24</v>
      </c>
      <c r="B13" s="29"/>
      <c r="C13" s="30"/>
      <c r="D13" s="31">
        <f t="shared" ref="D13:M13" si="3">SUM(D14:D15)</f>
        <v>17093142</v>
      </c>
      <c r="E13" s="31">
        <f t="shared" si="3"/>
        <v>319052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2223204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6" si="4">SUM(D13:M13)</f>
        <v>19635398</v>
      </c>
      <c r="O13" s="43">
        <f t="shared" si="1"/>
        <v>441.48300206853133</v>
      </c>
      <c r="P13" s="10"/>
    </row>
    <row r="14" spans="1:133">
      <c r="A14" s="12"/>
      <c r="B14" s="44">
        <v>521</v>
      </c>
      <c r="C14" s="20" t="s">
        <v>25</v>
      </c>
      <c r="D14" s="46">
        <v>15887298</v>
      </c>
      <c r="E14" s="46">
        <v>319052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16206350</v>
      </c>
      <c r="O14" s="47">
        <f t="shared" si="1"/>
        <v>364.38416224480619</v>
      </c>
      <c r="P14" s="9"/>
    </row>
    <row r="15" spans="1:133">
      <c r="A15" s="12"/>
      <c r="B15" s="44">
        <v>524</v>
      </c>
      <c r="C15" s="20" t="s">
        <v>26</v>
      </c>
      <c r="D15" s="46">
        <v>1205844</v>
      </c>
      <c r="E15" s="46">
        <v>0</v>
      </c>
      <c r="F15" s="46">
        <v>0</v>
      </c>
      <c r="G15" s="46">
        <v>0</v>
      </c>
      <c r="H15" s="46">
        <v>0</v>
      </c>
      <c r="I15" s="46">
        <v>2223204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3429048</v>
      </c>
      <c r="O15" s="47">
        <f t="shared" si="1"/>
        <v>77.098839823725157</v>
      </c>
      <c r="P15" s="9"/>
    </row>
    <row r="16" spans="1:133" ht="15.75">
      <c r="A16" s="28" t="s">
        <v>27</v>
      </c>
      <c r="B16" s="29"/>
      <c r="C16" s="30"/>
      <c r="D16" s="31">
        <f t="shared" ref="D16:M16" si="5">SUM(D17:D23)</f>
        <v>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9785292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93645510</v>
      </c>
      <c r="N16" s="42">
        <f t="shared" si="4"/>
        <v>103430802</v>
      </c>
      <c r="O16" s="43">
        <f t="shared" si="1"/>
        <v>2325.5419102437268</v>
      </c>
      <c r="P16" s="10"/>
    </row>
    <row r="17" spans="1:16">
      <c r="A17" s="12"/>
      <c r="B17" s="44">
        <v>531</v>
      </c>
      <c r="C17" s="20" t="s">
        <v>28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59490422</v>
      </c>
      <c r="N17" s="46">
        <f t="shared" si="4"/>
        <v>59490422</v>
      </c>
      <c r="O17" s="47">
        <f t="shared" si="1"/>
        <v>1337.5848097850526</v>
      </c>
      <c r="P17" s="9"/>
    </row>
    <row r="18" spans="1:16">
      <c r="A18" s="12"/>
      <c r="B18" s="44">
        <v>532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4175102</v>
      </c>
      <c r="N18" s="46">
        <f t="shared" si="4"/>
        <v>4175102</v>
      </c>
      <c r="O18" s="47">
        <f t="shared" si="1"/>
        <v>93.873145067002426</v>
      </c>
      <c r="P18" s="9"/>
    </row>
    <row r="19" spans="1:16">
      <c r="A19" s="12"/>
      <c r="B19" s="44">
        <v>533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17600689</v>
      </c>
      <c r="N19" s="46">
        <f t="shared" si="4"/>
        <v>17600689</v>
      </c>
      <c r="O19" s="47">
        <f t="shared" si="1"/>
        <v>395.73453098300206</v>
      </c>
      <c r="P19" s="9"/>
    </row>
    <row r="20" spans="1:16">
      <c r="A20" s="12"/>
      <c r="B20" s="44">
        <v>534</v>
      </c>
      <c r="C20" s="20" t="s">
        <v>67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6902042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6902042</v>
      </c>
      <c r="O20" s="47">
        <f t="shared" si="1"/>
        <v>155.18576310819319</v>
      </c>
      <c r="P20" s="9"/>
    </row>
    <row r="21" spans="1:16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11851624</v>
      </c>
      <c r="N21" s="46">
        <f t="shared" si="4"/>
        <v>11851624</v>
      </c>
      <c r="O21" s="47">
        <f t="shared" si="1"/>
        <v>266.47234463530896</v>
      </c>
      <c r="P21" s="9"/>
    </row>
    <row r="22" spans="1:16">
      <c r="A22" s="12"/>
      <c r="B22" s="44">
        <v>538</v>
      </c>
      <c r="C22" s="20" t="s">
        <v>68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2883250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2883250</v>
      </c>
      <c r="O22" s="47">
        <f t="shared" si="1"/>
        <v>64.827097760589979</v>
      </c>
      <c r="P22" s="9"/>
    </row>
    <row r="23" spans="1:16">
      <c r="A23" s="12"/>
      <c r="B23" s="44">
        <v>539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527673</v>
      </c>
      <c r="N23" s="46">
        <f t="shared" si="4"/>
        <v>527673</v>
      </c>
      <c r="O23" s="47">
        <f t="shared" si="1"/>
        <v>11.864218904577751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SUM(D25:D25)</f>
        <v>3078572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3078572</v>
      </c>
      <c r="O24" s="43">
        <f t="shared" si="1"/>
        <v>69.218724705459124</v>
      </c>
      <c r="P24" s="10"/>
    </row>
    <row r="25" spans="1:16">
      <c r="A25" s="12"/>
      <c r="B25" s="44">
        <v>541</v>
      </c>
      <c r="C25" s="20" t="s">
        <v>69</v>
      </c>
      <c r="D25" s="46">
        <v>3078572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3078572</v>
      </c>
      <c r="O25" s="47">
        <f t="shared" si="1"/>
        <v>69.218724705459124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0</v>
      </c>
      <c r="E26" s="31">
        <f t="shared" si="7"/>
        <v>1513831</v>
      </c>
      <c r="F26" s="31">
        <f t="shared" si="7"/>
        <v>321402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1835233</v>
      </c>
      <c r="O26" s="43">
        <f t="shared" si="1"/>
        <v>41.263445453727854</v>
      </c>
      <c r="P26" s="10"/>
    </row>
    <row r="27" spans="1:16">
      <c r="A27" s="13"/>
      <c r="B27" s="45">
        <v>554</v>
      </c>
      <c r="C27" s="21" t="s">
        <v>39</v>
      </c>
      <c r="D27" s="46">
        <v>0</v>
      </c>
      <c r="E27" s="46">
        <v>1513831</v>
      </c>
      <c r="F27" s="46">
        <v>321402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1835233</v>
      </c>
      <c r="O27" s="47">
        <f t="shared" si="1"/>
        <v>41.263445453727854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2519263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8303452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2794685</v>
      </c>
      <c r="N28" s="31">
        <f t="shared" si="4"/>
        <v>13617400</v>
      </c>
      <c r="O28" s="43">
        <f t="shared" si="1"/>
        <v>306.17411637737206</v>
      </c>
      <c r="P28" s="9"/>
    </row>
    <row r="29" spans="1:16">
      <c r="A29" s="12"/>
      <c r="B29" s="44">
        <v>572</v>
      </c>
      <c r="C29" s="20" t="s">
        <v>70</v>
      </c>
      <c r="D29" s="46">
        <v>2519263</v>
      </c>
      <c r="E29" s="46">
        <v>0</v>
      </c>
      <c r="F29" s="46">
        <v>0</v>
      </c>
      <c r="G29" s="46">
        <v>0</v>
      </c>
      <c r="H29" s="46">
        <v>0</v>
      </c>
      <c r="I29" s="46">
        <v>1653957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4173220</v>
      </c>
      <c r="O29" s="47">
        <f t="shared" si="1"/>
        <v>93.830830110621463</v>
      </c>
      <c r="P29" s="9"/>
    </row>
    <row r="30" spans="1:16">
      <c r="A30" s="12"/>
      <c r="B30" s="44">
        <v>573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2794685</v>
      </c>
      <c r="N30" s="46">
        <f t="shared" si="4"/>
        <v>2794685</v>
      </c>
      <c r="O30" s="47">
        <f t="shared" si="1"/>
        <v>62.83579908265132</v>
      </c>
      <c r="P30" s="9"/>
    </row>
    <row r="31" spans="1:16">
      <c r="A31" s="12"/>
      <c r="B31" s="44">
        <v>575</v>
      </c>
      <c r="C31" s="20" t="s">
        <v>71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6649495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6649495</v>
      </c>
      <c r="O31" s="47">
        <f t="shared" si="1"/>
        <v>149.50748718409929</v>
      </c>
      <c r="P31" s="9"/>
    </row>
    <row r="32" spans="1:16" ht="15.75">
      <c r="A32" s="28" t="s">
        <v>72</v>
      </c>
      <c r="B32" s="29"/>
      <c r="C32" s="30"/>
      <c r="D32" s="31">
        <f t="shared" ref="D32:M32" si="9">SUM(D33:D35)</f>
        <v>8135221</v>
      </c>
      <c r="E32" s="31">
        <f t="shared" si="9"/>
        <v>6392704</v>
      </c>
      <c r="F32" s="31">
        <f t="shared" si="9"/>
        <v>14209774</v>
      </c>
      <c r="G32" s="31">
        <f t="shared" si="9"/>
        <v>0</v>
      </c>
      <c r="H32" s="31">
        <f t="shared" si="9"/>
        <v>0</v>
      </c>
      <c r="I32" s="31">
        <f t="shared" si="9"/>
        <v>1189425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6276267</v>
      </c>
      <c r="N32" s="31">
        <f t="shared" si="4"/>
        <v>36203391</v>
      </c>
      <c r="O32" s="43">
        <f t="shared" si="1"/>
        <v>813.99835866534761</v>
      </c>
      <c r="P32" s="9"/>
    </row>
    <row r="33" spans="1:119">
      <c r="A33" s="12"/>
      <c r="B33" s="44">
        <v>581</v>
      </c>
      <c r="C33" s="20" t="s">
        <v>73</v>
      </c>
      <c r="D33" s="46">
        <v>6500148</v>
      </c>
      <c r="E33" s="46">
        <v>6392704</v>
      </c>
      <c r="F33" s="46">
        <v>2085737</v>
      </c>
      <c r="G33" s="46">
        <v>0</v>
      </c>
      <c r="H33" s="46">
        <v>0</v>
      </c>
      <c r="I33" s="46">
        <v>1189425</v>
      </c>
      <c r="J33" s="46">
        <v>0</v>
      </c>
      <c r="K33" s="46">
        <v>0</v>
      </c>
      <c r="L33" s="46">
        <v>0</v>
      </c>
      <c r="M33" s="46">
        <v>6276267</v>
      </c>
      <c r="N33" s="46">
        <f t="shared" si="4"/>
        <v>22444281</v>
      </c>
      <c r="O33" s="47">
        <f t="shared" si="1"/>
        <v>504.63802949905568</v>
      </c>
      <c r="P33" s="9"/>
    </row>
    <row r="34" spans="1:119">
      <c r="A34" s="12"/>
      <c r="B34" s="44">
        <v>584</v>
      </c>
      <c r="C34" s="20" t="s">
        <v>84</v>
      </c>
      <c r="D34" s="46">
        <v>1635073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1635073</v>
      </c>
      <c r="O34" s="47">
        <f t="shared" si="1"/>
        <v>36.763040741073837</v>
      </c>
      <c r="P34" s="9"/>
    </row>
    <row r="35" spans="1:119" ht="15.75" thickBot="1">
      <c r="A35" s="12"/>
      <c r="B35" s="44">
        <v>585</v>
      </c>
      <c r="C35" s="20" t="s">
        <v>80</v>
      </c>
      <c r="D35" s="46">
        <v>0</v>
      </c>
      <c r="E35" s="46">
        <v>0</v>
      </c>
      <c r="F35" s="46">
        <v>12124037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12124037</v>
      </c>
      <c r="O35" s="47">
        <f t="shared" si="1"/>
        <v>272.5972884252181</v>
      </c>
      <c r="P35" s="9"/>
    </row>
    <row r="36" spans="1:119" ht="16.5" thickBot="1">
      <c r="A36" s="14" t="s">
        <v>10</v>
      </c>
      <c r="B36" s="23"/>
      <c r="C36" s="22"/>
      <c r="D36" s="15">
        <f>SUM(D5,D13,D16,D24,D26,D28,D32)</f>
        <v>45937972</v>
      </c>
      <c r="E36" s="15">
        <f t="shared" ref="E36:M36" si="10">SUM(E5,E13,E16,E24,E26,E28,E32)</f>
        <v>10072846</v>
      </c>
      <c r="F36" s="15">
        <f t="shared" si="10"/>
        <v>22035154</v>
      </c>
      <c r="G36" s="15">
        <f t="shared" si="10"/>
        <v>0</v>
      </c>
      <c r="H36" s="15">
        <f t="shared" si="10"/>
        <v>0</v>
      </c>
      <c r="I36" s="15">
        <f t="shared" si="10"/>
        <v>21501373</v>
      </c>
      <c r="J36" s="15">
        <f t="shared" si="10"/>
        <v>0</v>
      </c>
      <c r="K36" s="15">
        <f t="shared" si="10"/>
        <v>17160811</v>
      </c>
      <c r="L36" s="15">
        <f t="shared" si="10"/>
        <v>0</v>
      </c>
      <c r="M36" s="15">
        <f t="shared" si="10"/>
        <v>102716462</v>
      </c>
      <c r="N36" s="15">
        <f t="shared" si="4"/>
        <v>219424618</v>
      </c>
      <c r="O36" s="37">
        <f t="shared" si="1"/>
        <v>4933.551083730551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4" t="s">
        <v>92</v>
      </c>
      <c r="M38" s="94"/>
      <c r="N38" s="94"/>
      <c r="O38" s="41">
        <v>44476</v>
      </c>
    </row>
    <row r="39" spans="1:119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98" t="s">
        <v>53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89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11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16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12</v>
      </c>
      <c r="F4" s="33" t="s">
        <v>13</v>
      </c>
      <c r="G4" s="33" t="s">
        <v>14</v>
      </c>
      <c r="H4" s="33" t="s">
        <v>1</v>
      </c>
      <c r="I4" s="33" t="s">
        <v>2</v>
      </c>
      <c r="J4" s="34" t="s">
        <v>15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17</v>
      </c>
      <c r="B5" s="25"/>
      <c r="C5" s="25"/>
      <c r="D5" s="26">
        <f t="shared" ref="D5:M5" si="0">SUM(D6:D12)</f>
        <v>13370493</v>
      </c>
      <c r="E5" s="26">
        <f t="shared" si="0"/>
        <v>452285</v>
      </c>
      <c r="F5" s="26">
        <f t="shared" si="0"/>
        <v>35011292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16517676</v>
      </c>
      <c r="L5" s="26">
        <f t="shared" si="0"/>
        <v>0</v>
      </c>
      <c r="M5" s="26">
        <f t="shared" si="0"/>
        <v>0</v>
      </c>
      <c r="N5" s="27">
        <f>SUM(D5:M5)</f>
        <v>65351746</v>
      </c>
      <c r="O5" s="32">
        <f t="shared" ref="O5:O35" si="1">(N5/O$37)</f>
        <v>1497.0734199253202</v>
      </c>
      <c r="P5" s="6"/>
    </row>
    <row r="6" spans="1:133">
      <c r="A6" s="12"/>
      <c r="B6" s="44">
        <v>511</v>
      </c>
      <c r="C6" s="20" t="s">
        <v>18</v>
      </c>
      <c r="D6" s="46">
        <v>251085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251085</v>
      </c>
      <c r="O6" s="47">
        <f t="shared" si="1"/>
        <v>5.7518383616246309</v>
      </c>
      <c r="P6" s="9"/>
    </row>
    <row r="7" spans="1:133">
      <c r="A7" s="12"/>
      <c r="B7" s="44">
        <v>512</v>
      </c>
      <c r="C7" s="20" t="s">
        <v>19</v>
      </c>
      <c r="D7" s="46">
        <v>1075323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1075323</v>
      </c>
      <c r="O7" s="47">
        <f t="shared" si="1"/>
        <v>24.633427255858702</v>
      </c>
      <c r="P7" s="9"/>
    </row>
    <row r="8" spans="1:133">
      <c r="A8" s="12"/>
      <c r="B8" s="44">
        <v>513</v>
      </c>
      <c r="C8" s="20" t="s">
        <v>20</v>
      </c>
      <c r="D8" s="46">
        <v>8885905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8885905</v>
      </c>
      <c r="O8" s="47">
        <f t="shared" si="1"/>
        <v>203.55771653723684</v>
      </c>
      <c r="P8" s="9"/>
    </row>
    <row r="9" spans="1:133">
      <c r="A9" s="12"/>
      <c r="B9" s="44">
        <v>514</v>
      </c>
      <c r="C9" s="20" t="s">
        <v>21</v>
      </c>
      <c r="D9" s="46">
        <v>632554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632554</v>
      </c>
      <c r="O9" s="47">
        <f t="shared" si="1"/>
        <v>14.490504661764369</v>
      </c>
      <c r="P9" s="9"/>
    </row>
    <row r="10" spans="1:133">
      <c r="A10" s="12"/>
      <c r="B10" s="44">
        <v>515</v>
      </c>
      <c r="C10" s="20" t="s">
        <v>22</v>
      </c>
      <c r="D10" s="46">
        <v>533840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533840</v>
      </c>
      <c r="O10" s="47">
        <f t="shared" si="1"/>
        <v>12.229170961904108</v>
      </c>
      <c r="P10" s="9"/>
    </row>
    <row r="11" spans="1:133">
      <c r="A11" s="12"/>
      <c r="B11" s="44">
        <v>518</v>
      </c>
      <c r="C11" s="20" t="s">
        <v>62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16517676</v>
      </c>
      <c r="L11" s="46">
        <v>0</v>
      </c>
      <c r="M11" s="46">
        <v>0</v>
      </c>
      <c r="N11" s="46">
        <f t="shared" si="2"/>
        <v>16517676</v>
      </c>
      <c r="O11" s="47">
        <f t="shared" si="1"/>
        <v>378.38581540787573</v>
      </c>
      <c r="P11" s="9"/>
    </row>
    <row r="12" spans="1:133">
      <c r="A12" s="12"/>
      <c r="B12" s="44">
        <v>519</v>
      </c>
      <c r="C12" s="20" t="s">
        <v>65</v>
      </c>
      <c r="D12" s="46">
        <v>1991786</v>
      </c>
      <c r="E12" s="46">
        <v>452285</v>
      </c>
      <c r="F12" s="46">
        <v>35011292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37455363</v>
      </c>
      <c r="O12" s="47">
        <f t="shared" si="1"/>
        <v>858.02494673905574</v>
      </c>
      <c r="P12" s="9"/>
    </row>
    <row r="13" spans="1:133" ht="15.75">
      <c r="A13" s="28" t="s">
        <v>24</v>
      </c>
      <c r="B13" s="29"/>
      <c r="C13" s="30"/>
      <c r="D13" s="31">
        <f t="shared" ref="D13:M13" si="3">SUM(D14:D15)</f>
        <v>16991812</v>
      </c>
      <c r="E13" s="31">
        <f t="shared" si="3"/>
        <v>370491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1857394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5" si="4">SUM(D13:M13)</f>
        <v>19219697</v>
      </c>
      <c r="O13" s="43">
        <f t="shared" si="1"/>
        <v>440.2835314869539</v>
      </c>
      <c r="P13" s="10"/>
    </row>
    <row r="14" spans="1:133">
      <c r="A14" s="12"/>
      <c r="B14" s="44">
        <v>521</v>
      </c>
      <c r="C14" s="20" t="s">
        <v>25</v>
      </c>
      <c r="D14" s="46">
        <v>15785316</v>
      </c>
      <c r="E14" s="46">
        <v>370491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16155807</v>
      </c>
      <c r="O14" s="47">
        <f t="shared" si="1"/>
        <v>370.09614459487318</v>
      </c>
      <c r="P14" s="9"/>
    </row>
    <row r="15" spans="1:133">
      <c r="A15" s="12"/>
      <c r="B15" s="44">
        <v>524</v>
      </c>
      <c r="C15" s="20" t="s">
        <v>26</v>
      </c>
      <c r="D15" s="46">
        <v>1206496</v>
      </c>
      <c r="E15" s="46">
        <v>0</v>
      </c>
      <c r="F15" s="46">
        <v>0</v>
      </c>
      <c r="G15" s="46">
        <v>0</v>
      </c>
      <c r="H15" s="46">
        <v>0</v>
      </c>
      <c r="I15" s="46">
        <v>1857394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3063890</v>
      </c>
      <c r="O15" s="47">
        <f t="shared" si="1"/>
        <v>70.187386892080724</v>
      </c>
      <c r="P15" s="9"/>
    </row>
    <row r="16" spans="1:133" ht="15.75">
      <c r="A16" s="28" t="s">
        <v>27</v>
      </c>
      <c r="B16" s="29"/>
      <c r="C16" s="30"/>
      <c r="D16" s="31">
        <f t="shared" ref="D16:M16" si="5">SUM(D17:D23)</f>
        <v>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10100285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97308715</v>
      </c>
      <c r="N16" s="42">
        <f t="shared" si="4"/>
        <v>107409000</v>
      </c>
      <c r="O16" s="43">
        <f t="shared" si="1"/>
        <v>2460.5181774448492</v>
      </c>
      <c r="P16" s="10"/>
    </row>
    <row r="17" spans="1:16">
      <c r="A17" s="12"/>
      <c r="B17" s="44">
        <v>531</v>
      </c>
      <c r="C17" s="20" t="s">
        <v>28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61418627</v>
      </c>
      <c r="N17" s="46">
        <f t="shared" si="4"/>
        <v>61418627</v>
      </c>
      <c r="O17" s="47">
        <f t="shared" si="1"/>
        <v>1406.9737933246283</v>
      </c>
      <c r="P17" s="9"/>
    </row>
    <row r="18" spans="1:16">
      <c r="A18" s="12"/>
      <c r="B18" s="44">
        <v>532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4713038</v>
      </c>
      <c r="N18" s="46">
        <f t="shared" si="4"/>
        <v>4713038</v>
      </c>
      <c r="O18" s="47">
        <f t="shared" si="1"/>
        <v>107.96595881153644</v>
      </c>
      <c r="P18" s="9"/>
    </row>
    <row r="19" spans="1:16">
      <c r="A19" s="12"/>
      <c r="B19" s="44">
        <v>533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18822974</v>
      </c>
      <c r="N19" s="46">
        <f t="shared" si="4"/>
        <v>18822974</v>
      </c>
      <c r="O19" s="47">
        <f t="shared" si="1"/>
        <v>431.19542757656978</v>
      </c>
      <c r="P19" s="9"/>
    </row>
    <row r="20" spans="1:16">
      <c r="A20" s="12"/>
      <c r="B20" s="44">
        <v>534</v>
      </c>
      <c r="C20" s="20" t="s">
        <v>67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6778733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6778733</v>
      </c>
      <c r="O20" s="47">
        <f t="shared" si="1"/>
        <v>155.28676150550936</v>
      </c>
      <c r="P20" s="9"/>
    </row>
    <row r="21" spans="1:16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11835372</v>
      </c>
      <c r="N21" s="46">
        <f t="shared" si="4"/>
        <v>11835372</v>
      </c>
      <c r="O21" s="47">
        <f t="shared" si="1"/>
        <v>271.12390900969007</v>
      </c>
      <c r="P21" s="9"/>
    </row>
    <row r="22" spans="1:16">
      <c r="A22" s="12"/>
      <c r="B22" s="44">
        <v>538</v>
      </c>
      <c r="C22" s="20" t="s">
        <v>68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3321552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3321552</v>
      </c>
      <c r="O22" s="47">
        <f t="shared" si="1"/>
        <v>76.089890729159507</v>
      </c>
      <c r="P22" s="9"/>
    </row>
    <row r="23" spans="1:16">
      <c r="A23" s="12"/>
      <c r="B23" s="44">
        <v>539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518704</v>
      </c>
      <c r="N23" s="46">
        <f t="shared" si="4"/>
        <v>518704</v>
      </c>
      <c r="O23" s="47">
        <f t="shared" si="1"/>
        <v>11.88243648775571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SUM(D25:D25)</f>
        <v>3156979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3156979</v>
      </c>
      <c r="O24" s="43">
        <f t="shared" si="1"/>
        <v>72.31986346871922</v>
      </c>
      <c r="P24" s="10"/>
    </row>
    <row r="25" spans="1:16">
      <c r="A25" s="12"/>
      <c r="B25" s="44">
        <v>541</v>
      </c>
      <c r="C25" s="20" t="s">
        <v>69</v>
      </c>
      <c r="D25" s="46">
        <v>3156979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3156979</v>
      </c>
      <c r="O25" s="47">
        <f t="shared" si="1"/>
        <v>72.31986346871922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0</v>
      </c>
      <c r="E26" s="31">
        <f t="shared" si="7"/>
        <v>2065855</v>
      </c>
      <c r="F26" s="31">
        <f t="shared" si="7"/>
        <v>327203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2393058</v>
      </c>
      <c r="O26" s="43">
        <f t="shared" si="1"/>
        <v>54.820012370283827</v>
      </c>
      <c r="P26" s="10"/>
    </row>
    <row r="27" spans="1:16">
      <c r="A27" s="13"/>
      <c r="B27" s="45">
        <v>554</v>
      </c>
      <c r="C27" s="21" t="s">
        <v>39</v>
      </c>
      <c r="D27" s="46">
        <v>0</v>
      </c>
      <c r="E27" s="46">
        <v>2065855</v>
      </c>
      <c r="F27" s="46">
        <v>327203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2393058</v>
      </c>
      <c r="O27" s="47">
        <f t="shared" si="1"/>
        <v>54.820012370283827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2584992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9670332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2778736</v>
      </c>
      <c r="N28" s="31">
        <f t="shared" si="4"/>
        <v>15034060</v>
      </c>
      <c r="O28" s="43">
        <f t="shared" si="1"/>
        <v>344.39923945662383</v>
      </c>
      <c r="P28" s="9"/>
    </row>
    <row r="29" spans="1:16">
      <c r="A29" s="12"/>
      <c r="B29" s="44">
        <v>572</v>
      </c>
      <c r="C29" s="20" t="s">
        <v>70</v>
      </c>
      <c r="D29" s="46">
        <v>2584992</v>
      </c>
      <c r="E29" s="46">
        <v>0</v>
      </c>
      <c r="F29" s="46">
        <v>0</v>
      </c>
      <c r="G29" s="46">
        <v>0</v>
      </c>
      <c r="H29" s="46">
        <v>0</v>
      </c>
      <c r="I29" s="46">
        <v>1628191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4213183</v>
      </c>
      <c r="O29" s="47">
        <f t="shared" si="1"/>
        <v>96.515313953222005</v>
      </c>
      <c r="P29" s="9"/>
    </row>
    <row r="30" spans="1:16">
      <c r="A30" s="12"/>
      <c r="B30" s="44">
        <v>573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2778736</v>
      </c>
      <c r="N30" s="46">
        <f t="shared" si="4"/>
        <v>2778736</v>
      </c>
      <c r="O30" s="47">
        <f t="shared" si="1"/>
        <v>63.655098160492976</v>
      </c>
      <c r="P30" s="9"/>
    </row>
    <row r="31" spans="1:16">
      <c r="A31" s="12"/>
      <c r="B31" s="44">
        <v>575</v>
      </c>
      <c r="C31" s="20" t="s">
        <v>71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8042141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8042141</v>
      </c>
      <c r="O31" s="47">
        <f t="shared" si="1"/>
        <v>184.22882734290886</v>
      </c>
      <c r="P31" s="9"/>
    </row>
    <row r="32" spans="1:16" ht="15.75">
      <c r="A32" s="28" t="s">
        <v>72</v>
      </c>
      <c r="B32" s="29"/>
      <c r="C32" s="30"/>
      <c r="D32" s="31">
        <f t="shared" ref="D32:M32" si="9">SUM(D33:D34)</f>
        <v>7599230</v>
      </c>
      <c r="E32" s="31">
        <f t="shared" si="9"/>
        <v>7005789</v>
      </c>
      <c r="F32" s="31">
        <f t="shared" si="9"/>
        <v>1699452</v>
      </c>
      <c r="G32" s="31">
        <f t="shared" si="9"/>
        <v>0</v>
      </c>
      <c r="H32" s="31">
        <f t="shared" si="9"/>
        <v>0</v>
      </c>
      <c r="I32" s="31">
        <f t="shared" si="9"/>
        <v>1137877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6125454</v>
      </c>
      <c r="N32" s="31">
        <f t="shared" si="4"/>
        <v>23567802</v>
      </c>
      <c r="O32" s="43">
        <f t="shared" si="1"/>
        <v>539.88962957872309</v>
      </c>
      <c r="P32" s="9"/>
    </row>
    <row r="33" spans="1:119">
      <c r="A33" s="12"/>
      <c r="B33" s="44">
        <v>581</v>
      </c>
      <c r="C33" s="20" t="s">
        <v>73</v>
      </c>
      <c r="D33" s="46">
        <v>7131302</v>
      </c>
      <c r="E33" s="46">
        <v>7005789</v>
      </c>
      <c r="F33" s="46">
        <v>1699452</v>
      </c>
      <c r="G33" s="46">
        <v>0</v>
      </c>
      <c r="H33" s="46">
        <v>0</v>
      </c>
      <c r="I33" s="46">
        <v>1137877</v>
      </c>
      <c r="J33" s="46">
        <v>0</v>
      </c>
      <c r="K33" s="46">
        <v>0</v>
      </c>
      <c r="L33" s="46">
        <v>0</v>
      </c>
      <c r="M33" s="46">
        <v>6125454</v>
      </c>
      <c r="N33" s="46">
        <f t="shared" si="4"/>
        <v>23099874</v>
      </c>
      <c r="O33" s="47">
        <f t="shared" si="1"/>
        <v>529.170366297849</v>
      </c>
      <c r="P33" s="9"/>
    </row>
    <row r="34" spans="1:119" ht="15.75" thickBot="1">
      <c r="A34" s="12"/>
      <c r="B34" s="44">
        <v>584</v>
      </c>
      <c r="C34" s="20" t="s">
        <v>84</v>
      </c>
      <c r="D34" s="46">
        <v>467928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467928</v>
      </c>
      <c r="O34" s="47">
        <f t="shared" si="1"/>
        <v>10.719263280874166</v>
      </c>
      <c r="P34" s="9"/>
    </row>
    <row r="35" spans="1:119" ht="16.5" thickBot="1">
      <c r="A35" s="14" t="s">
        <v>10</v>
      </c>
      <c r="B35" s="23"/>
      <c r="C35" s="22"/>
      <c r="D35" s="15">
        <f>SUM(D5,D13,D16,D24,D26,D28,D32)</f>
        <v>43703506</v>
      </c>
      <c r="E35" s="15">
        <f t="shared" ref="E35:M35" si="10">SUM(E5,E13,E16,E24,E26,E28,E32)</f>
        <v>9894420</v>
      </c>
      <c r="F35" s="15">
        <f t="shared" si="10"/>
        <v>37037947</v>
      </c>
      <c r="G35" s="15">
        <f t="shared" si="10"/>
        <v>0</v>
      </c>
      <c r="H35" s="15">
        <f t="shared" si="10"/>
        <v>0</v>
      </c>
      <c r="I35" s="15">
        <f t="shared" si="10"/>
        <v>22765888</v>
      </c>
      <c r="J35" s="15">
        <f t="shared" si="10"/>
        <v>0</v>
      </c>
      <c r="K35" s="15">
        <f t="shared" si="10"/>
        <v>16517676</v>
      </c>
      <c r="L35" s="15">
        <f t="shared" si="10"/>
        <v>0</v>
      </c>
      <c r="M35" s="15">
        <f t="shared" si="10"/>
        <v>106212905</v>
      </c>
      <c r="N35" s="15">
        <f t="shared" si="4"/>
        <v>236132342</v>
      </c>
      <c r="O35" s="37">
        <f t="shared" si="1"/>
        <v>5409.3038737314728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4" t="s">
        <v>90</v>
      </c>
      <c r="M37" s="94"/>
      <c r="N37" s="94"/>
      <c r="O37" s="41">
        <v>43653</v>
      </c>
    </row>
    <row r="38" spans="1:119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customHeight="1" thickBot="1">
      <c r="A39" s="98" t="s">
        <v>53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87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11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16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12</v>
      </c>
      <c r="F4" s="33" t="s">
        <v>13</v>
      </c>
      <c r="G4" s="33" t="s">
        <v>14</v>
      </c>
      <c r="H4" s="33" t="s">
        <v>1</v>
      </c>
      <c r="I4" s="33" t="s">
        <v>2</v>
      </c>
      <c r="J4" s="34" t="s">
        <v>15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17</v>
      </c>
      <c r="B5" s="25"/>
      <c r="C5" s="25"/>
      <c r="D5" s="26">
        <f t="shared" ref="D5:M5" si="0">SUM(D6:D12)</f>
        <v>12504073</v>
      </c>
      <c r="E5" s="26">
        <f t="shared" si="0"/>
        <v>285460</v>
      </c>
      <c r="F5" s="26">
        <f t="shared" si="0"/>
        <v>11860794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15678390</v>
      </c>
      <c r="L5" s="26">
        <f t="shared" si="0"/>
        <v>0</v>
      </c>
      <c r="M5" s="26">
        <f t="shared" si="0"/>
        <v>0</v>
      </c>
      <c r="N5" s="27">
        <f>SUM(D5:M5)</f>
        <v>40328717</v>
      </c>
      <c r="O5" s="32">
        <f t="shared" ref="O5:O36" si="1">(N5/O$38)</f>
        <v>930.82022342242533</v>
      </c>
      <c r="P5" s="6"/>
    </row>
    <row r="6" spans="1:133">
      <c r="A6" s="12"/>
      <c r="B6" s="44">
        <v>511</v>
      </c>
      <c r="C6" s="20" t="s">
        <v>18</v>
      </c>
      <c r="D6" s="46">
        <v>250047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250047</v>
      </c>
      <c r="O6" s="47">
        <f t="shared" si="1"/>
        <v>5.771292064810968</v>
      </c>
      <c r="P6" s="9"/>
    </row>
    <row r="7" spans="1:133">
      <c r="A7" s="12"/>
      <c r="B7" s="44">
        <v>512</v>
      </c>
      <c r="C7" s="20" t="s">
        <v>19</v>
      </c>
      <c r="D7" s="46">
        <v>880287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880287</v>
      </c>
      <c r="O7" s="47">
        <f t="shared" si="1"/>
        <v>20.317753773715552</v>
      </c>
      <c r="P7" s="9"/>
    </row>
    <row r="8" spans="1:133">
      <c r="A8" s="12"/>
      <c r="B8" s="44">
        <v>513</v>
      </c>
      <c r="C8" s="20" t="s">
        <v>20</v>
      </c>
      <c r="D8" s="46">
        <v>8305264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8305264</v>
      </c>
      <c r="O8" s="47">
        <f t="shared" si="1"/>
        <v>191.69237871024328</v>
      </c>
      <c r="P8" s="9"/>
    </row>
    <row r="9" spans="1:133">
      <c r="A9" s="12"/>
      <c r="B9" s="44">
        <v>514</v>
      </c>
      <c r="C9" s="20" t="s">
        <v>21</v>
      </c>
      <c r="D9" s="46">
        <v>714215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714215</v>
      </c>
      <c r="O9" s="47">
        <f t="shared" si="1"/>
        <v>16.484674329501917</v>
      </c>
      <c r="P9" s="9"/>
    </row>
    <row r="10" spans="1:133">
      <c r="A10" s="12"/>
      <c r="B10" s="44">
        <v>515</v>
      </c>
      <c r="C10" s="20" t="s">
        <v>22</v>
      </c>
      <c r="D10" s="46">
        <v>484180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484180</v>
      </c>
      <c r="O10" s="47">
        <f t="shared" si="1"/>
        <v>11.175275815907307</v>
      </c>
      <c r="P10" s="9"/>
    </row>
    <row r="11" spans="1:133">
      <c r="A11" s="12"/>
      <c r="B11" s="44">
        <v>518</v>
      </c>
      <c r="C11" s="20" t="s">
        <v>62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15678390</v>
      </c>
      <c r="L11" s="46">
        <v>0</v>
      </c>
      <c r="M11" s="46">
        <v>0</v>
      </c>
      <c r="N11" s="46">
        <f t="shared" si="2"/>
        <v>15678390</v>
      </c>
      <c r="O11" s="47">
        <f t="shared" si="1"/>
        <v>361.87023957900567</v>
      </c>
      <c r="P11" s="9"/>
    </row>
    <row r="12" spans="1:133">
      <c r="A12" s="12"/>
      <c r="B12" s="44">
        <v>519</v>
      </c>
      <c r="C12" s="20" t="s">
        <v>65</v>
      </c>
      <c r="D12" s="46">
        <v>1870080</v>
      </c>
      <c r="E12" s="46">
        <v>285460</v>
      </c>
      <c r="F12" s="46">
        <v>11860794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14016334</v>
      </c>
      <c r="O12" s="47">
        <f t="shared" si="1"/>
        <v>323.50860914924061</v>
      </c>
      <c r="P12" s="9"/>
    </row>
    <row r="13" spans="1:133" ht="15.75">
      <c r="A13" s="28" t="s">
        <v>24</v>
      </c>
      <c r="B13" s="29"/>
      <c r="C13" s="30"/>
      <c r="D13" s="31">
        <f t="shared" ref="D13:M13" si="3">SUM(D14:D15)</f>
        <v>15684037</v>
      </c>
      <c r="E13" s="31">
        <f t="shared" si="3"/>
        <v>476873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1632844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6" si="4">SUM(D13:M13)</f>
        <v>17793754</v>
      </c>
      <c r="O13" s="43">
        <f t="shared" si="1"/>
        <v>410.69459446983336</v>
      </c>
      <c r="P13" s="10"/>
    </row>
    <row r="14" spans="1:133">
      <c r="A14" s="12"/>
      <c r="B14" s="44">
        <v>521</v>
      </c>
      <c r="C14" s="20" t="s">
        <v>25</v>
      </c>
      <c r="D14" s="46">
        <v>14530976</v>
      </c>
      <c r="E14" s="46">
        <v>476873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15007849</v>
      </c>
      <c r="O14" s="47">
        <f t="shared" si="1"/>
        <v>346.39359737801783</v>
      </c>
      <c r="P14" s="9"/>
    </row>
    <row r="15" spans="1:133">
      <c r="A15" s="12"/>
      <c r="B15" s="44">
        <v>524</v>
      </c>
      <c r="C15" s="20" t="s">
        <v>26</v>
      </c>
      <c r="D15" s="46">
        <v>1153061</v>
      </c>
      <c r="E15" s="46">
        <v>0</v>
      </c>
      <c r="F15" s="46">
        <v>0</v>
      </c>
      <c r="G15" s="46">
        <v>0</v>
      </c>
      <c r="H15" s="46">
        <v>0</v>
      </c>
      <c r="I15" s="46">
        <v>1632844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2785905</v>
      </c>
      <c r="O15" s="47">
        <f t="shared" si="1"/>
        <v>64.300997091815532</v>
      </c>
      <c r="P15" s="9"/>
    </row>
    <row r="16" spans="1:133" ht="15.75">
      <c r="A16" s="28" t="s">
        <v>27</v>
      </c>
      <c r="B16" s="29"/>
      <c r="C16" s="30"/>
      <c r="D16" s="31">
        <f t="shared" ref="D16:M16" si="5">SUM(D17:D23)</f>
        <v>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10020681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92911872</v>
      </c>
      <c r="N16" s="42">
        <f t="shared" si="4"/>
        <v>102932553</v>
      </c>
      <c r="O16" s="43">
        <f t="shared" si="1"/>
        <v>2375.7686608502977</v>
      </c>
      <c r="P16" s="10"/>
    </row>
    <row r="17" spans="1:16">
      <c r="A17" s="12"/>
      <c r="B17" s="44">
        <v>531</v>
      </c>
      <c r="C17" s="20" t="s">
        <v>28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58527375</v>
      </c>
      <c r="N17" s="46">
        <f t="shared" si="4"/>
        <v>58527375</v>
      </c>
      <c r="O17" s="47">
        <f t="shared" si="1"/>
        <v>1350.8603379033375</v>
      </c>
      <c r="P17" s="9"/>
    </row>
    <row r="18" spans="1:16">
      <c r="A18" s="12"/>
      <c r="B18" s="44">
        <v>532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4381384</v>
      </c>
      <c r="N18" s="46">
        <f t="shared" si="4"/>
        <v>4381384</v>
      </c>
      <c r="O18" s="47">
        <f t="shared" si="1"/>
        <v>101.12597516502792</v>
      </c>
      <c r="P18" s="9"/>
    </row>
    <row r="19" spans="1:16">
      <c r="A19" s="12"/>
      <c r="B19" s="44">
        <v>533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17892327</v>
      </c>
      <c r="N19" s="46">
        <f t="shared" si="4"/>
        <v>17892327</v>
      </c>
      <c r="O19" s="47">
        <f t="shared" si="1"/>
        <v>412.96974103309793</v>
      </c>
      <c r="P19" s="9"/>
    </row>
    <row r="20" spans="1:16">
      <c r="A20" s="12"/>
      <c r="B20" s="44">
        <v>534</v>
      </c>
      <c r="C20" s="20" t="s">
        <v>67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6745265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6745265</v>
      </c>
      <c r="O20" s="47">
        <f t="shared" si="1"/>
        <v>155.6863084521996</v>
      </c>
      <c r="P20" s="9"/>
    </row>
    <row r="21" spans="1:16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11781254</v>
      </c>
      <c r="N21" s="46">
        <f t="shared" si="4"/>
        <v>11781254</v>
      </c>
      <c r="O21" s="47">
        <f t="shared" si="1"/>
        <v>271.92110972626136</v>
      </c>
      <c r="P21" s="9"/>
    </row>
    <row r="22" spans="1:16">
      <c r="A22" s="12"/>
      <c r="B22" s="44">
        <v>538</v>
      </c>
      <c r="C22" s="20" t="s">
        <v>68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3275416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3275416</v>
      </c>
      <c r="O22" s="47">
        <f t="shared" si="1"/>
        <v>75.599316807459729</v>
      </c>
      <c r="P22" s="9"/>
    </row>
    <row r="23" spans="1:16">
      <c r="A23" s="12"/>
      <c r="B23" s="44">
        <v>539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329532</v>
      </c>
      <c r="N23" s="46">
        <f t="shared" si="4"/>
        <v>329532</v>
      </c>
      <c r="O23" s="47">
        <f t="shared" si="1"/>
        <v>7.6058717629137238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SUM(D25:D25)</f>
        <v>3074578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3074578</v>
      </c>
      <c r="O24" s="43">
        <f t="shared" si="1"/>
        <v>70.963809260028626</v>
      </c>
      <c r="P24" s="10"/>
    </row>
    <row r="25" spans="1:16">
      <c r="A25" s="12"/>
      <c r="B25" s="44">
        <v>541</v>
      </c>
      <c r="C25" s="20" t="s">
        <v>69</v>
      </c>
      <c r="D25" s="46">
        <v>3074578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3074578</v>
      </c>
      <c r="O25" s="47">
        <f t="shared" si="1"/>
        <v>70.963809260028626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0</v>
      </c>
      <c r="E26" s="31">
        <f t="shared" si="7"/>
        <v>1538975</v>
      </c>
      <c r="F26" s="31">
        <f t="shared" si="7"/>
        <v>332212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1871187</v>
      </c>
      <c r="O26" s="43">
        <f t="shared" si="1"/>
        <v>43.18854729261875</v>
      </c>
      <c r="P26" s="10"/>
    </row>
    <row r="27" spans="1:16">
      <c r="A27" s="13"/>
      <c r="B27" s="45">
        <v>554</v>
      </c>
      <c r="C27" s="21" t="s">
        <v>39</v>
      </c>
      <c r="D27" s="46">
        <v>0</v>
      </c>
      <c r="E27" s="46">
        <v>1538975</v>
      </c>
      <c r="F27" s="46">
        <v>332212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1871187</v>
      </c>
      <c r="O27" s="47">
        <f t="shared" si="1"/>
        <v>43.18854729261875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2459059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9445240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2292292</v>
      </c>
      <c r="N28" s="31">
        <f t="shared" si="4"/>
        <v>14196591</v>
      </c>
      <c r="O28" s="43">
        <f t="shared" si="1"/>
        <v>327.66909015371834</v>
      </c>
      <c r="P28" s="9"/>
    </row>
    <row r="29" spans="1:16">
      <c r="A29" s="12"/>
      <c r="B29" s="44">
        <v>572</v>
      </c>
      <c r="C29" s="20" t="s">
        <v>70</v>
      </c>
      <c r="D29" s="46">
        <v>2459059</v>
      </c>
      <c r="E29" s="46">
        <v>0</v>
      </c>
      <c r="F29" s="46">
        <v>0</v>
      </c>
      <c r="G29" s="46">
        <v>0</v>
      </c>
      <c r="H29" s="46">
        <v>0</v>
      </c>
      <c r="I29" s="46">
        <v>1432240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3891299</v>
      </c>
      <c r="O29" s="47">
        <f t="shared" si="1"/>
        <v>89.814407053501355</v>
      </c>
      <c r="P29" s="9"/>
    </row>
    <row r="30" spans="1:16">
      <c r="A30" s="12"/>
      <c r="B30" s="44">
        <v>573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2292292</v>
      </c>
      <c r="N30" s="46">
        <f t="shared" si="4"/>
        <v>2292292</v>
      </c>
      <c r="O30" s="47">
        <f t="shared" si="1"/>
        <v>52.907999815353371</v>
      </c>
      <c r="P30" s="9"/>
    </row>
    <row r="31" spans="1:16">
      <c r="A31" s="12"/>
      <c r="B31" s="44">
        <v>575</v>
      </c>
      <c r="C31" s="20" t="s">
        <v>71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8013000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8013000</v>
      </c>
      <c r="O31" s="47">
        <f t="shared" si="1"/>
        <v>184.94668328486358</v>
      </c>
      <c r="P31" s="9"/>
    </row>
    <row r="32" spans="1:16" ht="15.75">
      <c r="A32" s="28" t="s">
        <v>72</v>
      </c>
      <c r="B32" s="29"/>
      <c r="C32" s="30"/>
      <c r="D32" s="31">
        <f t="shared" ref="D32:M32" si="9">SUM(D33:D35)</f>
        <v>6610434</v>
      </c>
      <c r="E32" s="31">
        <f t="shared" si="9"/>
        <v>5888006</v>
      </c>
      <c r="F32" s="31">
        <f t="shared" si="9"/>
        <v>24344</v>
      </c>
      <c r="G32" s="31">
        <f t="shared" si="9"/>
        <v>0</v>
      </c>
      <c r="H32" s="31">
        <f t="shared" si="9"/>
        <v>0</v>
      </c>
      <c r="I32" s="31">
        <f t="shared" si="9"/>
        <v>1123201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6139299</v>
      </c>
      <c r="N32" s="31">
        <f t="shared" si="4"/>
        <v>19785284</v>
      </c>
      <c r="O32" s="43">
        <f t="shared" si="1"/>
        <v>456.66075797442642</v>
      </c>
      <c r="P32" s="9"/>
    </row>
    <row r="33" spans="1:119">
      <c r="A33" s="12"/>
      <c r="B33" s="44">
        <v>581</v>
      </c>
      <c r="C33" s="20" t="s">
        <v>73</v>
      </c>
      <c r="D33" s="46">
        <v>4744944</v>
      </c>
      <c r="E33" s="46">
        <v>5888006</v>
      </c>
      <c r="F33" s="46">
        <v>24344</v>
      </c>
      <c r="G33" s="46">
        <v>0</v>
      </c>
      <c r="H33" s="46">
        <v>0</v>
      </c>
      <c r="I33" s="46">
        <v>1123201</v>
      </c>
      <c r="J33" s="46">
        <v>0</v>
      </c>
      <c r="K33" s="46">
        <v>0</v>
      </c>
      <c r="L33" s="46">
        <v>0</v>
      </c>
      <c r="M33" s="46">
        <v>6138645</v>
      </c>
      <c r="N33" s="46">
        <f t="shared" si="4"/>
        <v>17919140</v>
      </c>
      <c r="O33" s="47">
        <f t="shared" si="1"/>
        <v>413.58860730277434</v>
      </c>
      <c r="P33" s="9"/>
    </row>
    <row r="34" spans="1:119">
      <c r="A34" s="12"/>
      <c r="B34" s="44">
        <v>584</v>
      </c>
      <c r="C34" s="20" t="s">
        <v>84</v>
      </c>
      <c r="D34" s="46">
        <v>1865490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1865490</v>
      </c>
      <c r="O34" s="47">
        <f t="shared" si="1"/>
        <v>43.057055809444677</v>
      </c>
      <c r="P34" s="9"/>
    </row>
    <row r="35" spans="1:119" ht="15.75" thickBot="1">
      <c r="A35" s="12"/>
      <c r="B35" s="44">
        <v>592</v>
      </c>
      <c r="C35" s="20" t="s">
        <v>85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654</v>
      </c>
      <c r="N35" s="46">
        <f t="shared" si="4"/>
        <v>654</v>
      </c>
      <c r="O35" s="47">
        <f t="shared" si="1"/>
        <v>1.5094862207450491E-2</v>
      </c>
      <c r="P35" s="9"/>
    </row>
    <row r="36" spans="1:119" ht="16.5" thickBot="1">
      <c r="A36" s="14" t="s">
        <v>10</v>
      </c>
      <c r="B36" s="23"/>
      <c r="C36" s="22"/>
      <c r="D36" s="15">
        <f>SUM(D5,D13,D16,D24,D26,D28,D32)</f>
        <v>40332181</v>
      </c>
      <c r="E36" s="15">
        <f t="shared" ref="E36:M36" si="10">SUM(E5,E13,E16,E24,E26,E28,E32)</f>
        <v>8189314</v>
      </c>
      <c r="F36" s="15">
        <f t="shared" si="10"/>
        <v>12217350</v>
      </c>
      <c r="G36" s="15">
        <f t="shared" si="10"/>
        <v>0</v>
      </c>
      <c r="H36" s="15">
        <f t="shared" si="10"/>
        <v>0</v>
      </c>
      <c r="I36" s="15">
        <f t="shared" si="10"/>
        <v>22221966</v>
      </c>
      <c r="J36" s="15">
        <f t="shared" si="10"/>
        <v>0</v>
      </c>
      <c r="K36" s="15">
        <f t="shared" si="10"/>
        <v>15678390</v>
      </c>
      <c r="L36" s="15">
        <f t="shared" si="10"/>
        <v>0</v>
      </c>
      <c r="M36" s="15">
        <f t="shared" si="10"/>
        <v>101343463</v>
      </c>
      <c r="N36" s="15">
        <f t="shared" si="4"/>
        <v>199982664</v>
      </c>
      <c r="O36" s="37">
        <f t="shared" si="1"/>
        <v>4615.7656834233485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4" t="s">
        <v>88</v>
      </c>
      <c r="M38" s="94"/>
      <c r="N38" s="94"/>
      <c r="O38" s="41">
        <v>43326</v>
      </c>
    </row>
    <row r="39" spans="1:119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98" t="s">
        <v>53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83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11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16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12</v>
      </c>
      <c r="F4" s="33" t="s">
        <v>13</v>
      </c>
      <c r="G4" s="33" t="s">
        <v>14</v>
      </c>
      <c r="H4" s="33" t="s">
        <v>1</v>
      </c>
      <c r="I4" s="33" t="s">
        <v>2</v>
      </c>
      <c r="J4" s="34" t="s">
        <v>15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17</v>
      </c>
      <c r="B5" s="25"/>
      <c r="C5" s="25"/>
      <c r="D5" s="26">
        <f t="shared" ref="D5:M5" si="0">SUM(D6:D12)</f>
        <v>14318107</v>
      </c>
      <c r="E5" s="26">
        <f t="shared" si="0"/>
        <v>484889</v>
      </c>
      <c r="F5" s="26">
        <f t="shared" si="0"/>
        <v>6654116</v>
      </c>
      <c r="G5" s="26">
        <f t="shared" si="0"/>
        <v>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15117038</v>
      </c>
      <c r="L5" s="26">
        <f t="shared" si="0"/>
        <v>0</v>
      </c>
      <c r="M5" s="26">
        <f t="shared" si="0"/>
        <v>0</v>
      </c>
      <c r="N5" s="27">
        <f>SUM(D5:M5)</f>
        <v>36574154</v>
      </c>
      <c r="O5" s="32">
        <f t="shared" ref="O5:O37" si="1">(N5/O$39)</f>
        <v>842.54772051878638</v>
      </c>
      <c r="P5" s="6"/>
    </row>
    <row r="6" spans="1:133">
      <c r="A6" s="12"/>
      <c r="B6" s="44">
        <v>511</v>
      </c>
      <c r="C6" s="20" t="s">
        <v>18</v>
      </c>
      <c r="D6" s="46">
        <v>236589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236589</v>
      </c>
      <c r="O6" s="47">
        <f t="shared" si="1"/>
        <v>5.4502292151397178</v>
      </c>
      <c r="P6" s="9"/>
    </row>
    <row r="7" spans="1:133">
      <c r="A7" s="12"/>
      <c r="B7" s="44">
        <v>512</v>
      </c>
      <c r="C7" s="20" t="s">
        <v>19</v>
      </c>
      <c r="D7" s="46">
        <v>857052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857052</v>
      </c>
      <c r="O7" s="47">
        <f t="shared" si="1"/>
        <v>19.743647630675667</v>
      </c>
      <c r="P7" s="9"/>
    </row>
    <row r="8" spans="1:133">
      <c r="A8" s="12"/>
      <c r="B8" s="44">
        <v>513</v>
      </c>
      <c r="C8" s="20" t="s">
        <v>20</v>
      </c>
      <c r="D8" s="46">
        <v>10361368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10361368</v>
      </c>
      <c r="O8" s="47">
        <f t="shared" si="1"/>
        <v>238.69169987790551</v>
      </c>
      <c r="P8" s="9"/>
    </row>
    <row r="9" spans="1:133">
      <c r="A9" s="12"/>
      <c r="B9" s="44">
        <v>514</v>
      </c>
      <c r="C9" s="20" t="s">
        <v>21</v>
      </c>
      <c r="D9" s="46">
        <v>613098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613098</v>
      </c>
      <c r="O9" s="47">
        <f t="shared" si="1"/>
        <v>14.123753138750029</v>
      </c>
      <c r="P9" s="9"/>
    </row>
    <row r="10" spans="1:133">
      <c r="A10" s="12"/>
      <c r="B10" s="44">
        <v>515</v>
      </c>
      <c r="C10" s="20" t="s">
        <v>22</v>
      </c>
      <c r="D10" s="46">
        <v>466329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466329</v>
      </c>
      <c r="O10" s="47">
        <f t="shared" si="1"/>
        <v>10.742680089382386</v>
      </c>
      <c r="P10" s="9"/>
    </row>
    <row r="11" spans="1:133">
      <c r="A11" s="12"/>
      <c r="B11" s="44">
        <v>518</v>
      </c>
      <c r="C11" s="20" t="s">
        <v>62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15117038</v>
      </c>
      <c r="L11" s="46">
        <v>0</v>
      </c>
      <c r="M11" s="46">
        <v>0</v>
      </c>
      <c r="N11" s="46">
        <f t="shared" si="2"/>
        <v>15117038</v>
      </c>
      <c r="O11" s="47">
        <f t="shared" si="1"/>
        <v>348.24663088299661</v>
      </c>
      <c r="P11" s="9"/>
    </row>
    <row r="12" spans="1:133">
      <c r="A12" s="12"/>
      <c r="B12" s="44">
        <v>519</v>
      </c>
      <c r="C12" s="20" t="s">
        <v>65</v>
      </c>
      <c r="D12" s="46">
        <v>1783671</v>
      </c>
      <c r="E12" s="46">
        <v>484889</v>
      </c>
      <c r="F12" s="46">
        <v>6654116</v>
      </c>
      <c r="G12" s="46">
        <v>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8922680</v>
      </c>
      <c r="O12" s="47">
        <f t="shared" si="1"/>
        <v>205.5490796839365</v>
      </c>
      <c r="P12" s="9"/>
    </row>
    <row r="13" spans="1:133" ht="15.75">
      <c r="A13" s="28" t="s">
        <v>24</v>
      </c>
      <c r="B13" s="29"/>
      <c r="C13" s="30"/>
      <c r="D13" s="31">
        <f t="shared" ref="D13:M13" si="3">SUM(D14:D15)</f>
        <v>14614145</v>
      </c>
      <c r="E13" s="31">
        <f t="shared" si="3"/>
        <v>758429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1304815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7" si="4">SUM(D13:M13)</f>
        <v>16677389</v>
      </c>
      <c r="O13" s="43">
        <f t="shared" si="1"/>
        <v>384.19196479992627</v>
      </c>
      <c r="P13" s="10"/>
    </row>
    <row r="14" spans="1:133">
      <c r="A14" s="12"/>
      <c r="B14" s="44">
        <v>521</v>
      </c>
      <c r="C14" s="20" t="s">
        <v>25</v>
      </c>
      <c r="D14" s="46">
        <v>13749747</v>
      </c>
      <c r="E14" s="46">
        <v>758429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14508176</v>
      </c>
      <c r="O14" s="47">
        <f t="shared" si="1"/>
        <v>334.22046119468314</v>
      </c>
      <c r="P14" s="9"/>
    </row>
    <row r="15" spans="1:133">
      <c r="A15" s="12"/>
      <c r="B15" s="44">
        <v>524</v>
      </c>
      <c r="C15" s="20" t="s">
        <v>26</v>
      </c>
      <c r="D15" s="46">
        <v>864398</v>
      </c>
      <c r="E15" s="46">
        <v>0</v>
      </c>
      <c r="F15" s="46">
        <v>0</v>
      </c>
      <c r="G15" s="46">
        <v>0</v>
      </c>
      <c r="H15" s="46">
        <v>0</v>
      </c>
      <c r="I15" s="46">
        <v>1304815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2169213</v>
      </c>
      <c r="O15" s="47">
        <f t="shared" si="1"/>
        <v>49.97150360524315</v>
      </c>
      <c r="P15" s="9"/>
    </row>
    <row r="16" spans="1:133" ht="15.75">
      <c r="A16" s="28" t="s">
        <v>27</v>
      </c>
      <c r="B16" s="29"/>
      <c r="C16" s="30"/>
      <c r="D16" s="31">
        <f t="shared" ref="D16:M16" si="5">SUM(D17:D23)</f>
        <v>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11437934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94146394</v>
      </c>
      <c r="N16" s="42">
        <f t="shared" si="4"/>
        <v>105584328</v>
      </c>
      <c r="O16" s="43">
        <f t="shared" si="1"/>
        <v>2432.3142205533413</v>
      </c>
      <c r="P16" s="10"/>
    </row>
    <row r="17" spans="1:16">
      <c r="A17" s="12"/>
      <c r="B17" s="44">
        <v>531</v>
      </c>
      <c r="C17" s="20" t="s">
        <v>28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61739932</v>
      </c>
      <c r="N17" s="46">
        <f t="shared" si="4"/>
        <v>61739932</v>
      </c>
      <c r="O17" s="47">
        <f t="shared" si="1"/>
        <v>1422.2841346264599</v>
      </c>
      <c r="P17" s="9"/>
    </row>
    <row r="18" spans="1:16">
      <c r="A18" s="12"/>
      <c r="B18" s="44">
        <v>532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4193751</v>
      </c>
      <c r="N18" s="46">
        <f t="shared" si="4"/>
        <v>4193751</v>
      </c>
      <c r="O18" s="47">
        <f t="shared" si="1"/>
        <v>96.610173005597915</v>
      </c>
      <c r="P18" s="9"/>
    </row>
    <row r="19" spans="1:16">
      <c r="A19" s="12"/>
      <c r="B19" s="44">
        <v>533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16037470</v>
      </c>
      <c r="N19" s="46">
        <f t="shared" si="4"/>
        <v>16037470</v>
      </c>
      <c r="O19" s="47">
        <f t="shared" si="1"/>
        <v>369.45034439862701</v>
      </c>
      <c r="P19" s="9"/>
    </row>
    <row r="20" spans="1:16">
      <c r="A20" s="12"/>
      <c r="B20" s="44">
        <v>534</v>
      </c>
      <c r="C20" s="20" t="s">
        <v>67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6235640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6235640</v>
      </c>
      <c r="O20" s="47">
        <f t="shared" si="1"/>
        <v>143.6485521435647</v>
      </c>
      <c r="P20" s="9"/>
    </row>
    <row r="21" spans="1:16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11820595</v>
      </c>
      <c r="N21" s="46">
        <f t="shared" si="4"/>
        <v>11820595</v>
      </c>
      <c r="O21" s="47">
        <f t="shared" si="1"/>
        <v>272.30747080098598</v>
      </c>
      <c r="P21" s="9"/>
    </row>
    <row r="22" spans="1:16">
      <c r="A22" s="12"/>
      <c r="B22" s="44">
        <v>538</v>
      </c>
      <c r="C22" s="20" t="s">
        <v>68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5202294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5202294</v>
      </c>
      <c r="O22" s="47">
        <f t="shared" si="1"/>
        <v>119.84367297104288</v>
      </c>
      <c r="P22" s="9"/>
    </row>
    <row r="23" spans="1:16">
      <c r="A23" s="12"/>
      <c r="B23" s="44">
        <v>539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354646</v>
      </c>
      <c r="N23" s="46">
        <f t="shared" si="4"/>
        <v>354646</v>
      </c>
      <c r="O23" s="47">
        <f t="shared" si="1"/>
        <v>8.1698726070630521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SUM(D25:D25)</f>
        <v>3068424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3068424</v>
      </c>
      <c r="O24" s="43">
        <f t="shared" si="1"/>
        <v>70.686355364095007</v>
      </c>
      <c r="P24" s="10"/>
    </row>
    <row r="25" spans="1:16">
      <c r="A25" s="12"/>
      <c r="B25" s="44">
        <v>541</v>
      </c>
      <c r="C25" s="20" t="s">
        <v>69</v>
      </c>
      <c r="D25" s="46">
        <v>3068424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3068424</v>
      </c>
      <c r="O25" s="47">
        <f t="shared" si="1"/>
        <v>70.686355364095007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0</v>
      </c>
      <c r="E26" s="31">
        <f t="shared" si="7"/>
        <v>2319458</v>
      </c>
      <c r="F26" s="31">
        <f t="shared" si="7"/>
        <v>336571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2656029</v>
      </c>
      <c r="O26" s="43">
        <f t="shared" si="1"/>
        <v>61.186136515469144</v>
      </c>
      <c r="P26" s="10"/>
    </row>
    <row r="27" spans="1:16">
      <c r="A27" s="13"/>
      <c r="B27" s="45">
        <v>554</v>
      </c>
      <c r="C27" s="21" t="s">
        <v>39</v>
      </c>
      <c r="D27" s="46">
        <v>0</v>
      </c>
      <c r="E27" s="46">
        <v>2319458</v>
      </c>
      <c r="F27" s="46">
        <v>336571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2656029</v>
      </c>
      <c r="O27" s="47">
        <f t="shared" si="1"/>
        <v>61.186136515469144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2223361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10008213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2243427</v>
      </c>
      <c r="N28" s="31">
        <f t="shared" si="4"/>
        <v>14475001</v>
      </c>
      <c r="O28" s="43">
        <f t="shared" si="1"/>
        <v>333.45621875647907</v>
      </c>
      <c r="P28" s="9"/>
    </row>
    <row r="29" spans="1:16">
      <c r="A29" s="12"/>
      <c r="B29" s="44">
        <v>572</v>
      </c>
      <c r="C29" s="20" t="s">
        <v>70</v>
      </c>
      <c r="D29" s="46">
        <v>2223361</v>
      </c>
      <c r="E29" s="46">
        <v>0</v>
      </c>
      <c r="F29" s="46">
        <v>0</v>
      </c>
      <c r="G29" s="46">
        <v>0</v>
      </c>
      <c r="H29" s="46">
        <v>0</v>
      </c>
      <c r="I29" s="46">
        <v>1553141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3776502</v>
      </c>
      <c r="O29" s="47">
        <f t="shared" si="1"/>
        <v>86.998134027505813</v>
      </c>
      <c r="P29" s="9"/>
    </row>
    <row r="30" spans="1:16">
      <c r="A30" s="12"/>
      <c r="B30" s="44">
        <v>573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2243427</v>
      </c>
      <c r="N30" s="46">
        <f t="shared" si="4"/>
        <v>2243427</v>
      </c>
      <c r="O30" s="47">
        <f t="shared" si="1"/>
        <v>51.68114907046926</v>
      </c>
      <c r="P30" s="9"/>
    </row>
    <row r="31" spans="1:16">
      <c r="A31" s="12"/>
      <c r="B31" s="44">
        <v>575</v>
      </c>
      <c r="C31" s="20" t="s">
        <v>71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8455072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8455072</v>
      </c>
      <c r="O31" s="47">
        <f t="shared" si="1"/>
        <v>194.77693565850399</v>
      </c>
      <c r="P31" s="9"/>
    </row>
    <row r="32" spans="1:16" ht="15.75">
      <c r="A32" s="28" t="s">
        <v>72</v>
      </c>
      <c r="B32" s="29"/>
      <c r="C32" s="30"/>
      <c r="D32" s="31">
        <f t="shared" ref="D32:M32" si="9">SUM(D33:D36)</f>
        <v>5831220</v>
      </c>
      <c r="E32" s="31">
        <f t="shared" si="9"/>
        <v>5967664</v>
      </c>
      <c r="F32" s="31">
        <f t="shared" si="9"/>
        <v>3472464</v>
      </c>
      <c r="G32" s="31">
        <f t="shared" si="9"/>
        <v>2343960</v>
      </c>
      <c r="H32" s="31">
        <f t="shared" si="9"/>
        <v>0</v>
      </c>
      <c r="I32" s="31">
        <f t="shared" si="9"/>
        <v>927609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5970671</v>
      </c>
      <c r="N32" s="31">
        <f t="shared" si="4"/>
        <v>24513588</v>
      </c>
      <c r="O32" s="43">
        <f t="shared" si="1"/>
        <v>564.71211039185425</v>
      </c>
      <c r="P32" s="9"/>
    </row>
    <row r="33" spans="1:119">
      <c r="A33" s="12"/>
      <c r="B33" s="44">
        <v>581</v>
      </c>
      <c r="C33" s="20" t="s">
        <v>73</v>
      </c>
      <c r="D33" s="46">
        <v>5776847</v>
      </c>
      <c r="E33" s="46">
        <v>5967664</v>
      </c>
      <c r="F33" s="46">
        <v>3472464</v>
      </c>
      <c r="G33" s="46">
        <v>2343960</v>
      </c>
      <c r="H33" s="46">
        <v>0</v>
      </c>
      <c r="I33" s="46">
        <v>922949</v>
      </c>
      <c r="J33" s="46">
        <v>0</v>
      </c>
      <c r="K33" s="46">
        <v>0</v>
      </c>
      <c r="L33" s="46">
        <v>0</v>
      </c>
      <c r="M33" s="46">
        <v>5968785</v>
      </c>
      <c r="N33" s="46">
        <f t="shared" si="4"/>
        <v>24452669</v>
      </c>
      <c r="O33" s="47">
        <f t="shared" si="1"/>
        <v>563.30873781934622</v>
      </c>
      <c r="P33" s="9"/>
    </row>
    <row r="34" spans="1:119">
      <c r="A34" s="12"/>
      <c r="B34" s="44">
        <v>584</v>
      </c>
      <c r="C34" s="20" t="s">
        <v>84</v>
      </c>
      <c r="D34" s="46">
        <v>54373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54373</v>
      </c>
      <c r="O34" s="47">
        <f t="shared" si="1"/>
        <v>1.2525743509410492</v>
      </c>
      <c r="P34" s="9"/>
    </row>
    <row r="35" spans="1:119">
      <c r="A35" s="12"/>
      <c r="B35" s="44">
        <v>588</v>
      </c>
      <c r="C35" s="20" t="s">
        <v>81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4660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4660</v>
      </c>
      <c r="O35" s="47">
        <f t="shared" si="1"/>
        <v>0.10735101015918358</v>
      </c>
      <c r="P35" s="9"/>
    </row>
    <row r="36" spans="1:119" ht="15.75" thickBot="1">
      <c r="A36" s="12"/>
      <c r="B36" s="44">
        <v>592</v>
      </c>
      <c r="C36" s="20" t="s">
        <v>85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1886</v>
      </c>
      <c r="N36" s="46">
        <f t="shared" si="4"/>
        <v>1886</v>
      </c>
      <c r="O36" s="47">
        <f t="shared" si="1"/>
        <v>4.3447211407772579E-2</v>
      </c>
      <c r="P36" s="9"/>
    </row>
    <row r="37" spans="1:119" ht="16.5" thickBot="1">
      <c r="A37" s="14" t="s">
        <v>10</v>
      </c>
      <c r="B37" s="23"/>
      <c r="C37" s="22"/>
      <c r="D37" s="15">
        <f>SUM(D5,D13,D16,D24,D26,D28,D32)</f>
        <v>40055257</v>
      </c>
      <c r="E37" s="15">
        <f t="shared" ref="E37:M37" si="10">SUM(E5,E13,E16,E24,E26,E28,E32)</f>
        <v>9530440</v>
      </c>
      <c r="F37" s="15">
        <f t="shared" si="10"/>
        <v>10463151</v>
      </c>
      <c r="G37" s="15">
        <f t="shared" si="10"/>
        <v>2343964</v>
      </c>
      <c r="H37" s="15">
        <f t="shared" si="10"/>
        <v>0</v>
      </c>
      <c r="I37" s="15">
        <f t="shared" si="10"/>
        <v>23678571</v>
      </c>
      <c r="J37" s="15">
        <f t="shared" si="10"/>
        <v>0</v>
      </c>
      <c r="K37" s="15">
        <f t="shared" si="10"/>
        <v>15117038</v>
      </c>
      <c r="L37" s="15">
        <f t="shared" si="10"/>
        <v>0</v>
      </c>
      <c r="M37" s="15">
        <f t="shared" si="10"/>
        <v>102360492</v>
      </c>
      <c r="N37" s="15">
        <f t="shared" si="4"/>
        <v>203548913</v>
      </c>
      <c r="O37" s="37">
        <f t="shared" si="1"/>
        <v>4689.0947268999516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4" t="s">
        <v>86</v>
      </c>
      <c r="M39" s="94"/>
      <c r="N39" s="94"/>
      <c r="O39" s="41">
        <v>43409</v>
      </c>
    </row>
    <row r="40" spans="1:119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98" t="s">
        <v>53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79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11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16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12</v>
      </c>
      <c r="F4" s="33" t="s">
        <v>13</v>
      </c>
      <c r="G4" s="33" t="s">
        <v>14</v>
      </c>
      <c r="H4" s="33" t="s">
        <v>1</v>
      </c>
      <c r="I4" s="33" t="s">
        <v>2</v>
      </c>
      <c r="J4" s="34" t="s">
        <v>15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17</v>
      </c>
      <c r="B5" s="25"/>
      <c r="C5" s="25"/>
      <c r="D5" s="26">
        <f t="shared" ref="D5:M5" si="0">SUM(D6:D12)</f>
        <v>11148107</v>
      </c>
      <c r="E5" s="26">
        <f t="shared" si="0"/>
        <v>213170</v>
      </c>
      <c r="F5" s="26">
        <f t="shared" si="0"/>
        <v>34902691</v>
      </c>
      <c r="G5" s="26">
        <f t="shared" si="0"/>
        <v>860581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15206315</v>
      </c>
      <c r="L5" s="26">
        <f t="shared" si="0"/>
        <v>0</v>
      </c>
      <c r="M5" s="26">
        <f t="shared" si="0"/>
        <v>0</v>
      </c>
      <c r="N5" s="27">
        <f>SUM(D5:M5)</f>
        <v>62330864</v>
      </c>
      <c r="O5" s="32">
        <f t="shared" ref="O5:O36" si="1">(N5/O$38)</f>
        <v>1466.98825578385</v>
      </c>
      <c r="P5" s="6"/>
    </row>
    <row r="6" spans="1:133">
      <c r="A6" s="12"/>
      <c r="B6" s="44">
        <v>511</v>
      </c>
      <c r="C6" s="20" t="s">
        <v>18</v>
      </c>
      <c r="D6" s="46">
        <v>204925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204925</v>
      </c>
      <c r="O6" s="47">
        <f t="shared" si="1"/>
        <v>4.8230130151333288</v>
      </c>
      <c r="P6" s="9"/>
    </row>
    <row r="7" spans="1:133">
      <c r="A7" s="12"/>
      <c r="B7" s="44">
        <v>512</v>
      </c>
      <c r="C7" s="20" t="s">
        <v>19</v>
      </c>
      <c r="D7" s="46">
        <v>837334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837334</v>
      </c>
      <c r="O7" s="47">
        <f t="shared" si="1"/>
        <v>19.707077125844336</v>
      </c>
      <c r="P7" s="9"/>
    </row>
    <row r="8" spans="1:133">
      <c r="A8" s="12"/>
      <c r="B8" s="44">
        <v>513</v>
      </c>
      <c r="C8" s="20" t="s">
        <v>20</v>
      </c>
      <c r="D8" s="46">
        <v>7263987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7263987</v>
      </c>
      <c r="O8" s="47">
        <f t="shared" si="1"/>
        <v>170.96159005860341</v>
      </c>
      <c r="P8" s="9"/>
    </row>
    <row r="9" spans="1:133">
      <c r="A9" s="12"/>
      <c r="B9" s="44">
        <v>514</v>
      </c>
      <c r="C9" s="20" t="s">
        <v>21</v>
      </c>
      <c r="D9" s="46">
        <v>874055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874055</v>
      </c>
      <c r="O9" s="47">
        <f t="shared" si="1"/>
        <v>20.571324342771071</v>
      </c>
      <c r="P9" s="9"/>
    </row>
    <row r="10" spans="1:133">
      <c r="A10" s="12"/>
      <c r="B10" s="44">
        <v>515</v>
      </c>
      <c r="C10" s="20" t="s">
        <v>22</v>
      </c>
      <c r="D10" s="46">
        <v>447483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447483</v>
      </c>
      <c r="O10" s="47">
        <f t="shared" si="1"/>
        <v>10.531737626209136</v>
      </c>
      <c r="P10" s="9"/>
    </row>
    <row r="11" spans="1:133">
      <c r="A11" s="12"/>
      <c r="B11" s="44">
        <v>518</v>
      </c>
      <c r="C11" s="20" t="s">
        <v>62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15206315</v>
      </c>
      <c r="L11" s="46">
        <v>0</v>
      </c>
      <c r="M11" s="46">
        <v>0</v>
      </c>
      <c r="N11" s="46">
        <f t="shared" si="2"/>
        <v>15206315</v>
      </c>
      <c r="O11" s="47">
        <f t="shared" si="1"/>
        <v>357.8882769658029</v>
      </c>
      <c r="P11" s="9"/>
    </row>
    <row r="12" spans="1:133">
      <c r="A12" s="12"/>
      <c r="B12" s="44">
        <v>519</v>
      </c>
      <c r="C12" s="20" t="s">
        <v>65</v>
      </c>
      <c r="D12" s="46">
        <v>1520323</v>
      </c>
      <c r="E12" s="46">
        <v>213170</v>
      </c>
      <c r="F12" s="46">
        <v>34902691</v>
      </c>
      <c r="G12" s="46">
        <v>860581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37496765</v>
      </c>
      <c r="O12" s="47">
        <f t="shared" si="1"/>
        <v>882.50523664948571</v>
      </c>
      <c r="P12" s="9"/>
    </row>
    <row r="13" spans="1:133" ht="15.75">
      <c r="A13" s="28" t="s">
        <v>24</v>
      </c>
      <c r="B13" s="29"/>
      <c r="C13" s="30"/>
      <c r="D13" s="31">
        <f t="shared" ref="D13:M13" si="3">SUM(D14:D15)</f>
        <v>13511344</v>
      </c>
      <c r="E13" s="31">
        <f t="shared" si="3"/>
        <v>716698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1194096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6" si="4">SUM(D13:M13)</f>
        <v>15422138</v>
      </c>
      <c r="O13" s="43">
        <f t="shared" si="1"/>
        <v>362.96777989597308</v>
      </c>
      <c r="P13" s="10"/>
    </row>
    <row r="14" spans="1:133">
      <c r="A14" s="12"/>
      <c r="B14" s="44">
        <v>521</v>
      </c>
      <c r="C14" s="20" t="s">
        <v>25</v>
      </c>
      <c r="D14" s="46">
        <v>12600971</v>
      </c>
      <c r="E14" s="46">
        <v>716698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13317669</v>
      </c>
      <c r="O14" s="47">
        <f t="shared" si="1"/>
        <v>313.43804278754499</v>
      </c>
      <c r="P14" s="9"/>
    </row>
    <row r="15" spans="1:133">
      <c r="A15" s="12"/>
      <c r="B15" s="44">
        <v>524</v>
      </c>
      <c r="C15" s="20" t="s">
        <v>26</v>
      </c>
      <c r="D15" s="46">
        <v>910373</v>
      </c>
      <c r="E15" s="46">
        <v>0</v>
      </c>
      <c r="F15" s="46">
        <v>0</v>
      </c>
      <c r="G15" s="46">
        <v>0</v>
      </c>
      <c r="H15" s="46">
        <v>0</v>
      </c>
      <c r="I15" s="46">
        <v>1194096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2104469</v>
      </c>
      <c r="O15" s="47">
        <f t="shared" si="1"/>
        <v>49.529737108428066</v>
      </c>
      <c r="P15" s="9"/>
    </row>
    <row r="16" spans="1:133" ht="15.75">
      <c r="A16" s="28" t="s">
        <v>27</v>
      </c>
      <c r="B16" s="29"/>
      <c r="C16" s="30"/>
      <c r="D16" s="31">
        <f t="shared" ref="D16:M16" si="5">SUM(D17:D23)</f>
        <v>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13629696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91238574</v>
      </c>
      <c r="N16" s="42">
        <f t="shared" si="4"/>
        <v>104868270</v>
      </c>
      <c r="O16" s="43">
        <f t="shared" si="1"/>
        <v>2468.1275153569159</v>
      </c>
      <c r="P16" s="10"/>
    </row>
    <row r="17" spans="1:16">
      <c r="A17" s="12"/>
      <c r="B17" s="44">
        <v>531</v>
      </c>
      <c r="C17" s="20" t="s">
        <v>28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59717262</v>
      </c>
      <c r="N17" s="46">
        <f t="shared" si="4"/>
        <v>59717262</v>
      </c>
      <c r="O17" s="47">
        <f t="shared" si="1"/>
        <v>1405.4758172703523</v>
      </c>
      <c r="P17" s="9"/>
    </row>
    <row r="18" spans="1:16">
      <c r="A18" s="12"/>
      <c r="B18" s="44">
        <v>532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4253114</v>
      </c>
      <c r="N18" s="46">
        <f t="shared" si="4"/>
        <v>4253114</v>
      </c>
      <c r="O18" s="47">
        <f t="shared" si="1"/>
        <v>100.0991786109346</v>
      </c>
      <c r="P18" s="9"/>
    </row>
    <row r="19" spans="1:16">
      <c r="A19" s="12"/>
      <c r="B19" s="44">
        <v>533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15522422</v>
      </c>
      <c r="N19" s="46">
        <f t="shared" si="4"/>
        <v>15522422</v>
      </c>
      <c r="O19" s="47">
        <f t="shared" si="1"/>
        <v>365.32801430958602</v>
      </c>
      <c r="P19" s="9"/>
    </row>
    <row r="20" spans="1:16">
      <c r="A20" s="12"/>
      <c r="B20" s="44">
        <v>534</v>
      </c>
      <c r="C20" s="20" t="s">
        <v>67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5689843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5689843</v>
      </c>
      <c r="O20" s="47">
        <f t="shared" si="1"/>
        <v>133.91331874132129</v>
      </c>
      <c r="P20" s="9"/>
    </row>
    <row r="21" spans="1:16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11430473</v>
      </c>
      <c r="N21" s="46">
        <f t="shared" si="4"/>
        <v>11430473</v>
      </c>
      <c r="O21" s="47">
        <f t="shared" si="1"/>
        <v>269.02193508908186</v>
      </c>
      <c r="P21" s="9"/>
    </row>
    <row r="22" spans="1:16">
      <c r="A22" s="12"/>
      <c r="B22" s="44">
        <v>538</v>
      </c>
      <c r="C22" s="20" t="s">
        <v>68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7939853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7939853</v>
      </c>
      <c r="O22" s="47">
        <f t="shared" si="1"/>
        <v>186.86843653651533</v>
      </c>
      <c r="P22" s="9"/>
    </row>
    <row r="23" spans="1:16">
      <c r="A23" s="12"/>
      <c r="B23" s="44">
        <v>539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315303</v>
      </c>
      <c r="N23" s="46">
        <f t="shared" si="4"/>
        <v>315303</v>
      </c>
      <c r="O23" s="47">
        <f t="shared" si="1"/>
        <v>7.4208147991244795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SUM(D25:D25)</f>
        <v>2747799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2747799</v>
      </c>
      <c r="O24" s="43">
        <f t="shared" si="1"/>
        <v>64.670832450751959</v>
      </c>
      <c r="P24" s="10"/>
    </row>
    <row r="25" spans="1:16">
      <c r="A25" s="12"/>
      <c r="B25" s="44">
        <v>541</v>
      </c>
      <c r="C25" s="20" t="s">
        <v>69</v>
      </c>
      <c r="D25" s="46">
        <v>2747799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2747799</v>
      </c>
      <c r="O25" s="47">
        <f t="shared" si="1"/>
        <v>64.670832450751959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0</v>
      </c>
      <c r="E26" s="31">
        <f t="shared" si="7"/>
        <v>3269773</v>
      </c>
      <c r="F26" s="31">
        <f t="shared" si="7"/>
        <v>340027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3609800</v>
      </c>
      <c r="O26" s="43">
        <f t="shared" si="1"/>
        <v>84.958459836663607</v>
      </c>
      <c r="P26" s="10"/>
    </row>
    <row r="27" spans="1:16">
      <c r="A27" s="13"/>
      <c r="B27" s="45">
        <v>554</v>
      </c>
      <c r="C27" s="21" t="s">
        <v>39</v>
      </c>
      <c r="D27" s="46">
        <v>0</v>
      </c>
      <c r="E27" s="46">
        <v>3269773</v>
      </c>
      <c r="F27" s="46">
        <v>340027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3609800</v>
      </c>
      <c r="O27" s="47">
        <f t="shared" si="1"/>
        <v>84.958459836663607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1942613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9618330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2157615</v>
      </c>
      <c r="N28" s="31">
        <f t="shared" si="4"/>
        <v>13718558</v>
      </c>
      <c r="O28" s="43">
        <f t="shared" si="1"/>
        <v>322.87316717267998</v>
      </c>
      <c r="P28" s="9"/>
    </row>
    <row r="29" spans="1:16">
      <c r="A29" s="12"/>
      <c r="B29" s="44">
        <v>572</v>
      </c>
      <c r="C29" s="20" t="s">
        <v>70</v>
      </c>
      <c r="D29" s="46">
        <v>1942613</v>
      </c>
      <c r="E29" s="46">
        <v>0</v>
      </c>
      <c r="F29" s="46">
        <v>0</v>
      </c>
      <c r="G29" s="46">
        <v>0</v>
      </c>
      <c r="H29" s="46">
        <v>0</v>
      </c>
      <c r="I29" s="46">
        <v>1510715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3453328</v>
      </c>
      <c r="O29" s="47">
        <f t="shared" si="1"/>
        <v>81.275812563251662</v>
      </c>
      <c r="P29" s="9"/>
    </row>
    <row r="30" spans="1:16">
      <c r="A30" s="12"/>
      <c r="B30" s="44">
        <v>573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2157615</v>
      </c>
      <c r="N30" s="46">
        <f t="shared" si="4"/>
        <v>2157615</v>
      </c>
      <c r="O30" s="47">
        <f t="shared" si="1"/>
        <v>50.780554967167973</v>
      </c>
      <c r="P30" s="9"/>
    </row>
    <row r="31" spans="1:16">
      <c r="A31" s="12"/>
      <c r="B31" s="44">
        <v>575</v>
      </c>
      <c r="C31" s="20" t="s">
        <v>71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8107615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8107615</v>
      </c>
      <c r="O31" s="47">
        <f t="shared" si="1"/>
        <v>190.81679964226035</v>
      </c>
      <c r="P31" s="9"/>
    </row>
    <row r="32" spans="1:16" ht="15.75">
      <c r="A32" s="28" t="s">
        <v>72</v>
      </c>
      <c r="B32" s="29"/>
      <c r="C32" s="30"/>
      <c r="D32" s="31">
        <f t="shared" ref="D32:M32" si="9">SUM(D33:D35)</f>
        <v>5242151</v>
      </c>
      <c r="E32" s="31">
        <f t="shared" si="9"/>
        <v>5499973</v>
      </c>
      <c r="F32" s="31">
        <f t="shared" si="9"/>
        <v>30913967</v>
      </c>
      <c r="G32" s="31">
        <f t="shared" si="9"/>
        <v>13501</v>
      </c>
      <c r="H32" s="31">
        <f t="shared" si="9"/>
        <v>0</v>
      </c>
      <c r="I32" s="31">
        <f t="shared" si="9"/>
        <v>655625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5809302</v>
      </c>
      <c r="N32" s="31">
        <f t="shared" si="4"/>
        <v>48134519</v>
      </c>
      <c r="O32" s="43">
        <f t="shared" si="1"/>
        <v>1132.8701310927534</v>
      </c>
      <c r="P32" s="9"/>
    </row>
    <row r="33" spans="1:119">
      <c r="A33" s="12"/>
      <c r="B33" s="44">
        <v>581</v>
      </c>
      <c r="C33" s="20" t="s">
        <v>73</v>
      </c>
      <c r="D33" s="46">
        <v>5242151</v>
      </c>
      <c r="E33" s="46">
        <v>5499973</v>
      </c>
      <c r="F33" s="46">
        <v>226676</v>
      </c>
      <c r="G33" s="46">
        <v>13501</v>
      </c>
      <c r="H33" s="46">
        <v>0</v>
      </c>
      <c r="I33" s="46">
        <v>523000</v>
      </c>
      <c r="J33" s="46">
        <v>0</v>
      </c>
      <c r="K33" s="46">
        <v>0</v>
      </c>
      <c r="L33" s="46">
        <v>0</v>
      </c>
      <c r="M33" s="46">
        <v>5809302</v>
      </c>
      <c r="N33" s="46">
        <f t="shared" si="4"/>
        <v>17314603</v>
      </c>
      <c r="O33" s="47">
        <f t="shared" si="1"/>
        <v>407.50789616135938</v>
      </c>
      <c r="P33" s="9"/>
    </row>
    <row r="34" spans="1:119">
      <c r="A34" s="12"/>
      <c r="B34" s="44">
        <v>585</v>
      </c>
      <c r="C34" s="20" t="s">
        <v>80</v>
      </c>
      <c r="D34" s="46">
        <v>0</v>
      </c>
      <c r="E34" s="46">
        <v>0</v>
      </c>
      <c r="F34" s="46">
        <v>30687291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30687291</v>
      </c>
      <c r="O34" s="47">
        <f t="shared" si="1"/>
        <v>722.24083880533783</v>
      </c>
      <c r="P34" s="9"/>
    </row>
    <row r="35" spans="1:119" ht="15.75" thickBot="1">
      <c r="A35" s="12"/>
      <c r="B35" s="44">
        <v>588</v>
      </c>
      <c r="C35" s="20" t="s">
        <v>81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132625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132625</v>
      </c>
      <c r="O35" s="47">
        <f t="shared" si="1"/>
        <v>3.1213961260561556</v>
      </c>
      <c r="P35" s="9"/>
    </row>
    <row r="36" spans="1:119" ht="16.5" thickBot="1">
      <c r="A36" s="14" t="s">
        <v>10</v>
      </c>
      <c r="B36" s="23"/>
      <c r="C36" s="22"/>
      <c r="D36" s="15">
        <f>SUM(D5,D13,D16,D24,D26,D28,D32)</f>
        <v>34592014</v>
      </c>
      <c r="E36" s="15">
        <f t="shared" ref="E36:M36" si="10">SUM(E5,E13,E16,E24,E26,E28,E32)</f>
        <v>9699614</v>
      </c>
      <c r="F36" s="15">
        <f t="shared" si="10"/>
        <v>66156685</v>
      </c>
      <c r="G36" s="15">
        <f t="shared" si="10"/>
        <v>874082</v>
      </c>
      <c r="H36" s="15">
        <f t="shared" si="10"/>
        <v>0</v>
      </c>
      <c r="I36" s="15">
        <f t="shared" si="10"/>
        <v>25097747</v>
      </c>
      <c r="J36" s="15">
        <f t="shared" si="10"/>
        <v>0</v>
      </c>
      <c r="K36" s="15">
        <f t="shared" si="10"/>
        <v>15206315</v>
      </c>
      <c r="L36" s="15">
        <f t="shared" si="10"/>
        <v>0</v>
      </c>
      <c r="M36" s="15">
        <f t="shared" si="10"/>
        <v>99205491</v>
      </c>
      <c r="N36" s="15">
        <f t="shared" si="4"/>
        <v>250831948</v>
      </c>
      <c r="O36" s="37">
        <f t="shared" si="1"/>
        <v>5903.4561415895878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4" t="s">
        <v>82</v>
      </c>
      <c r="M38" s="94"/>
      <c r="N38" s="94"/>
      <c r="O38" s="41">
        <v>42489</v>
      </c>
    </row>
    <row r="39" spans="1:119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98" t="s">
        <v>53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77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11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16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12</v>
      </c>
      <c r="F4" s="33" t="s">
        <v>13</v>
      </c>
      <c r="G4" s="33" t="s">
        <v>14</v>
      </c>
      <c r="H4" s="33" t="s">
        <v>1</v>
      </c>
      <c r="I4" s="33" t="s">
        <v>2</v>
      </c>
      <c r="J4" s="34" t="s">
        <v>15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17</v>
      </c>
      <c r="B5" s="25"/>
      <c r="C5" s="25"/>
      <c r="D5" s="26">
        <f t="shared" ref="D5:M5" si="0">SUM(D6:D12)</f>
        <v>9766932</v>
      </c>
      <c r="E5" s="26">
        <f t="shared" si="0"/>
        <v>364489</v>
      </c>
      <c r="F5" s="26">
        <f t="shared" si="0"/>
        <v>6568956</v>
      </c>
      <c r="G5" s="26">
        <f t="shared" si="0"/>
        <v>1322578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14366154</v>
      </c>
      <c r="L5" s="26">
        <f t="shared" si="0"/>
        <v>0</v>
      </c>
      <c r="M5" s="26">
        <f t="shared" si="0"/>
        <v>0</v>
      </c>
      <c r="N5" s="27">
        <f>SUM(D5:M5)</f>
        <v>32389109</v>
      </c>
      <c r="O5" s="32">
        <f t="shared" ref="O5:O35" si="1">(N5/O$37)</f>
        <v>768.99045561385594</v>
      </c>
      <c r="P5" s="6"/>
    </row>
    <row r="6" spans="1:133">
      <c r="A6" s="12"/>
      <c r="B6" s="44">
        <v>511</v>
      </c>
      <c r="C6" s="20" t="s">
        <v>18</v>
      </c>
      <c r="D6" s="46">
        <v>185180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185180</v>
      </c>
      <c r="O6" s="47">
        <f t="shared" si="1"/>
        <v>4.3965906123127327</v>
      </c>
      <c r="P6" s="9"/>
    </row>
    <row r="7" spans="1:133">
      <c r="A7" s="12"/>
      <c r="B7" s="44">
        <v>512</v>
      </c>
      <c r="C7" s="20" t="s">
        <v>19</v>
      </c>
      <c r="D7" s="46">
        <v>867036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867036</v>
      </c>
      <c r="O7" s="47">
        <f t="shared" si="1"/>
        <v>20.585389016833258</v>
      </c>
      <c r="P7" s="9"/>
    </row>
    <row r="8" spans="1:133">
      <c r="A8" s="12"/>
      <c r="B8" s="44">
        <v>513</v>
      </c>
      <c r="C8" s="20" t="s">
        <v>20</v>
      </c>
      <c r="D8" s="46">
        <v>6028890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6028890</v>
      </c>
      <c r="O8" s="47">
        <f t="shared" si="1"/>
        <v>143.13943825826823</v>
      </c>
      <c r="P8" s="9"/>
    </row>
    <row r="9" spans="1:133">
      <c r="A9" s="12"/>
      <c r="B9" s="44">
        <v>514</v>
      </c>
      <c r="C9" s="20" t="s">
        <v>21</v>
      </c>
      <c r="D9" s="46">
        <v>695649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695649</v>
      </c>
      <c r="O9" s="47">
        <f t="shared" si="1"/>
        <v>16.516275315178422</v>
      </c>
      <c r="P9" s="9"/>
    </row>
    <row r="10" spans="1:133">
      <c r="A10" s="12"/>
      <c r="B10" s="44">
        <v>515</v>
      </c>
      <c r="C10" s="20" t="s">
        <v>22</v>
      </c>
      <c r="D10" s="46">
        <v>387361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387361</v>
      </c>
      <c r="O10" s="47">
        <f t="shared" si="1"/>
        <v>9.196823286402811</v>
      </c>
      <c r="P10" s="9"/>
    </row>
    <row r="11" spans="1:133">
      <c r="A11" s="12"/>
      <c r="B11" s="44">
        <v>518</v>
      </c>
      <c r="C11" s="20" t="s">
        <v>62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14366154</v>
      </c>
      <c r="L11" s="46">
        <v>0</v>
      </c>
      <c r="M11" s="46">
        <v>0</v>
      </c>
      <c r="N11" s="46">
        <f t="shared" si="2"/>
        <v>14366154</v>
      </c>
      <c r="O11" s="47">
        <f t="shared" si="1"/>
        <v>341.08487855837035</v>
      </c>
      <c r="P11" s="9"/>
    </row>
    <row r="12" spans="1:133">
      <c r="A12" s="12"/>
      <c r="B12" s="44">
        <v>519</v>
      </c>
      <c r="C12" s="20" t="s">
        <v>65</v>
      </c>
      <c r="D12" s="46">
        <v>1602816</v>
      </c>
      <c r="E12" s="46">
        <v>364489</v>
      </c>
      <c r="F12" s="46">
        <v>6568956</v>
      </c>
      <c r="G12" s="46">
        <v>1322578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9858839</v>
      </c>
      <c r="O12" s="47">
        <f t="shared" si="1"/>
        <v>234.07106056649019</v>
      </c>
      <c r="P12" s="9"/>
    </row>
    <row r="13" spans="1:133" ht="15.75">
      <c r="A13" s="28" t="s">
        <v>24</v>
      </c>
      <c r="B13" s="29"/>
      <c r="C13" s="30"/>
      <c r="D13" s="31">
        <f t="shared" ref="D13:M13" si="3">SUM(D14:D16)</f>
        <v>13371876</v>
      </c>
      <c r="E13" s="31">
        <f t="shared" si="3"/>
        <v>1371068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1175458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5" si="4">SUM(D13:M13)</f>
        <v>15918402</v>
      </c>
      <c r="O13" s="43">
        <f t="shared" si="1"/>
        <v>377.93874498444882</v>
      </c>
      <c r="P13" s="10"/>
    </row>
    <row r="14" spans="1:133">
      <c r="A14" s="12"/>
      <c r="B14" s="44">
        <v>521</v>
      </c>
      <c r="C14" s="20" t="s">
        <v>25</v>
      </c>
      <c r="D14" s="46">
        <v>12542833</v>
      </c>
      <c r="E14" s="46">
        <v>855858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13398691</v>
      </c>
      <c r="O14" s="47">
        <f t="shared" si="1"/>
        <v>318.1151261900805</v>
      </c>
      <c r="P14" s="9"/>
    </row>
    <row r="15" spans="1:133">
      <c r="A15" s="12"/>
      <c r="B15" s="44">
        <v>524</v>
      </c>
      <c r="C15" s="20" t="s">
        <v>26</v>
      </c>
      <c r="D15" s="46">
        <v>829043</v>
      </c>
      <c r="E15" s="46">
        <v>0</v>
      </c>
      <c r="F15" s="46">
        <v>0</v>
      </c>
      <c r="G15" s="46">
        <v>0</v>
      </c>
      <c r="H15" s="46">
        <v>0</v>
      </c>
      <c r="I15" s="46">
        <v>1175458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2004501</v>
      </c>
      <c r="O15" s="47">
        <f t="shared" si="1"/>
        <v>47.59137206486384</v>
      </c>
      <c r="P15" s="9"/>
    </row>
    <row r="16" spans="1:133">
      <c r="A16" s="12"/>
      <c r="B16" s="44">
        <v>525</v>
      </c>
      <c r="C16" s="20" t="s">
        <v>57</v>
      </c>
      <c r="D16" s="46">
        <v>0</v>
      </c>
      <c r="E16" s="46">
        <v>515210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515210</v>
      </c>
      <c r="O16" s="47">
        <f t="shared" si="1"/>
        <v>12.232246729504499</v>
      </c>
      <c r="P16" s="9"/>
    </row>
    <row r="17" spans="1:16" ht="15.75">
      <c r="A17" s="28" t="s">
        <v>27</v>
      </c>
      <c r="B17" s="29"/>
      <c r="C17" s="30"/>
      <c r="D17" s="31">
        <f t="shared" ref="D17:M17" si="5">SUM(D18:D24)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11366878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87745753</v>
      </c>
      <c r="N17" s="42">
        <f t="shared" si="4"/>
        <v>99112631</v>
      </c>
      <c r="O17" s="43">
        <f t="shared" si="1"/>
        <v>2353.1572686910895</v>
      </c>
      <c r="P17" s="10"/>
    </row>
    <row r="18" spans="1:16">
      <c r="A18" s="12"/>
      <c r="B18" s="44">
        <v>531</v>
      </c>
      <c r="C18" s="20" t="s">
        <v>28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57246525</v>
      </c>
      <c r="N18" s="46">
        <f t="shared" si="4"/>
        <v>57246525</v>
      </c>
      <c r="O18" s="47">
        <f t="shared" si="1"/>
        <v>1359.1615422968257</v>
      </c>
      <c r="P18" s="9"/>
    </row>
    <row r="19" spans="1:16">
      <c r="A19" s="12"/>
      <c r="B19" s="44">
        <v>532</v>
      </c>
      <c r="C19" s="20" t="s">
        <v>29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4258095</v>
      </c>
      <c r="N19" s="46">
        <f t="shared" si="4"/>
        <v>4258095</v>
      </c>
      <c r="O19" s="47">
        <f t="shared" si="1"/>
        <v>101.09677342766922</v>
      </c>
      <c r="P19" s="9"/>
    </row>
    <row r="20" spans="1:16">
      <c r="A20" s="12"/>
      <c r="B20" s="44">
        <v>533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14822474</v>
      </c>
      <c r="N20" s="46">
        <f t="shared" si="4"/>
        <v>14822474</v>
      </c>
      <c r="O20" s="47">
        <f t="shared" si="1"/>
        <v>351.91894394453811</v>
      </c>
      <c r="P20" s="9"/>
    </row>
    <row r="21" spans="1:16">
      <c r="A21" s="12"/>
      <c r="B21" s="44">
        <v>534</v>
      </c>
      <c r="C21" s="20" t="s">
        <v>67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5708431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5708431</v>
      </c>
      <c r="O21" s="47">
        <f t="shared" si="1"/>
        <v>135.53101925496807</v>
      </c>
      <c r="P21" s="9"/>
    </row>
    <row r="22" spans="1:16">
      <c r="A22" s="12"/>
      <c r="B22" s="44">
        <v>535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11122910</v>
      </c>
      <c r="N22" s="46">
        <f t="shared" si="4"/>
        <v>11122910</v>
      </c>
      <c r="O22" s="47">
        <f t="shared" si="1"/>
        <v>264.08295543578907</v>
      </c>
      <c r="P22" s="9"/>
    </row>
    <row r="23" spans="1:16">
      <c r="A23" s="12"/>
      <c r="B23" s="44">
        <v>538</v>
      </c>
      <c r="C23" s="20" t="s">
        <v>68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5658447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5658447</v>
      </c>
      <c r="O23" s="47">
        <f t="shared" si="1"/>
        <v>134.34428642655334</v>
      </c>
      <c r="P23" s="9"/>
    </row>
    <row r="24" spans="1:16">
      <c r="A24" s="12"/>
      <c r="B24" s="44">
        <v>539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93">
        <v>0</v>
      </c>
      <c r="J24" s="46">
        <v>0</v>
      </c>
      <c r="K24" s="46">
        <v>0</v>
      </c>
      <c r="L24" s="46">
        <v>0</v>
      </c>
      <c r="M24" s="46">
        <v>295749</v>
      </c>
      <c r="N24" s="46">
        <f t="shared" si="4"/>
        <v>295749</v>
      </c>
      <c r="O24" s="47">
        <f t="shared" si="1"/>
        <v>7.0217479047460767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SUM(D26:D26)</f>
        <v>2684573</v>
      </c>
      <c r="E25" s="31">
        <f t="shared" si="6"/>
        <v>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2684573</v>
      </c>
      <c r="O25" s="43">
        <f t="shared" si="1"/>
        <v>63.737814288088508</v>
      </c>
      <c r="P25" s="10"/>
    </row>
    <row r="26" spans="1:16">
      <c r="A26" s="12"/>
      <c r="B26" s="44">
        <v>541</v>
      </c>
      <c r="C26" s="20" t="s">
        <v>69</v>
      </c>
      <c r="D26" s="46">
        <v>2684573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2684573</v>
      </c>
      <c r="O26" s="47">
        <f t="shared" si="1"/>
        <v>63.737814288088508</v>
      </c>
      <c r="P26" s="9"/>
    </row>
    <row r="27" spans="1:16" ht="15.75">
      <c r="A27" s="28" t="s">
        <v>38</v>
      </c>
      <c r="B27" s="29"/>
      <c r="C27" s="30"/>
      <c r="D27" s="31">
        <f t="shared" ref="D27:M27" si="7">SUM(D28:D28)</f>
        <v>0</v>
      </c>
      <c r="E27" s="31">
        <f t="shared" si="7"/>
        <v>2705024</v>
      </c>
      <c r="F27" s="31">
        <f t="shared" si="7"/>
        <v>342695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3047719</v>
      </c>
      <c r="O27" s="43">
        <f t="shared" si="1"/>
        <v>72.35971889171158</v>
      </c>
      <c r="P27" s="10"/>
    </row>
    <row r="28" spans="1:16">
      <c r="A28" s="13"/>
      <c r="B28" s="45">
        <v>554</v>
      </c>
      <c r="C28" s="21" t="s">
        <v>39</v>
      </c>
      <c r="D28" s="46">
        <v>0</v>
      </c>
      <c r="E28" s="46">
        <v>2705024</v>
      </c>
      <c r="F28" s="46">
        <v>342695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3047719</v>
      </c>
      <c r="O28" s="47">
        <f t="shared" si="1"/>
        <v>72.35971889171158</v>
      </c>
      <c r="P28" s="9"/>
    </row>
    <row r="29" spans="1:16" ht="15.75">
      <c r="A29" s="28" t="s">
        <v>41</v>
      </c>
      <c r="B29" s="29"/>
      <c r="C29" s="30"/>
      <c r="D29" s="31">
        <f t="shared" ref="D29:M29" si="8">SUM(D30:D32)</f>
        <v>1948804</v>
      </c>
      <c r="E29" s="31">
        <f t="shared" si="8"/>
        <v>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9358854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2199817</v>
      </c>
      <c r="N29" s="31">
        <f t="shared" si="4"/>
        <v>13507475</v>
      </c>
      <c r="O29" s="43">
        <f t="shared" si="1"/>
        <v>320.6979035589639</v>
      </c>
      <c r="P29" s="9"/>
    </row>
    <row r="30" spans="1:16">
      <c r="A30" s="12"/>
      <c r="B30" s="44">
        <v>572</v>
      </c>
      <c r="C30" s="20" t="s">
        <v>70</v>
      </c>
      <c r="D30" s="46">
        <v>1948804</v>
      </c>
      <c r="E30" s="46">
        <v>0</v>
      </c>
      <c r="F30" s="46">
        <v>0</v>
      </c>
      <c r="G30" s="46">
        <v>0</v>
      </c>
      <c r="H30" s="46">
        <v>0</v>
      </c>
      <c r="I30" s="46">
        <v>1574075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3522879</v>
      </c>
      <c r="O30" s="47">
        <f t="shared" si="1"/>
        <v>83.641088344927468</v>
      </c>
      <c r="P30" s="9"/>
    </row>
    <row r="31" spans="1:16">
      <c r="A31" s="12"/>
      <c r="B31" s="44">
        <v>573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2199817</v>
      </c>
      <c r="N31" s="46">
        <f t="shared" si="4"/>
        <v>2199817</v>
      </c>
      <c r="O31" s="47">
        <f t="shared" si="1"/>
        <v>52.228614164628787</v>
      </c>
      <c r="P31" s="9"/>
    </row>
    <row r="32" spans="1:16">
      <c r="A32" s="12"/>
      <c r="B32" s="44">
        <v>575</v>
      </c>
      <c r="C32" s="20" t="s">
        <v>71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7784779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7784779</v>
      </c>
      <c r="O32" s="47">
        <f t="shared" si="1"/>
        <v>184.82820104940762</v>
      </c>
      <c r="P32" s="9"/>
    </row>
    <row r="33" spans="1:119" ht="15.75">
      <c r="A33" s="28" t="s">
        <v>72</v>
      </c>
      <c r="B33" s="29"/>
      <c r="C33" s="30"/>
      <c r="D33" s="31">
        <f t="shared" ref="D33:M33" si="9">SUM(D34:D34)</f>
        <v>6435966</v>
      </c>
      <c r="E33" s="31">
        <f t="shared" si="9"/>
        <v>6392101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1297734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5735240</v>
      </c>
      <c r="N33" s="31">
        <f t="shared" si="4"/>
        <v>19861041</v>
      </c>
      <c r="O33" s="43">
        <f t="shared" si="1"/>
        <v>471.54588190602817</v>
      </c>
      <c r="P33" s="9"/>
    </row>
    <row r="34" spans="1:119" ht="15.75" thickBot="1">
      <c r="A34" s="12"/>
      <c r="B34" s="44">
        <v>581</v>
      </c>
      <c r="C34" s="20" t="s">
        <v>73</v>
      </c>
      <c r="D34" s="46">
        <v>6435966</v>
      </c>
      <c r="E34" s="46">
        <v>6392101</v>
      </c>
      <c r="F34" s="46">
        <v>0</v>
      </c>
      <c r="G34" s="46">
        <v>0</v>
      </c>
      <c r="H34" s="46">
        <v>0</v>
      </c>
      <c r="I34" s="46">
        <v>1297734</v>
      </c>
      <c r="J34" s="46">
        <v>0</v>
      </c>
      <c r="K34" s="46">
        <v>0</v>
      </c>
      <c r="L34" s="46">
        <v>0</v>
      </c>
      <c r="M34" s="46">
        <v>5735240</v>
      </c>
      <c r="N34" s="46">
        <f t="shared" si="4"/>
        <v>19861041</v>
      </c>
      <c r="O34" s="47">
        <f t="shared" si="1"/>
        <v>471.54588190602817</v>
      </c>
      <c r="P34" s="9"/>
    </row>
    <row r="35" spans="1:119" ht="16.5" thickBot="1">
      <c r="A35" s="14" t="s">
        <v>10</v>
      </c>
      <c r="B35" s="23"/>
      <c r="C35" s="22"/>
      <c r="D35" s="15">
        <f>SUM(D5,D13,D17,D25,D27,D29,D33)</f>
        <v>34208151</v>
      </c>
      <c r="E35" s="15">
        <f t="shared" ref="E35:M35" si="10">SUM(E5,E13,E17,E25,E27,E29,E33)</f>
        <v>10832682</v>
      </c>
      <c r="F35" s="15">
        <f t="shared" si="10"/>
        <v>6911651</v>
      </c>
      <c r="G35" s="15">
        <f t="shared" si="10"/>
        <v>1322578</v>
      </c>
      <c r="H35" s="15">
        <f t="shared" si="10"/>
        <v>0</v>
      </c>
      <c r="I35" s="15">
        <f t="shared" si="10"/>
        <v>23198924</v>
      </c>
      <c r="J35" s="15">
        <f t="shared" si="10"/>
        <v>0</v>
      </c>
      <c r="K35" s="15">
        <f t="shared" si="10"/>
        <v>14366154</v>
      </c>
      <c r="L35" s="15">
        <f t="shared" si="10"/>
        <v>0</v>
      </c>
      <c r="M35" s="15">
        <f t="shared" si="10"/>
        <v>95680810</v>
      </c>
      <c r="N35" s="15">
        <f t="shared" si="4"/>
        <v>186520950</v>
      </c>
      <c r="O35" s="37">
        <f t="shared" si="1"/>
        <v>4428.4277879341862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4" t="s">
        <v>78</v>
      </c>
      <c r="M37" s="94"/>
      <c r="N37" s="94"/>
      <c r="O37" s="41">
        <v>42119</v>
      </c>
    </row>
    <row r="38" spans="1:119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customHeight="1" thickBot="1">
      <c r="A39" s="98" t="s">
        <v>53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2024-05-22T19:46:26Z</cp:lastPrinted>
  <dcterms:created xsi:type="dcterms:W3CDTF">2000-08-31T21:26:31Z</dcterms:created>
  <dcterms:modified xsi:type="dcterms:W3CDTF">2024-05-22T19:47:12Z</dcterms:modified>
</cp:coreProperties>
</file>