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'2008'!$A$1:$O$85</definedName>
    <definedName name="_xlnm.Print_Area" localSheetId="14">'2009'!$A$1:$O$93</definedName>
    <definedName name="_xlnm.Print_Area" localSheetId="13">'2010'!$A$1:$O$90</definedName>
    <definedName name="_xlnm.Print_Area" localSheetId="12">'2011'!$A$1:$O$90</definedName>
    <definedName name="_xlnm.Print_Area" localSheetId="11">'2012'!$A$1:$O$87</definedName>
    <definedName name="_xlnm.Print_Area" localSheetId="10">'2013'!$A$1:$O$89</definedName>
    <definedName name="_xlnm.Print_Area" localSheetId="9">'2014'!$A$1:$O$91</definedName>
    <definedName name="_xlnm.Print_Area" localSheetId="8">'2015'!$A$1:$O$89</definedName>
    <definedName name="_xlnm.Print_Area" localSheetId="7">'2016'!$A$1:$O$91</definedName>
    <definedName name="_xlnm.Print_Area" localSheetId="6">'2017'!$A$1:$O$89</definedName>
    <definedName name="_xlnm.Print_Area" localSheetId="5">'2018'!$A$1:$O$86</definedName>
    <definedName name="_xlnm.Print_Area" localSheetId="4">'2019'!$A$1:$O$92</definedName>
    <definedName name="_xlnm.Print_Area" localSheetId="3">'2020'!$A$1:$O$90</definedName>
    <definedName name="_xlnm.Print_Area" localSheetId="2">'2021'!$A$1:$P$93</definedName>
    <definedName name="_xlnm.Print_Area" localSheetId="1">'2022'!$A$1:$P$94</definedName>
    <definedName name="_xlnm.Print_Area" localSheetId="0">'2023'!$A$1:$P$91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6" i="48" l="1"/>
  <c r="P86" i="48" s="1"/>
  <c r="O85" i="48"/>
  <c r="P85" i="48" s="1"/>
  <c r="O84" i="48"/>
  <c r="P84" i="48" s="1"/>
  <c r="O83" i="48"/>
  <c r="P83" i="48" s="1"/>
  <c r="O82" i="48"/>
  <c r="P82" i="48" s="1"/>
  <c r="O81" i="48"/>
  <c r="P81" i="48" s="1"/>
  <c r="O80" i="48"/>
  <c r="P80" i="48" s="1"/>
  <c r="N79" i="48"/>
  <c r="M79" i="48"/>
  <c r="L79" i="48"/>
  <c r="K79" i="48"/>
  <c r="J79" i="48"/>
  <c r="I79" i="48"/>
  <c r="H79" i="48"/>
  <c r="G79" i="48"/>
  <c r="F79" i="48"/>
  <c r="E79" i="48"/>
  <c r="D79" i="48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N69" i="48"/>
  <c r="M69" i="48"/>
  <c r="L69" i="48"/>
  <c r="K69" i="48"/>
  <c r="J69" i="48"/>
  <c r="I69" i="48"/>
  <c r="H69" i="48"/>
  <c r="G69" i="48"/>
  <c r="F69" i="48"/>
  <c r="E69" i="48"/>
  <c r="D69" i="48"/>
  <c r="O68" i="48"/>
  <c r="P68" i="48" s="1"/>
  <c r="O67" i="48"/>
  <c r="P67" i="48" s="1"/>
  <c r="O66" i="48"/>
  <c r="P66" i="48" s="1"/>
  <c r="N65" i="48"/>
  <c r="M65" i="48"/>
  <c r="L65" i="48"/>
  <c r="K65" i="48"/>
  <c r="J65" i="48"/>
  <c r="I65" i="48"/>
  <c r="H65" i="48"/>
  <c r="G65" i="48"/>
  <c r="F65" i="48"/>
  <c r="E65" i="48"/>
  <c r="D65" i="48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9" i="48" l="1"/>
  <c r="P79" i="48" s="1"/>
  <c r="O69" i="48"/>
  <c r="P69" i="48" s="1"/>
  <c r="O65" i="48"/>
  <c r="P65" i="48" s="1"/>
  <c r="O47" i="48"/>
  <c r="P47" i="48" s="1"/>
  <c r="O29" i="48"/>
  <c r="P29" i="48" s="1"/>
  <c r="K87" i="48"/>
  <c r="J87" i="48"/>
  <c r="M87" i="48"/>
  <c r="F87" i="48"/>
  <c r="G87" i="48"/>
  <c r="H87" i="48"/>
  <c r="I87" i="48"/>
  <c r="D87" i="48"/>
  <c r="L87" i="48"/>
  <c r="O5" i="48"/>
  <c r="P5" i="48" s="1"/>
  <c r="N87" i="48"/>
  <c r="E87" i="48"/>
  <c r="O16" i="48"/>
  <c r="P16" i="48" s="1"/>
  <c r="O87" i="48" l="1"/>
  <c r="P87" i="48" s="1"/>
  <c r="O89" i="47"/>
  <c r="P89" i="47" s="1"/>
  <c r="O88" i="47"/>
  <c r="P88" i="47" s="1"/>
  <c r="O87" i="47"/>
  <c r="P87" i="47" s="1"/>
  <c r="O86" i="47"/>
  <c r="P86" i="47" s="1"/>
  <c r="O85" i="47"/>
  <c r="P85" i="47" s="1"/>
  <c r="O82" i="47"/>
  <c r="P82" i="47" s="1"/>
  <c r="O81" i="47"/>
  <c r="P81" i="47" s="1"/>
  <c r="O80" i="47"/>
  <c r="P80" i="47" s="1"/>
  <c r="O79" i="47"/>
  <c r="P79" i="47" s="1"/>
  <c r="O78" i="47"/>
  <c r="P78" i="47" s="1"/>
  <c r="O77" i="47"/>
  <c r="P77" i="47" s="1"/>
  <c r="O76" i="47"/>
  <c r="P76" i="47" s="1"/>
  <c r="O75" i="47"/>
  <c r="P75" i="47" s="1"/>
  <c r="O74" i="47"/>
  <c r="P74" i="47" s="1"/>
  <c r="N73" i="47"/>
  <c r="M73" i="47"/>
  <c r="L73" i="47"/>
  <c r="K73" i="47"/>
  <c r="J73" i="47"/>
  <c r="I73" i="47"/>
  <c r="H73" i="47"/>
  <c r="G73" i="47"/>
  <c r="F73" i="47"/>
  <c r="E73" i="47"/>
  <c r="D73" i="47"/>
  <c r="O72" i="47"/>
  <c r="P72" i="47" s="1"/>
  <c r="O71" i="47"/>
  <c r="P71" i="47" s="1"/>
  <c r="O70" i="47"/>
  <c r="P70" i="47" s="1"/>
  <c r="N69" i="47"/>
  <c r="M69" i="47"/>
  <c r="L69" i="47"/>
  <c r="K69" i="47"/>
  <c r="J69" i="47"/>
  <c r="I69" i="47"/>
  <c r="H69" i="47"/>
  <c r="G69" i="47"/>
  <c r="F69" i="47"/>
  <c r="E69" i="47"/>
  <c r="D69" i="47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3" i="47" l="1"/>
  <c r="P73" i="47" s="1"/>
  <c r="O69" i="47"/>
  <c r="P69" i="47" s="1"/>
  <c r="O50" i="47"/>
  <c r="P50" i="47" s="1"/>
  <c r="O30" i="47"/>
  <c r="P30" i="47" s="1"/>
  <c r="O16" i="47"/>
  <c r="P16" i="47" s="1"/>
  <c r="O5" i="47"/>
  <c r="P5" i="47" s="1"/>
  <c r="O88" i="46"/>
  <c r="P88" i="46"/>
  <c r="O87" i="46"/>
  <c r="P87" i="46" s="1"/>
  <c r="O86" i="46"/>
  <c r="P86" i="46" s="1"/>
  <c r="O85" i="46"/>
  <c r="P85" i="46" s="1"/>
  <c r="O84" i="46"/>
  <c r="P84" i="46" s="1"/>
  <c r="N83" i="46"/>
  <c r="M83" i="46"/>
  <c r="L83" i="46"/>
  <c r="K83" i="46"/>
  <c r="J83" i="46"/>
  <c r="I83" i="46"/>
  <c r="H83" i="46"/>
  <c r="G83" i="46"/>
  <c r="F83" i="46"/>
  <c r="E83" i="46"/>
  <c r="D83" i="46"/>
  <c r="O82" i="46"/>
  <c r="P82" i="46"/>
  <c r="O81" i="46"/>
  <c r="P81" i="46" s="1"/>
  <c r="O80" i="46"/>
  <c r="P80" i="46" s="1"/>
  <c r="O79" i="46"/>
  <c r="P79" i="46"/>
  <c r="O78" i="46"/>
  <c r="P78" i="46"/>
  <c r="O77" i="46"/>
  <c r="P77" i="46"/>
  <c r="O76" i="46"/>
  <c r="P76" i="46"/>
  <c r="O75" i="46"/>
  <c r="P75" i="46" s="1"/>
  <c r="O74" i="46"/>
  <c r="P74" i="46" s="1"/>
  <c r="N73" i="46"/>
  <c r="M73" i="46"/>
  <c r="L73" i="46"/>
  <c r="K73" i="46"/>
  <c r="J73" i="46"/>
  <c r="I73" i="46"/>
  <c r="H73" i="46"/>
  <c r="G73" i="46"/>
  <c r="F73" i="46"/>
  <c r="E73" i="46"/>
  <c r="D73" i="46"/>
  <c r="O72" i="46"/>
  <c r="P72" i="46"/>
  <c r="O71" i="46"/>
  <c r="P71" i="46" s="1"/>
  <c r="O70" i="46"/>
  <c r="P70" i="46" s="1"/>
  <c r="N69" i="46"/>
  <c r="M69" i="46"/>
  <c r="L69" i="46"/>
  <c r="K69" i="46"/>
  <c r="J69" i="46"/>
  <c r="I69" i="46"/>
  <c r="H69" i="46"/>
  <c r="G69" i="46"/>
  <c r="F69" i="46"/>
  <c r="E69" i="46"/>
  <c r="D69" i="46"/>
  <c r="O68" i="46"/>
  <c r="P68" i="46"/>
  <c r="O67" i="46"/>
  <c r="P67" i="46"/>
  <c r="O66" i="46"/>
  <c r="P66" i="46" s="1"/>
  <c r="O65" i="46"/>
  <c r="P65" i="46" s="1"/>
  <c r="O64" i="46"/>
  <c r="P64" i="46"/>
  <c r="O63" i="46"/>
  <c r="P63" i="46"/>
  <c r="O62" i="46"/>
  <c r="P62" i="46"/>
  <c r="O61" i="46"/>
  <c r="P61" i="46"/>
  <c r="O60" i="46"/>
  <c r="P60" i="46" s="1"/>
  <c r="O59" i="46"/>
  <c r="P59" i="46" s="1"/>
  <c r="O58" i="46"/>
  <c r="P58" i="46"/>
  <c r="O57" i="46"/>
  <c r="P57" i="46"/>
  <c r="O56" i="46"/>
  <c r="P56" i="46"/>
  <c r="O55" i="46"/>
  <c r="P55" i="46"/>
  <c r="O54" i="46"/>
  <c r="P54" i="46" s="1"/>
  <c r="O53" i="46"/>
  <c r="P53" i="46" s="1"/>
  <c r="O52" i="46"/>
  <c r="P52" i="46"/>
  <c r="O51" i="46"/>
  <c r="P51" i="46"/>
  <c r="N50" i="46"/>
  <c r="M50" i="46"/>
  <c r="L50" i="46"/>
  <c r="K50" i="46"/>
  <c r="J50" i="46"/>
  <c r="I50" i="46"/>
  <c r="H50" i="46"/>
  <c r="G50" i="46"/>
  <c r="F50" i="46"/>
  <c r="E50" i="46"/>
  <c r="D50" i="46"/>
  <c r="O49" i="46"/>
  <c r="P49" i="46" s="1"/>
  <c r="O48" i="46"/>
  <c r="P48" i="46" s="1"/>
  <c r="O47" i="46"/>
  <c r="P47" i="46"/>
  <c r="O46" i="46"/>
  <c r="P46" i="46"/>
  <c r="O45" i="46"/>
  <c r="P45" i="46" s="1"/>
  <c r="O44" i="46"/>
  <c r="P44" i="46" s="1"/>
  <c r="O43" i="46"/>
  <c r="P43" i="46" s="1"/>
  <c r="O42" i="46"/>
  <c r="P42" i="46" s="1"/>
  <c r="O41" i="46"/>
  <c r="P41" i="46" s="1"/>
  <c r="O40" i="46"/>
  <c r="P40" i="46"/>
  <c r="O39" i="46"/>
  <c r="P39" i="46" s="1"/>
  <c r="O38" i="46"/>
  <c r="P38" i="46" s="1"/>
  <c r="O37" i="46"/>
  <c r="P37" i="46" s="1"/>
  <c r="O36" i="46"/>
  <c r="P36" i="46" s="1"/>
  <c r="O35" i="46"/>
  <c r="P35" i="46"/>
  <c r="O34" i="46"/>
  <c r="P34" i="46"/>
  <c r="O33" i="46"/>
  <c r="P33" i="46" s="1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/>
  <c r="O28" i="46"/>
  <c r="P28" i="46"/>
  <c r="O27" i="46"/>
  <c r="P27" i="46" s="1"/>
  <c r="O26" i="46"/>
  <c r="P26" i="46" s="1"/>
  <c r="O25" i="46"/>
  <c r="P25" i="46"/>
  <c r="O24" i="46"/>
  <c r="P24" i="46"/>
  <c r="O23" i="46"/>
  <c r="P23" i="46"/>
  <c r="O22" i="46"/>
  <c r="P22" i="46"/>
  <c r="O21" i="46"/>
  <c r="P21" i="46" s="1"/>
  <c r="O20" i="46"/>
  <c r="P20" i="46" s="1"/>
  <c r="O19" i="46"/>
  <c r="P19" i="46"/>
  <c r="O18" i="46"/>
  <c r="P18" i="46"/>
  <c r="O17" i="46"/>
  <c r="P17" i="46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85" i="45"/>
  <c r="O85" i="45"/>
  <c r="N84" i="45"/>
  <c r="O84" i="45"/>
  <c r="N83" i="45"/>
  <c r="O83" i="45"/>
  <c r="N82" i="45"/>
  <c r="O82" i="45"/>
  <c r="N81" i="45"/>
  <c r="O81" i="45" s="1"/>
  <c r="M80" i="45"/>
  <c r="L80" i="45"/>
  <c r="K80" i="45"/>
  <c r="J80" i="45"/>
  <c r="I80" i="45"/>
  <c r="H80" i="45"/>
  <c r="G80" i="45"/>
  <c r="F80" i="45"/>
  <c r="E80" i="45"/>
  <c r="D80" i="45"/>
  <c r="N79" i="45"/>
  <c r="O79" i="45" s="1"/>
  <c r="N78" i="45"/>
  <c r="O78" i="45" s="1"/>
  <c r="N77" i="45"/>
  <c r="O77" i="45"/>
  <c r="N76" i="45"/>
  <c r="O76" i="45"/>
  <c r="N75" i="45"/>
  <c r="O75" i="45"/>
  <c r="N74" i="45"/>
  <c r="O74" i="45"/>
  <c r="N73" i="45"/>
  <c r="O73" i="45" s="1"/>
  <c r="N72" i="45"/>
  <c r="O72" i="45" s="1"/>
  <c r="N71" i="45"/>
  <c r="O71" i="45"/>
  <c r="M70" i="45"/>
  <c r="L70" i="45"/>
  <c r="K70" i="45"/>
  <c r="J70" i="45"/>
  <c r="I70" i="45"/>
  <c r="H70" i="45"/>
  <c r="G70" i="45"/>
  <c r="F70" i="45"/>
  <c r="E70" i="45"/>
  <c r="D70" i="45"/>
  <c r="N69" i="45"/>
  <c r="O69" i="45"/>
  <c r="N68" i="45"/>
  <c r="O68" i="45"/>
  <c r="N67" i="45"/>
  <c r="O67" i="45"/>
  <c r="M66" i="45"/>
  <c r="L66" i="45"/>
  <c r="K66" i="45"/>
  <c r="J66" i="45"/>
  <c r="I66" i="45"/>
  <c r="H66" i="45"/>
  <c r="G66" i="45"/>
  <c r="F66" i="45"/>
  <c r="E66" i="45"/>
  <c r="D66" i="45"/>
  <c r="N65" i="45"/>
  <c r="O65" i="45"/>
  <c r="N64" i="45"/>
  <c r="O64" i="45"/>
  <c r="N63" i="45"/>
  <c r="O63" i="45" s="1"/>
  <c r="N62" i="45"/>
  <c r="O62" i="45" s="1"/>
  <c r="N61" i="45"/>
  <c r="O61" i="45"/>
  <c r="N60" i="45"/>
  <c r="O60" i="45"/>
  <c r="N59" i="45"/>
  <c r="O59" i="45"/>
  <c r="N58" i="45"/>
  <c r="O58" i="45"/>
  <c r="N57" i="45"/>
  <c r="O57" i="45" s="1"/>
  <c r="N56" i="45"/>
  <c r="O56" i="45" s="1"/>
  <c r="N55" i="45"/>
  <c r="O55" i="45"/>
  <c r="N54" i="45"/>
  <c r="O54" i="45"/>
  <c r="N53" i="45"/>
  <c r="O53" i="45"/>
  <c r="N52" i="45"/>
  <c r="O52" i="45"/>
  <c r="N51" i="45"/>
  <c r="O51" i="45" s="1"/>
  <c r="N50" i="45"/>
  <c r="O50" i="45" s="1"/>
  <c r="N49" i="45"/>
  <c r="O49" i="45"/>
  <c r="N48" i="45"/>
  <c r="O48" i="45"/>
  <c r="M47" i="45"/>
  <c r="L47" i="45"/>
  <c r="K47" i="45"/>
  <c r="J47" i="45"/>
  <c r="I47" i="45"/>
  <c r="H47" i="45"/>
  <c r="G47" i="45"/>
  <c r="F47" i="45"/>
  <c r="E47" i="45"/>
  <c r="D47" i="45"/>
  <c r="N46" i="45"/>
  <c r="O46" i="45"/>
  <c r="N45" i="45"/>
  <c r="O45" i="45"/>
  <c r="N44" i="45"/>
  <c r="O44" i="45"/>
  <c r="N43" i="45"/>
  <c r="O43" i="45" s="1"/>
  <c r="N42" i="45"/>
  <c r="O42" i="45" s="1"/>
  <c r="N41" i="45"/>
  <c r="O41" i="45"/>
  <c r="N40" i="45"/>
  <c r="O40" i="45"/>
  <c r="N39" i="45"/>
  <c r="O39" i="45"/>
  <c r="N38" i="45"/>
  <c r="O38" i="45"/>
  <c r="N37" i="45"/>
  <c r="O37" i="45" s="1"/>
  <c r="N36" i="45"/>
  <c r="O36" i="45" s="1"/>
  <c r="N35" i="45"/>
  <c r="O35" i="45"/>
  <c r="N34" i="45"/>
  <c r="O34" i="45"/>
  <c r="N33" i="45"/>
  <c r="O33" i="45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N28" i="45"/>
  <c r="O28" i="45" s="1"/>
  <c r="N27" i="45"/>
  <c r="O27" i="45"/>
  <c r="N26" i="45"/>
  <c r="O26" i="45"/>
  <c r="N25" i="45"/>
  <c r="O25" i="45"/>
  <c r="N24" i="45"/>
  <c r="O24" i="45"/>
  <c r="N23" i="45"/>
  <c r="O23" i="45" s="1"/>
  <c r="N22" i="45"/>
  <c r="O22" i="45" s="1"/>
  <c r="N21" i="45"/>
  <c r="O21" i="45"/>
  <c r="N20" i="45"/>
  <c r="O20" i="45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/>
  <c r="N12" i="45"/>
  <c r="O12" i="45"/>
  <c r="N11" i="45"/>
  <c r="O11" i="45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87" i="44"/>
  <c r="O87" i="44"/>
  <c r="N86" i="44"/>
  <c r="O86" i="44"/>
  <c r="N85" i="44"/>
  <c r="O85" i="44"/>
  <c r="N84" i="44"/>
  <c r="O84" i="44" s="1"/>
  <c r="N83" i="44"/>
  <c r="O83" i="44" s="1"/>
  <c r="N82" i="44"/>
  <c r="O82" i="44"/>
  <c r="M81" i="44"/>
  <c r="L81" i="44"/>
  <c r="K81" i="44"/>
  <c r="J81" i="44"/>
  <c r="I81" i="44"/>
  <c r="H81" i="44"/>
  <c r="G81" i="44"/>
  <c r="F81" i="44"/>
  <c r="E81" i="44"/>
  <c r="D81" i="44"/>
  <c r="N80" i="44"/>
  <c r="O80" i="44"/>
  <c r="N79" i="44"/>
  <c r="O79" i="44"/>
  <c r="N78" i="44"/>
  <c r="O78" i="44"/>
  <c r="N77" i="44"/>
  <c r="O77" i="44"/>
  <c r="N76" i="44"/>
  <c r="O76" i="44" s="1"/>
  <c r="N75" i="44"/>
  <c r="O75" i="44" s="1"/>
  <c r="N74" i="44"/>
  <c r="O74" i="44"/>
  <c r="N73" i="44"/>
  <c r="O73" i="44"/>
  <c r="N72" i="44"/>
  <c r="O72" i="44"/>
  <c r="M71" i="44"/>
  <c r="L71" i="44"/>
  <c r="K71" i="44"/>
  <c r="J71" i="44"/>
  <c r="I71" i="44"/>
  <c r="H71" i="44"/>
  <c r="G71" i="44"/>
  <c r="F71" i="44"/>
  <c r="E71" i="44"/>
  <c r="D71" i="44"/>
  <c r="N70" i="44"/>
  <c r="O70" i="44"/>
  <c r="N69" i="44"/>
  <c r="O69" i="44"/>
  <c r="N68" i="44"/>
  <c r="O68" i="44" s="1"/>
  <c r="M67" i="44"/>
  <c r="L67" i="44"/>
  <c r="K67" i="44"/>
  <c r="J67" i="44"/>
  <c r="I67" i="44"/>
  <c r="H67" i="44"/>
  <c r="G67" i="44"/>
  <c r="F67" i="44"/>
  <c r="E67" i="44"/>
  <c r="D67" i="44"/>
  <c r="N66" i="44"/>
  <c r="O66" i="44" s="1"/>
  <c r="N65" i="44"/>
  <c r="O65" i="44" s="1"/>
  <c r="N64" i="44"/>
  <c r="O64" i="44"/>
  <c r="N63" i="44"/>
  <c r="O63" i="44"/>
  <c r="N62" i="44"/>
  <c r="O62" i="44"/>
  <c r="N61" i="44"/>
  <c r="O61" i="44"/>
  <c r="N60" i="44"/>
  <c r="O60" i="44" s="1"/>
  <c r="N59" i="44"/>
  <c r="O59" i="44" s="1"/>
  <c r="N58" i="44"/>
  <c r="O58" i="44"/>
  <c r="N57" i="44"/>
  <c r="O57" i="44"/>
  <c r="N56" i="44"/>
  <c r="O56" i="44"/>
  <c r="N55" i="44"/>
  <c r="O55" i="44"/>
  <c r="N54" i="44"/>
  <c r="O54" i="44" s="1"/>
  <c r="N53" i="44"/>
  <c r="O53" i="44" s="1"/>
  <c r="N52" i="44"/>
  <c r="O52" i="44"/>
  <c r="N51" i="44"/>
  <c r="O51" i="44"/>
  <c r="N50" i="44"/>
  <c r="O50" i="44"/>
  <c r="N49" i="44"/>
  <c r="O49" i="44"/>
  <c r="M48" i="44"/>
  <c r="L48" i="44"/>
  <c r="K48" i="44"/>
  <c r="J48" i="44"/>
  <c r="I48" i="44"/>
  <c r="H48" i="44"/>
  <c r="G48" i="44"/>
  <c r="F48" i="44"/>
  <c r="E48" i="44"/>
  <c r="D48" i="44"/>
  <c r="N47" i="44"/>
  <c r="O47" i="44"/>
  <c r="N46" i="44"/>
  <c r="O46" i="44" s="1"/>
  <c r="N45" i="44"/>
  <c r="O45" i="44" s="1"/>
  <c r="N44" i="44"/>
  <c r="O44" i="44"/>
  <c r="N43" i="44"/>
  <c r="O43" i="44"/>
  <c r="N42" i="44"/>
  <c r="O42" i="44"/>
  <c r="N41" i="44"/>
  <c r="O41" i="44"/>
  <c r="N40" i="44"/>
  <c r="O40" i="44" s="1"/>
  <c r="N39" i="44"/>
  <c r="O39" i="44" s="1"/>
  <c r="N38" i="44"/>
  <c r="O38" i="44"/>
  <c r="N37" i="44"/>
  <c r="O37" i="44"/>
  <c r="N36" i="44"/>
  <c r="O36" i="44"/>
  <c r="N35" i="44"/>
  <c r="O35" i="44"/>
  <c r="N34" i="44"/>
  <c r="O34" i="44" s="1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/>
  <c r="N28" i="44"/>
  <c r="O28" i="44"/>
  <c r="N27" i="44"/>
  <c r="O27" i="44"/>
  <c r="N26" i="44"/>
  <c r="O26" i="44" s="1"/>
  <c r="N25" i="44"/>
  <c r="O25" i="44" s="1"/>
  <c r="N24" i="44"/>
  <c r="O24" i="44"/>
  <c r="N23" i="44"/>
  <c r="O23" i="44"/>
  <c r="N22" i="44"/>
  <c r="O22" i="44"/>
  <c r="N21" i="44"/>
  <c r="O21" i="44"/>
  <c r="N20" i="44"/>
  <c r="O20" i="44" s="1"/>
  <c r="N19" i="44"/>
  <c r="O19" i="44" s="1"/>
  <c r="N18" i="44"/>
  <c r="O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/>
  <c r="N13" i="44"/>
  <c r="O13" i="44"/>
  <c r="N12" i="44"/>
  <c r="O12" i="44" s="1"/>
  <c r="N11" i="44"/>
  <c r="O11" i="44" s="1"/>
  <c r="N10" i="44"/>
  <c r="O10" i="44"/>
  <c r="N9" i="44"/>
  <c r="O9" i="44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81" i="43"/>
  <c r="O81" i="43" s="1"/>
  <c r="N80" i="43"/>
  <c r="O80" i="43" s="1"/>
  <c r="N79" i="43"/>
  <c r="O79" i="43"/>
  <c r="N78" i="43"/>
  <c r="O78" i="43"/>
  <c r="M77" i="43"/>
  <c r="L77" i="43"/>
  <c r="K77" i="43"/>
  <c r="J77" i="43"/>
  <c r="I77" i="43"/>
  <c r="H77" i="43"/>
  <c r="G77" i="43"/>
  <c r="F77" i="43"/>
  <c r="E77" i="43"/>
  <c r="D77" i="43"/>
  <c r="N76" i="43"/>
  <c r="O76" i="43"/>
  <c r="N75" i="43"/>
  <c r="O75" i="43"/>
  <c r="N74" i="43"/>
  <c r="O74" i="43"/>
  <c r="N73" i="43"/>
  <c r="O73" i="43" s="1"/>
  <c r="N72" i="43"/>
  <c r="O72" i="43" s="1"/>
  <c r="N71" i="43"/>
  <c r="O71" i="43"/>
  <c r="N70" i="43"/>
  <c r="O70" i="43"/>
  <c r="N69" i="43"/>
  <c r="O69" i="43"/>
  <c r="N68" i="43"/>
  <c r="O68" i="43"/>
  <c r="M67" i="43"/>
  <c r="L67" i="43"/>
  <c r="K67" i="43"/>
  <c r="J67" i="43"/>
  <c r="I67" i="43"/>
  <c r="H67" i="43"/>
  <c r="G67" i="43"/>
  <c r="F67" i="43"/>
  <c r="E67" i="43"/>
  <c r="D67" i="43"/>
  <c r="N66" i="43"/>
  <c r="O66" i="43"/>
  <c r="N65" i="43"/>
  <c r="O65" i="43" s="1"/>
  <c r="N64" i="43"/>
  <c r="O64" i="43" s="1"/>
  <c r="M63" i="43"/>
  <c r="L63" i="43"/>
  <c r="K63" i="43"/>
  <c r="J63" i="43"/>
  <c r="I63" i="43"/>
  <c r="H63" i="43"/>
  <c r="G63" i="43"/>
  <c r="F63" i="43"/>
  <c r="E63" i="43"/>
  <c r="D63" i="43"/>
  <c r="N62" i="43"/>
  <c r="O62" i="43" s="1"/>
  <c r="N61" i="43"/>
  <c r="O61" i="43"/>
  <c r="N60" i="43"/>
  <c r="O60" i="43"/>
  <c r="N59" i="43"/>
  <c r="O59" i="43"/>
  <c r="N58" i="43"/>
  <c r="O58" i="43"/>
  <c r="N57" i="43"/>
  <c r="O57" i="43" s="1"/>
  <c r="N56" i="43"/>
  <c r="O56" i="43" s="1"/>
  <c r="N55" i="43"/>
  <c r="O55" i="43"/>
  <c r="N54" i="43"/>
  <c r="O54" i="43"/>
  <c r="N53" i="43"/>
  <c r="O53" i="43"/>
  <c r="N52" i="43"/>
  <c r="O52" i="43"/>
  <c r="N51" i="43"/>
  <c r="O51" i="43" s="1"/>
  <c r="N50" i="43"/>
  <c r="O50" i="43" s="1"/>
  <c r="N49" i="43"/>
  <c r="O49" i="43"/>
  <c r="N48" i="43"/>
  <c r="O48" i="43"/>
  <c r="N47" i="43"/>
  <c r="O47" i="43"/>
  <c r="N46" i="43"/>
  <c r="O46" i="43"/>
  <c r="N45" i="43"/>
  <c r="O45" i="43" s="1"/>
  <c r="M44" i="43"/>
  <c r="M82" i="43" s="1"/>
  <c r="L44" i="43"/>
  <c r="K44" i="43"/>
  <c r="J44" i="43"/>
  <c r="I44" i="43"/>
  <c r="H44" i="43"/>
  <c r="G44" i="43"/>
  <c r="F44" i="43"/>
  <c r="E44" i="43"/>
  <c r="D44" i="43"/>
  <c r="N43" i="43"/>
  <c r="O43" i="43" s="1"/>
  <c r="N42" i="43"/>
  <c r="O42" i="43" s="1"/>
  <c r="N41" i="43"/>
  <c r="O41" i="43"/>
  <c r="N40" i="43"/>
  <c r="O40" i="43"/>
  <c r="N39" i="43"/>
  <c r="O39" i="43"/>
  <c r="N38" i="43"/>
  <c r="O38" i="43"/>
  <c r="N37" i="43"/>
  <c r="O37" i="43" s="1"/>
  <c r="N36" i="43"/>
  <c r="O36" i="43" s="1"/>
  <c r="N35" i="43"/>
  <c r="O35" i="43"/>
  <c r="N34" i="43"/>
  <c r="O34" i="43"/>
  <c r="N33" i="43"/>
  <c r="O33" i="43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 s="1"/>
  <c r="N28" i="43"/>
  <c r="O28" i="43" s="1"/>
  <c r="N27" i="43"/>
  <c r="O27" i="43"/>
  <c r="N26" i="43"/>
  <c r="O26" i="43"/>
  <c r="N25" i="43"/>
  <c r="O25" i="43"/>
  <c r="N24" i="43"/>
  <c r="O24" i="43"/>
  <c r="N23" i="43"/>
  <c r="O23" i="43" s="1"/>
  <c r="N22" i="43"/>
  <c r="O22" i="43" s="1"/>
  <c r="N21" i="43"/>
  <c r="O21" i="43"/>
  <c r="N20" i="43"/>
  <c r="O20" i="43"/>
  <c r="N19" i="43"/>
  <c r="O19" i="43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D82" i="43" s="1"/>
  <c r="N15" i="43"/>
  <c r="O15" i="43" s="1"/>
  <c r="N14" i="43"/>
  <c r="O14" i="43" s="1"/>
  <c r="N13" i="43"/>
  <c r="O13" i="43"/>
  <c r="N12" i="43"/>
  <c r="O12" i="43"/>
  <c r="N11" i="43"/>
  <c r="O11" i="43"/>
  <c r="N10" i="43"/>
  <c r="O10" i="43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84" i="42"/>
  <c r="O84" i="42"/>
  <c r="N83" i="42"/>
  <c r="O83" i="42"/>
  <c r="N82" i="42"/>
  <c r="O82" i="42"/>
  <c r="N81" i="42"/>
  <c r="O81" i="42" s="1"/>
  <c r="N80" i="42"/>
  <c r="O80" i="42" s="1"/>
  <c r="M79" i="42"/>
  <c r="L79" i="42"/>
  <c r="K79" i="42"/>
  <c r="J79" i="42"/>
  <c r="I79" i="42"/>
  <c r="H79" i="42"/>
  <c r="G79" i="42"/>
  <c r="F79" i="42"/>
  <c r="E79" i="42"/>
  <c r="D79" i="42"/>
  <c r="N78" i="42"/>
  <c r="O78" i="42" s="1"/>
  <c r="N77" i="42"/>
  <c r="O77" i="42"/>
  <c r="N76" i="42"/>
  <c r="O76" i="42"/>
  <c r="N75" i="42"/>
  <c r="O75" i="42"/>
  <c r="N74" i="42"/>
  <c r="O74" i="42"/>
  <c r="N73" i="42"/>
  <c r="O73" i="42" s="1"/>
  <c r="N72" i="42"/>
  <c r="O72" i="42" s="1"/>
  <c r="N71" i="42"/>
  <c r="O71" i="42"/>
  <c r="N70" i="42"/>
  <c r="O70" i="42"/>
  <c r="M69" i="42"/>
  <c r="L69" i="42"/>
  <c r="K69" i="42"/>
  <c r="J69" i="42"/>
  <c r="I69" i="42"/>
  <c r="H69" i="42"/>
  <c r="G69" i="42"/>
  <c r="F69" i="42"/>
  <c r="E69" i="42"/>
  <c r="D69" i="42"/>
  <c r="N68" i="42"/>
  <c r="O68" i="42"/>
  <c r="N67" i="42"/>
  <c r="O67" i="42"/>
  <c r="N66" i="42"/>
  <c r="O66" i="42"/>
  <c r="M65" i="42"/>
  <c r="L65" i="42"/>
  <c r="K65" i="42"/>
  <c r="J65" i="42"/>
  <c r="I65" i="42"/>
  <c r="H65" i="42"/>
  <c r="G65" i="42"/>
  <c r="F65" i="42"/>
  <c r="E65" i="42"/>
  <c r="D65" i="42"/>
  <c r="N64" i="42"/>
  <c r="O64" i="42"/>
  <c r="N63" i="42"/>
  <c r="O63" i="42" s="1"/>
  <c r="N62" i="42"/>
  <c r="O62" i="42" s="1"/>
  <c r="N61" i="42"/>
  <c r="O61" i="42"/>
  <c r="N60" i="42"/>
  <c r="O60" i="42"/>
  <c r="N59" i="42"/>
  <c r="O59" i="42"/>
  <c r="N58" i="42"/>
  <c r="O58" i="42"/>
  <c r="N57" i="42"/>
  <c r="O57" i="42" s="1"/>
  <c r="N56" i="42"/>
  <c r="O56" i="42" s="1"/>
  <c r="N55" i="42"/>
  <c r="O55" i="42"/>
  <c r="N54" i="42"/>
  <c r="O54" i="42"/>
  <c r="N53" i="42"/>
  <c r="O53" i="42"/>
  <c r="N52" i="42"/>
  <c r="O52" i="42"/>
  <c r="N51" i="42"/>
  <c r="O51" i="42" s="1"/>
  <c r="N50" i="42"/>
  <c r="O50" i="42" s="1"/>
  <c r="N49" i="42"/>
  <c r="O49" i="42"/>
  <c r="N48" i="42"/>
  <c r="O48" i="42"/>
  <c r="N47" i="42"/>
  <c r="O47" i="42"/>
  <c r="M46" i="42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/>
  <c r="N43" i="42"/>
  <c r="O43" i="42" s="1"/>
  <c r="N42" i="42"/>
  <c r="O42" i="42" s="1"/>
  <c r="N41" i="42"/>
  <c r="O41" i="42"/>
  <c r="N40" i="42"/>
  <c r="O40" i="42"/>
  <c r="N39" i="42"/>
  <c r="O39" i="42"/>
  <c r="N38" i="42"/>
  <c r="O38" i="42"/>
  <c r="N37" i="42"/>
  <c r="O37" i="42" s="1"/>
  <c r="N36" i="42"/>
  <c r="O36" i="42" s="1"/>
  <c r="N35" i="42"/>
  <c r="O35" i="42"/>
  <c r="N34" i="42"/>
  <c r="O34" i="42"/>
  <c r="N33" i="42"/>
  <c r="O33" i="42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/>
  <c r="N25" i="42"/>
  <c r="O25" i="42"/>
  <c r="N24" i="42"/>
  <c r="O24" i="42"/>
  <c r="N23" i="42"/>
  <c r="O23" i="42" s="1"/>
  <c r="N22" i="42"/>
  <c r="O22" i="42" s="1"/>
  <c r="N21" i="42"/>
  <c r="O21" i="42"/>
  <c r="N20" i="42"/>
  <c r="O20" i="42"/>
  <c r="N19" i="42"/>
  <c r="O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/>
  <c r="N12" i="42"/>
  <c r="O12" i="42"/>
  <c r="N11" i="42"/>
  <c r="O11" i="42"/>
  <c r="N10" i="42"/>
  <c r="O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86" i="41"/>
  <c r="O86" i="41"/>
  <c r="N85" i="41"/>
  <c r="O85" i="41"/>
  <c r="N84" i="41"/>
  <c r="O84" i="41"/>
  <c r="N83" i="41"/>
  <c r="O83" i="41" s="1"/>
  <c r="M82" i="41"/>
  <c r="L82" i="41"/>
  <c r="K82" i="41"/>
  <c r="J82" i="41"/>
  <c r="N82" i="41" s="1"/>
  <c r="I82" i="41"/>
  <c r="H82" i="41"/>
  <c r="G82" i="41"/>
  <c r="F82" i="41"/>
  <c r="E82" i="41"/>
  <c r="D82" i="41"/>
  <c r="N81" i="41"/>
  <c r="O81" i="41" s="1"/>
  <c r="N80" i="41"/>
  <c r="O80" i="41" s="1"/>
  <c r="N79" i="41"/>
  <c r="O79" i="41"/>
  <c r="N78" i="41"/>
  <c r="O78" i="41"/>
  <c r="N77" i="41"/>
  <c r="O77" i="41"/>
  <c r="N76" i="41"/>
  <c r="O76" i="41"/>
  <c r="N75" i="41"/>
  <c r="O75" i="41" s="1"/>
  <c r="N74" i="41"/>
  <c r="O74" i="41" s="1"/>
  <c r="N73" i="41"/>
  <c r="O73" i="41"/>
  <c r="M72" i="41"/>
  <c r="L72" i="41"/>
  <c r="K72" i="41"/>
  <c r="J72" i="41"/>
  <c r="I72" i="41"/>
  <c r="H72" i="41"/>
  <c r="G72" i="41"/>
  <c r="F72" i="41"/>
  <c r="E72" i="41"/>
  <c r="D72" i="41"/>
  <c r="N71" i="41"/>
  <c r="O71" i="41"/>
  <c r="N70" i="41"/>
  <c r="O70" i="41"/>
  <c r="N69" i="41"/>
  <c r="O69" i="41"/>
  <c r="M68" i="41"/>
  <c r="L68" i="41"/>
  <c r="K68" i="41"/>
  <c r="J68" i="41"/>
  <c r="I68" i="41"/>
  <c r="H68" i="41"/>
  <c r="G68" i="41"/>
  <c r="F68" i="41"/>
  <c r="E68" i="41"/>
  <c r="D68" i="41"/>
  <c r="N67" i="41"/>
  <c r="O67" i="41"/>
  <c r="N66" i="41"/>
  <c r="O66" i="41"/>
  <c r="N65" i="41"/>
  <c r="O65" i="41" s="1"/>
  <c r="N64" i="41"/>
  <c r="O64" i="41" s="1"/>
  <c r="N63" i="41"/>
  <c r="O63" i="41"/>
  <c r="N62" i="41"/>
  <c r="O62" i="41"/>
  <c r="N61" i="41"/>
  <c r="O61" i="41"/>
  <c r="N60" i="41"/>
  <c r="O60" i="41"/>
  <c r="N59" i="41"/>
  <c r="O59" i="41" s="1"/>
  <c r="N58" i="41"/>
  <c r="O58" i="41" s="1"/>
  <c r="N57" i="41"/>
  <c r="O57" i="41"/>
  <c r="N56" i="41"/>
  <c r="O56" i="41"/>
  <c r="N55" i="41"/>
  <c r="O55" i="41"/>
  <c r="N54" i="41"/>
  <c r="O54" i="41"/>
  <c r="N53" i="41"/>
  <c r="O53" i="41" s="1"/>
  <c r="N52" i="41"/>
  <c r="O52" i="41" s="1"/>
  <c r="N51" i="41"/>
  <c r="O51" i="41"/>
  <c r="N50" i="41"/>
  <c r="O50" i="41"/>
  <c r="M49" i="41"/>
  <c r="L49" i="41"/>
  <c r="K49" i="41"/>
  <c r="J49" i="41"/>
  <c r="I49" i="41"/>
  <c r="H49" i="41"/>
  <c r="G49" i="41"/>
  <c r="N49" i="41" s="1"/>
  <c r="F49" i="41"/>
  <c r="E49" i="41"/>
  <c r="D49" i="41"/>
  <c r="N48" i="41"/>
  <c r="O48" i="41"/>
  <c r="N47" i="41"/>
  <c r="O47" i="41"/>
  <c r="N46" i="41"/>
  <c r="O46" i="41"/>
  <c r="N45" i="41"/>
  <c r="O45" i="41" s="1"/>
  <c r="N44" i="41"/>
  <c r="O44" i="41" s="1"/>
  <c r="N43" i="41"/>
  <c r="O43" i="41"/>
  <c r="N42" i="41"/>
  <c r="O42" i="41"/>
  <c r="N41" i="41"/>
  <c r="O41" i="41"/>
  <c r="N40" i="41"/>
  <c r="O40" i="41"/>
  <c r="N39" i="41"/>
  <c r="O39" i="41" s="1"/>
  <c r="N38" i="41"/>
  <c r="O38" i="41" s="1"/>
  <c r="N37" i="41"/>
  <c r="O37" i="41"/>
  <c r="N36" i="41"/>
  <c r="O36" i="41"/>
  <c r="N35" i="41"/>
  <c r="O35" i="41"/>
  <c r="N34" i="41"/>
  <c r="O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/>
  <c r="N28" i="41"/>
  <c r="O28" i="41"/>
  <c r="N27" i="41"/>
  <c r="O27" i="41"/>
  <c r="N26" i="41"/>
  <c r="O26" i="41"/>
  <c r="N25" i="41"/>
  <c r="O25" i="41" s="1"/>
  <c r="N24" i="41"/>
  <c r="O24" i="41" s="1"/>
  <c r="N23" i="41"/>
  <c r="O23" i="41"/>
  <c r="N22" i="41"/>
  <c r="O22" i="41"/>
  <c r="N21" i="41"/>
  <c r="O21" i="41"/>
  <c r="N20" i="41"/>
  <c r="O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N13" i="41"/>
  <c r="O13" i="41"/>
  <c r="N12" i="41"/>
  <c r="O12" i="41"/>
  <c r="N11" i="41"/>
  <c r="O11" i="41" s="1"/>
  <c r="N10" i="41"/>
  <c r="O10" i="41" s="1"/>
  <c r="N9" i="41"/>
  <c r="O9" i="41"/>
  <c r="N8" i="41"/>
  <c r="O8" i="4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84" i="40"/>
  <c r="O84" i="40"/>
  <c r="N83" i="40"/>
  <c r="O83" i="40" s="1"/>
  <c r="N82" i="40"/>
  <c r="O82" i="40" s="1"/>
  <c r="M81" i="40"/>
  <c r="L81" i="40"/>
  <c r="K81" i="40"/>
  <c r="J81" i="40"/>
  <c r="N81" i="40" s="1"/>
  <c r="O81" i="40" s="1"/>
  <c r="I81" i="40"/>
  <c r="H81" i="40"/>
  <c r="G81" i="40"/>
  <c r="F81" i="40"/>
  <c r="E81" i="40"/>
  <c r="D81" i="40"/>
  <c r="N80" i="40"/>
  <c r="O80" i="40" s="1"/>
  <c r="N79" i="40"/>
  <c r="O79" i="40"/>
  <c r="N78" i="40"/>
  <c r="O78" i="40"/>
  <c r="N77" i="40"/>
  <c r="O77" i="40"/>
  <c r="N76" i="40"/>
  <c r="O76" i="40"/>
  <c r="N75" i="40"/>
  <c r="O75" i="40" s="1"/>
  <c r="N74" i="40"/>
  <c r="O74" i="40" s="1"/>
  <c r="N73" i="40"/>
  <c r="O73" i="40"/>
  <c r="N72" i="40"/>
  <c r="O72" i="40"/>
  <c r="M71" i="40"/>
  <c r="L71" i="40"/>
  <c r="K71" i="40"/>
  <c r="J71" i="40"/>
  <c r="I71" i="40"/>
  <c r="H71" i="40"/>
  <c r="G71" i="40"/>
  <c r="F71" i="40"/>
  <c r="E71" i="40"/>
  <c r="D71" i="40"/>
  <c r="N70" i="40"/>
  <c r="O70" i="40"/>
  <c r="N69" i="40"/>
  <c r="O69" i="40"/>
  <c r="N68" i="40"/>
  <c r="O68" i="40"/>
  <c r="M67" i="40"/>
  <c r="L67" i="40"/>
  <c r="K67" i="40"/>
  <c r="J67" i="40"/>
  <c r="I67" i="40"/>
  <c r="H67" i="40"/>
  <c r="G67" i="40"/>
  <c r="F67" i="40"/>
  <c r="E67" i="40"/>
  <c r="D67" i="40"/>
  <c r="N66" i="40"/>
  <c r="O66" i="40"/>
  <c r="N65" i="40"/>
  <c r="O65" i="40" s="1"/>
  <c r="N64" i="40"/>
  <c r="O64" i="40" s="1"/>
  <c r="N63" i="40"/>
  <c r="O63" i="40"/>
  <c r="N62" i="40"/>
  <c r="O62" i="40"/>
  <c r="N61" i="40"/>
  <c r="O61" i="40"/>
  <c r="N60" i="40"/>
  <c r="O60" i="40"/>
  <c r="N59" i="40"/>
  <c r="O59" i="40" s="1"/>
  <c r="N58" i="40"/>
  <c r="O58" i="40" s="1"/>
  <c r="N57" i="40"/>
  <c r="O57" i="40"/>
  <c r="N56" i="40"/>
  <c r="O56" i="40"/>
  <c r="N55" i="40"/>
  <c r="O55" i="40"/>
  <c r="N54" i="40"/>
  <c r="O54" i="40"/>
  <c r="N53" i="40"/>
  <c r="O53" i="40" s="1"/>
  <c r="N52" i="40"/>
  <c r="O52" i="40" s="1"/>
  <c r="N51" i="40"/>
  <c r="O51" i="40"/>
  <c r="N50" i="40"/>
  <c r="O50" i="40"/>
  <c r="N49" i="40"/>
  <c r="O49" i="40"/>
  <c r="M48" i="40"/>
  <c r="L48" i="40"/>
  <c r="K48" i="40"/>
  <c r="J48" i="40"/>
  <c r="I48" i="40"/>
  <c r="H48" i="40"/>
  <c r="G48" i="40"/>
  <c r="F48" i="40"/>
  <c r="E48" i="40"/>
  <c r="D48" i="40"/>
  <c r="N47" i="40"/>
  <c r="O47" i="40"/>
  <c r="N46" i="40"/>
  <c r="O46" i="40"/>
  <c r="N45" i="40"/>
  <c r="O45" i="40" s="1"/>
  <c r="N44" i="40"/>
  <c r="O44" i="40" s="1"/>
  <c r="N43" i="40"/>
  <c r="O43" i="40"/>
  <c r="N42" i="40"/>
  <c r="O42" i="40"/>
  <c r="N41" i="40"/>
  <c r="O41" i="40"/>
  <c r="N40" i="40"/>
  <c r="O40" i="40"/>
  <c r="N39" i="40"/>
  <c r="O39" i="40" s="1"/>
  <c r="N38" i="40"/>
  <c r="O38" i="40" s="1"/>
  <c r="N37" i="40"/>
  <c r="O37" i="40"/>
  <c r="N36" i="40"/>
  <c r="O36" i="40"/>
  <c r="N35" i="40"/>
  <c r="O35" i="40"/>
  <c r="N34" i="40"/>
  <c r="O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/>
  <c r="N28" i="40"/>
  <c r="O28" i="40"/>
  <c r="N27" i="40"/>
  <c r="O27" i="40"/>
  <c r="N26" i="40"/>
  <c r="O26" i="40"/>
  <c r="N25" i="40"/>
  <c r="O25" i="40" s="1"/>
  <c r="N24" i="40"/>
  <c r="O24" i="40" s="1"/>
  <c r="N23" i="40"/>
  <c r="O23" i="40"/>
  <c r="N22" i="40"/>
  <c r="O22" i="40"/>
  <c r="N21" i="40"/>
  <c r="O21" i="40"/>
  <c r="N20" i="40"/>
  <c r="O20" i="40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/>
  <c r="N13" i="40"/>
  <c r="O13" i="40"/>
  <c r="N12" i="40"/>
  <c r="O12" i="40"/>
  <c r="N11" i="40"/>
  <c r="O11" i="40" s="1"/>
  <c r="N10" i="40"/>
  <c r="O10" i="40" s="1"/>
  <c r="N9" i="40"/>
  <c r="O9" i="40"/>
  <c r="N8" i="40"/>
  <c r="O8" i="40"/>
  <c r="N7" i="40"/>
  <c r="O7" i="40"/>
  <c r="N6" i="40"/>
  <c r="O6" i="40"/>
  <c r="M5" i="40"/>
  <c r="L5" i="40"/>
  <c r="K5" i="40"/>
  <c r="J5" i="40"/>
  <c r="I5" i="40"/>
  <c r="H5" i="40"/>
  <c r="N5" i="40" s="1"/>
  <c r="O5" i="40" s="1"/>
  <c r="G5" i="40"/>
  <c r="F5" i="40"/>
  <c r="E5" i="40"/>
  <c r="D5" i="40"/>
  <c r="N86" i="39"/>
  <c r="O86" i="39"/>
  <c r="N85" i="39"/>
  <c r="O85" i="39" s="1"/>
  <c r="N84" i="39"/>
  <c r="O84" i="39" s="1"/>
  <c r="N83" i="39"/>
  <c r="O83" i="39" s="1"/>
  <c r="M82" i="39"/>
  <c r="L82" i="39"/>
  <c r="K82" i="39"/>
  <c r="J82" i="39"/>
  <c r="I82" i="39"/>
  <c r="H82" i="39"/>
  <c r="G82" i="39"/>
  <c r="F82" i="39"/>
  <c r="E82" i="39"/>
  <c r="D82" i="39"/>
  <c r="N81" i="39"/>
  <c r="O81" i="39" s="1"/>
  <c r="N80" i="39"/>
  <c r="O80" i="39"/>
  <c r="N79" i="39"/>
  <c r="O79" i="39"/>
  <c r="N78" i="39"/>
  <c r="O78" i="39"/>
  <c r="N77" i="39"/>
  <c r="O77" i="39"/>
  <c r="N76" i="39"/>
  <c r="O76" i="39"/>
  <c r="N75" i="39"/>
  <c r="O75" i="39" s="1"/>
  <c r="N74" i="39"/>
  <c r="O74" i="39"/>
  <c r="N73" i="39"/>
  <c r="O73" i="39" s="1"/>
  <c r="M72" i="39"/>
  <c r="L72" i="39"/>
  <c r="K72" i="39"/>
  <c r="J72" i="39"/>
  <c r="I72" i="39"/>
  <c r="H72" i="39"/>
  <c r="G72" i="39"/>
  <c r="F72" i="39"/>
  <c r="E72" i="39"/>
  <c r="D72" i="39"/>
  <c r="N72" i="39" s="1"/>
  <c r="N71" i="39"/>
  <c r="O71" i="39" s="1"/>
  <c r="N70" i="39"/>
  <c r="O70" i="39" s="1"/>
  <c r="N69" i="39"/>
  <c r="O69" i="39"/>
  <c r="M68" i="39"/>
  <c r="L68" i="39"/>
  <c r="K68" i="39"/>
  <c r="J68" i="39"/>
  <c r="I68" i="39"/>
  <c r="H68" i="39"/>
  <c r="G68" i="39"/>
  <c r="N68" i="39" s="1"/>
  <c r="O68" i="39" s="1"/>
  <c r="F68" i="39"/>
  <c r="E68" i="39"/>
  <c r="D68" i="39"/>
  <c r="N67" i="39"/>
  <c r="O67" i="39"/>
  <c r="N66" i="39"/>
  <c r="O66" i="39"/>
  <c r="N65" i="39"/>
  <c r="O65" i="39" s="1"/>
  <c r="N64" i="39"/>
  <c r="O64" i="39"/>
  <c r="N63" i="39"/>
  <c r="O63" i="39" s="1"/>
  <c r="N62" i="39"/>
  <c r="O62" i="39" s="1"/>
  <c r="N61" i="39"/>
  <c r="O61" i="39"/>
  <c r="N60" i="39"/>
  <c r="O60" i="39"/>
  <c r="N59" i="39"/>
  <c r="O59" i="39" s="1"/>
  <c r="N58" i="39"/>
  <c r="O58" i="39"/>
  <c r="N57" i="39"/>
  <c r="O57" i="39" s="1"/>
  <c r="N56" i="39"/>
  <c r="O56" i="39" s="1"/>
  <c r="N55" i="39"/>
  <c r="O55" i="39"/>
  <c r="N54" i="39"/>
  <c r="O54" i="39"/>
  <c r="N53" i="39"/>
  <c r="O53" i="39" s="1"/>
  <c r="N52" i="39"/>
  <c r="O52" i="39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N49" i="39"/>
  <c r="O49" i="39" s="1"/>
  <c r="E49" i="39"/>
  <c r="D49" i="39"/>
  <c r="N48" i="39"/>
  <c r="O48" i="39"/>
  <c r="N47" i="39"/>
  <c r="O47" i="39" s="1"/>
  <c r="N46" i="39"/>
  <c r="O46" i="39" s="1"/>
  <c r="N45" i="39"/>
  <c r="O45" i="39"/>
  <c r="N44" i="39"/>
  <c r="O44" i="39" s="1"/>
  <c r="N43" i="39"/>
  <c r="O43" i="39" s="1"/>
  <c r="N42" i="39"/>
  <c r="O42" i="39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/>
  <c r="N25" i="39"/>
  <c r="O25" i="39" s="1"/>
  <c r="N24" i="39"/>
  <c r="O24" i="39" s="1"/>
  <c r="N23" i="39"/>
  <c r="O23" i="39"/>
  <c r="N22" i="39"/>
  <c r="O22" i="39" s="1"/>
  <c r="N21" i="39"/>
  <c r="O21" i="39" s="1"/>
  <c r="N20" i="39"/>
  <c r="O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N17" i="39"/>
  <c r="O17" i="39" s="1"/>
  <c r="E17" i="39"/>
  <c r="D17" i="39"/>
  <c r="N16" i="39"/>
  <c r="O16" i="39"/>
  <c r="N15" i="39"/>
  <c r="O15" i="39" s="1"/>
  <c r="N14" i="39"/>
  <c r="O14" i="39" s="1"/>
  <c r="N13" i="39"/>
  <c r="O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J87" i="39" s="1"/>
  <c r="I5" i="39"/>
  <c r="H5" i="39"/>
  <c r="G5" i="39"/>
  <c r="F5" i="39"/>
  <c r="E5" i="39"/>
  <c r="D5" i="39"/>
  <c r="N5" i="39" s="1"/>
  <c r="O5" i="39" s="1"/>
  <c r="N84" i="38"/>
  <c r="O84" i="38"/>
  <c r="N83" i="38"/>
  <c r="O83" i="38"/>
  <c r="N82" i="38"/>
  <c r="O82" i="38" s="1"/>
  <c r="N81" i="38"/>
  <c r="O81" i="38"/>
  <c r="M80" i="38"/>
  <c r="L80" i="38"/>
  <c r="K80" i="38"/>
  <c r="J80" i="38"/>
  <c r="I80" i="38"/>
  <c r="H80" i="38"/>
  <c r="G80" i="38"/>
  <c r="F80" i="38"/>
  <c r="E80" i="38"/>
  <c r="D80" i="38"/>
  <c r="N79" i="38"/>
  <c r="O79" i="38" s="1"/>
  <c r="N78" i="38"/>
  <c r="O78" i="38"/>
  <c r="N77" i="38"/>
  <c r="O77" i="38" s="1"/>
  <c r="N76" i="38"/>
  <c r="O76" i="38" s="1"/>
  <c r="N75" i="38"/>
  <c r="O75" i="38"/>
  <c r="N74" i="38"/>
  <c r="O74" i="38" s="1"/>
  <c r="N73" i="38"/>
  <c r="O73" i="38" s="1"/>
  <c r="N72" i="38"/>
  <c r="O72" i="38"/>
  <c r="M71" i="38"/>
  <c r="N71" i="38" s="1"/>
  <c r="L71" i="38"/>
  <c r="K71" i="38"/>
  <c r="J71" i="38"/>
  <c r="I71" i="38"/>
  <c r="H71" i="38"/>
  <c r="G71" i="38"/>
  <c r="F71" i="38"/>
  <c r="E71" i="38"/>
  <c r="D71" i="38"/>
  <c r="N70" i="38"/>
  <c r="O70" i="38"/>
  <c r="N69" i="38"/>
  <c r="O69" i="38" s="1"/>
  <c r="N68" i="38"/>
  <c r="O68" i="38" s="1"/>
  <c r="M67" i="38"/>
  <c r="L67" i="38"/>
  <c r="K67" i="38"/>
  <c r="J67" i="38"/>
  <c r="I67" i="38"/>
  <c r="H67" i="38"/>
  <c r="G67" i="38"/>
  <c r="F67" i="38"/>
  <c r="F85" i="38" s="1"/>
  <c r="E67" i="38"/>
  <c r="D67" i="38"/>
  <c r="N66" i="38"/>
  <c r="O66" i="38" s="1"/>
  <c r="N65" i="38"/>
  <c r="O65" i="38"/>
  <c r="N64" i="38"/>
  <c r="O64" i="38" s="1"/>
  <c r="N63" i="38"/>
  <c r="O63" i="38" s="1"/>
  <c r="N62" i="38"/>
  <c r="O62" i="38"/>
  <c r="N61" i="38"/>
  <c r="O61" i="38" s="1"/>
  <c r="N60" i="38"/>
  <c r="O60" i="38" s="1"/>
  <c r="N59" i="38"/>
  <c r="O59" i="38"/>
  <c r="N58" i="38"/>
  <c r="O58" i="38" s="1"/>
  <c r="N57" i="38"/>
  <c r="O57" i="38" s="1"/>
  <c r="N56" i="38"/>
  <c r="O56" i="38"/>
  <c r="N55" i="38"/>
  <c r="O55" i="38" s="1"/>
  <c r="N54" i="38"/>
  <c r="O54" i="38" s="1"/>
  <c r="N53" i="38"/>
  <c r="O53" i="38"/>
  <c r="N52" i="38"/>
  <c r="O52" i="38" s="1"/>
  <c r="N51" i="38"/>
  <c r="O51" i="38" s="1"/>
  <c r="N50" i="38"/>
  <c r="O50" i="38"/>
  <c r="N49" i="38"/>
  <c r="O49" i="38" s="1"/>
  <c r="M48" i="38"/>
  <c r="L48" i="38"/>
  <c r="K48" i="38"/>
  <c r="J48" i="38"/>
  <c r="I48" i="38"/>
  <c r="H48" i="38"/>
  <c r="G48" i="38"/>
  <c r="F48" i="38"/>
  <c r="E48" i="38"/>
  <c r="D48" i="38"/>
  <c r="N47" i="38"/>
  <c r="O47" i="38" s="1"/>
  <c r="N46" i="38"/>
  <c r="O46" i="38" s="1"/>
  <c r="N45" i="38"/>
  <c r="O45" i="38"/>
  <c r="N44" i="38"/>
  <c r="O44" i="38" s="1"/>
  <c r="N43" i="38"/>
  <c r="O43" i="38" s="1"/>
  <c r="N42" i="38"/>
  <c r="O42" i="38"/>
  <c r="N41" i="38"/>
  <c r="O41" i="38" s="1"/>
  <c r="N40" i="38"/>
  <c r="O40" i="38" s="1"/>
  <c r="N39" i="38"/>
  <c r="O39" i="38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/>
  <c r="N32" i="38"/>
  <c r="O32" i="38" s="1"/>
  <c r="N31" i="38"/>
  <c r="O31" i="38" s="1"/>
  <c r="M30" i="38"/>
  <c r="L30" i="38"/>
  <c r="L85" i="38" s="1"/>
  <c r="K30" i="38"/>
  <c r="J30" i="38"/>
  <c r="I30" i="38"/>
  <c r="H30" i="38"/>
  <c r="G30" i="38"/>
  <c r="F30" i="38"/>
  <c r="E30" i="38"/>
  <c r="D30" i="38"/>
  <c r="N29" i="38"/>
  <c r="O29" i="38" s="1"/>
  <c r="N28" i="38"/>
  <c r="O28" i="38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/>
  <c r="N18" i="38"/>
  <c r="O18" i="38" s="1"/>
  <c r="M17" i="38"/>
  <c r="L17" i="38"/>
  <c r="K17" i="38"/>
  <c r="J17" i="38"/>
  <c r="I17" i="38"/>
  <c r="I85" i="38" s="1"/>
  <c r="H17" i="38"/>
  <c r="G17" i="38"/>
  <c r="F17" i="38"/>
  <c r="E17" i="38"/>
  <c r="D17" i="38"/>
  <c r="N16" i="38"/>
  <c r="O16" i="38" s="1"/>
  <c r="N15" i="38"/>
  <c r="O15" i="38" s="1"/>
  <c r="N14" i="38"/>
  <c r="O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M85" i="38" s="1"/>
  <c r="L5" i="38"/>
  <c r="K5" i="38"/>
  <c r="J5" i="38"/>
  <c r="J85" i="38" s="1"/>
  <c r="I5" i="38"/>
  <c r="H5" i="38"/>
  <c r="H85" i="38" s="1"/>
  <c r="G5" i="38"/>
  <c r="G85" i="38" s="1"/>
  <c r="F5" i="38"/>
  <c r="E5" i="38"/>
  <c r="D5" i="38"/>
  <c r="N80" i="37"/>
  <c r="O80" i="37" s="1"/>
  <c r="N79" i="37"/>
  <c r="O79" i="37"/>
  <c r="N78" i="37"/>
  <c r="O78" i="37" s="1"/>
  <c r="N77" i="37"/>
  <c r="O77" i="37"/>
  <c r="N76" i="37"/>
  <c r="O76" i="37"/>
  <c r="M75" i="37"/>
  <c r="L75" i="37"/>
  <c r="K75" i="37"/>
  <c r="J75" i="37"/>
  <c r="I75" i="37"/>
  <c r="H75" i="37"/>
  <c r="G75" i="37"/>
  <c r="F75" i="37"/>
  <c r="E75" i="37"/>
  <c r="D75" i="37"/>
  <c r="N75" i="37" s="1"/>
  <c r="O75" i="37" s="1"/>
  <c r="N74" i="37"/>
  <c r="O74" i="37"/>
  <c r="N73" i="37"/>
  <c r="O73" i="37" s="1"/>
  <c r="N72" i="37"/>
  <c r="O72" i="37"/>
  <c r="N71" i="37"/>
  <c r="O71" i="37" s="1"/>
  <c r="N70" i="37"/>
  <c r="O70" i="37" s="1"/>
  <c r="N69" i="37"/>
  <c r="O69" i="37"/>
  <c r="N68" i="37"/>
  <c r="O68" i="37"/>
  <c r="N67" i="37"/>
  <c r="O67" i="37" s="1"/>
  <c r="N66" i="37"/>
  <c r="O66" i="37"/>
  <c r="N65" i="37"/>
  <c r="O65" i="37" s="1"/>
  <c r="N64" i="37"/>
  <c r="O64" i="37"/>
  <c r="N63" i="37"/>
  <c r="O63" i="37"/>
  <c r="M62" i="37"/>
  <c r="L62" i="37"/>
  <c r="K62" i="37"/>
  <c r="J62" i="37"/>
  <c r="I62" i="37"/>
  <c r="H62" i="37"/>
  <c r="G62" i="37"/>
  <c r="F62" i="37"/>
  <c r="E62" i="37"/>
  <c r="E81" i="37" s="1"/>
  <c r="D62" i="37"/>
  <c r="N62" i="37" s="1"/>
  <c r="O62" i="37" s="1"/>
  <c r="N61" i="37"/>
  <c r="O61" i="37"/>
  <c r="N60" i="37"/>
  <c r="O60" i="37" s="1"/>
  <c r="N59" i="37"/>
  <c r="O59" i="37"/>
  <c r="M58" i="37"/>
  <c r="L58" i="37"/>
  <c r="K58" i="37"/>
  <c r="J58" i="37"/>
  <c r="I58" i="37"/>
  <c r="H58" i="37"/>
  <c r="G58" i="37"/>
  <c r="F58" i="37"/>
  <c r="E58" i="37"/>
  <c r="D58" i="37"/>
  <c r="N57" i="37"/>
  <c r="O57" i="37"/>
  <c r="N56" i="37"/>
  <c r="O56" i="37" s="1"/>
  <c r="N55" i="37"/>
  <c r="O55" i="37" s="1"/>
  <c r="N54" i="37"/>
  <c r="O54" i="37"/>
  <c r="N53" i="37"/>
  <c r="O53" i="37"/>
  <c r="N52" i="37"/>
  <c r="O52" i="37" s="1"/>
  <c r="N51" i="37"/>
  <c r="O51" i="37"/>
  <c r="N50" i="37"/>
  <c r="O50" i="37" s="1"/>
  <c r="N49" i="37"/>
  <c r="O49" i="37" s="1"/>
  <c r="N48" i="37"/>
  <c r="O48" i="37"/>
  <c r="N47" i="37"/>
  <c r="O47" i="37"/>
  <c r="N46" i="37"/>
  <c r="O46" i="37" s="1"/>
  <c r="N45" i="37"/>
  <c r="O45" i="37"/>
  <c r="N44" i="37"/>
  <c r="O44" i="37" s="1"/>
  <c r="N43" i="37"/>
  <c r="O43" i="37" s="1"/>
  <c r="N42" i="37"/>
  <c r="O42" i="37"/>
  <c r="N41" i="37"/>
  <c r="O41" i="37"/>
  <c r="N40" i="37"/>
  <c r="O40" i="37" s="1"/>
  <c r="M39" i="37"/>
  <c r="L39" i="37"/>
  <c r="L81" i="37" s="1"/>
  <c r="K39" i="37"/>
  <c r="J39" i="37"/>
  <c r="I39" i="37"/>
  <c r="H39" i="37"/>
  <c r="G39" i="37"/>
  <c r="F39" i="37"/>
  <c r="N39" i="37" s="1"/>
  <c r="O39" i="37" s="1"/>
  <c r="E39" i="37"/>
  <c r="D39" i="37"/>
  <c r="N38" i="37"/>
  <c r="O38" i="37"/>
  <c r="N37" i="37"/>
  <c r="O37" i="37" s="1"/>
  <c r="N36" i="37"/>
  <c r="O36" i="37" s="1"/>
  <c r="N35" i="37"/>
  <c r="O35" i="37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/>
  <c r="N25" i="37"/>
  <c r="O25" i="37" s="1"/>
  <c r="N24" i="37"/>
  <c r="O24" i="37" s="1"/>
  <c r="M23" i="37"/>
  <c r="L23" i="37"/>
  <c r="K23" i="37"/>
  <c r="J23" i="37"/>
  <c r="J81" i="37" s="1"/>
  <c r="I23" i="37"/>
  <c r="H23" i="37"/>
  <c r="G23" i="37"/>
  <c r="F23" i="37"/>
  <c r="F81" i="37" s="1"/>
  <c r="E23" i="37"/>
  <c r="D23" i="37"/>
  <c r="N22" i="37"/>
  <c r="O22" i="37"/>
  <c r="N21" i="37"/>
  <c r="O21" i="37" s="1"/>
  <c r="N20" i="37"/>
  <c r="O20" i="37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/>
  <c r="O17" i="37" s="1"/>
  <c r="N16" i="37"/>
  <c r="O16" i="37" s="1"/>
  <c r="N15" i="37"/>
  <c r="O15" i="37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K81" i="37" s="1"/>
  <c r="J5" i="37"/>
  <c r="I5" i="37"/>
  <c r="H5" i="37"/>
  <c r="G5" i="37"/>
  <c r="F5" i="37"/>
  <c r="E5" i="37"/>
  <c r="D5" i="37"/>
  <c r="N82" i="36"/>
  <c r="O82" i="36"/>
  <c r="N81" i="36"/>
  <c r="O81" i="36" s="1"/>
  <c r="N80" i="36"/>
  <c r="O80" i="36" s="1"/>
  <c r="M79" i="36"/>
  <c r="L79" i="36"/>
  <c r="K79" i="36"/>
  <c r="J79" i="36"/>
  <c r="I79" i="36"/>
  <c r="H79" i="36"/>
  <c r="G79" i="36"/>
  <c r="F79" i="36"/>
  <c r="F83" i="36" s="1"/>
  <c r="E79" i="36"/>
  <c r="D79" i="36"/>
  <c r="N78" i="36"/>
  <c r="O78" i="36"/>
  <c r="N77" i="36"/>
  <c r="O77" i="36" s="1"/>
  <c r="N76" i="36"/>
  <c r="O76" i="36" s="1"/>
  <c r="N75" i="36"/>
  <c r="O75" i="36"/>
  <c r="N74" i="36"/>
  <c r="O74" i="36" s="1"/>
  <c r="N73" i="36"/>
  <c r="O73" i="36" s="1"/>
  <c r="N72" i="36"/>
  <c r="O72" i="36"/>
  <c r="N71" i="36"/>
  <c r="O71" i="36" s="1"/>
  <c r="M70" i="36"/>
  <c r="L70" i="36"/>
  <c r="K70" i="36"/>
  <c r="J70" i="36"/>
  <c r="I70" i="36"/>
  <c r="H70" i="36"/>
  <c r="G70" i="36"/>
  <c r="F70" i="36"/>
  <c r="E70" i="36"/>
  <c r="D70" i="36"/>
  <c r="N69" i="36"/>
  <c r="O69" i="36" s="1"/>
  <c r="N68" i="36"/>
  <c r="O68" i="36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5" i="36"/>
  <c r="O65" i="36" s="1"/>
  <c r="N64" i="36"/>
  <c r="O64" i="36" s="1"/>
  <c r="N63" i="36"/>
  <c r="O63" i="36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/>
  <c r="N50" i="36"/>
  <c r="O50" i="36" s="1"/>
  <c r="N49" i="36"/>
  <c r="O49" i="36" s="1"/>
  <c r="N48" i="36"/>
  <c r="O48" i="36"/>
  <c r="M47" i="36"/>
  <c r="M83" i="36" s="1"/>
  <c r="L47" i="36"/>
  <c r="K47" i="36"/>
  <c r="J47" i="36"/>
  <c r="I47" i="36"/>
  <c r="H47" i="36"/>
  <c r="G47" i="36"/>
  <c r="F47" i="36"/>
  <c r="E47" i="36"/>
  <c r="N47" i="36" s="1"/>
  <c r="O47" i="36" s="1"/>
  <c r="D47" i="36"/>
  <c r="N46" i="36"/>
  <c r="O46" i="36" s="1"/>
  <c r="N45" i="36"/>
  <c r="O45" i="36" s="1"/>
  <c r="N44" i="36"/>
  <c r="O44" i="36"/>
  <c r="N43" i="36"/>
  <c r="O43" i="36" s="1"/>
  <c r="N42" i="36"/>
  <c r="O42" i="36" s="1"/>
  <c r="N41" i="36"/>
  <c r="O41" i="36"/>
  <c r="N40" i="36"/>
  <c r="O40" i="36" s="1"/>
  <c r="N39" i="36"/>
  <c r="O39" i="36" s="1"/>
  <c r="N38" i="36"/>
  <c r="O38" i="36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/>
  <c r="N26" i="36"/>
  <c r="O26" i="36"/>
  <c r="N25" i="36"/>
  <c r="O25" i="36" s="1"/>
  <c r="N24" i="36"/>
  <c r="O24" i="36"/>
  <c r="N23" i="36"/>
  <c r="O23" i="36"/>
  <c r="N22" i="36"/>
  <c r="O22" i="36"/>
  <c r="N21" i="36"/>
  <c r="O21" i="36"/>
  <c r="N20" i="36"/>
  <c r="O20" i="36"/>
  <c r="N19" i="36"/>
  <c r="O19" i="36" s="1"/>
  <c r="N18" i="36"/>
  <c r="O18" i="36"/>
  <c r="M17" i="36"/>
  <c r="L17" i="36"/>
  <c r="K17" i="36"/>
  <c r="K83" i="36" s="1"/>
  <c r="J17" i="36"/>
  <c r="I17" i="36"/>
  <c r="H17" i="36"/>
  <c r="G17" i="36"/>
  <c r="F17" i="36"/>
  <c r="E17" i="36"/>
  <c r="D17" i="36"/>
  <c r="N16" i="36"/>
  <c r="O16" i="36"/>
  <c r="N15" i="36"/>
  <c r="O15" i="36"/>
  <c r="N14" i="36"/>
  <c r="O14" i="36" s="1"/>
  <c r="N13" i="36"/>
  <c r="O13" i="36"/>
  <c r="N12" i="36"/>
  <c r="O12" i="36"/>
  <c r="N11" i="36"/>
  <c r="O11" i="36" s="1"/>
  <c r="N10" i="36"/>
  <c r="O10" i="36"/>
  <c r="N9" i="36"/>
  <c r="O9" i="36"/>
  <c r="N8" i="36"/>
  <c r="O8" i="36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D5" i="36"/>
  <c r="N85" i="35"/>
  <c r="O85" i="35" s="1"/>
  <c r="N84" i="35"/>
  <c r="O84" i="35"/>
  <c r="N83" i="35"/>
  <c r="O83" i="35" s="1"/>
  <c r="M82" i="35"/>
  <c r="M86" i="35" s="1"/>
  <c r="L82" i="35"/>
  <c r="K82" i="35"/>
  <c r="J82" i="35"/>
  <c r="I82" i="35"/>
  <c r="H82" i="35"/>
  <c r="G82" i="35"/>
  <c r="F82" i="35"/>
  <c r="E82" i="35"/>
  <c r="D82" i="35"/>
  <c r="N81" i="35"/>
  <c r="O81" i="35" s="1"/>
  <c r="N80" i="35"/>
  <c r="O80" i="35" s="1"/>
  <c r="N79" i="35"/>
  <c r="O79" i="35"/>
  <c r="N78" i="35"/>
  <c r="O78" i="35" s="1"/>
  <c r="N77" i="35"/>
  <c r="O77" i="35" s="1"/>
  <c r="N76" i="35"/>
  <c r="O76" i="35"/>
  <c r="N75" i="35"/>
  <c r="O75" i="35" s="1"/>
  <c r="N74" i="35"/>
  <c r="O74" i="35" s="1"/>
  <c r="N73" i="35"/>
  <c r="O73" i="35"/>
  <c r="M72" i="35"/>
  <c r="L72" i="35"/>
  <c r="K72" i="35"/>
  <c r="J72" i="35"/>
  <c r="I72" i="35"/>
  <c r="H72" i="35"/>
  <c r="G72" i="35"/>
  <c r="F72" i="35"/>
  <c r="E72" i="35"/>
  <c r="D72" i="35"/>
  <c r="N71" i="35"/>
  <c r="O71" i="35"/>
  <c r="N70" i="35"/>
  <c r="O70" i="35" s="1"/>
  <c r="N69" i="35"/>
  <c r="O69" i="35" s="1"/>
  <c r="M68" i="35"/>
  <c r="L68" i="35"/>
  <c r="K68" i="35"/>
  <c r="J68" i="35"/>
  <c r="I68" i="35"/>
  <c r="H68" i="35"/>
  <c r="G68" i="35"/>
  <c r="F68" i="35"/>
  <c r="E68" i="35"/>
  <c r="D68" i="35"/>
  <c r="N67" i="35"/>
  <c r="O67" i="35"/>
  <c r="N66" i="35"/>
  <c r="O66" i="35" s="1"/>
  <c r="N65" i="35"/>
  <c r="O65" i="35" s="1"/>
  <c r="N64" i="35"/>
  <c r="O64" i="35"/>
  <c r="N63" i="35"/>
  <c r="O63" i="35" s="1"/>
  <c r="N62" i="35"/>
  <c r="O62" i="35" s="1"/>
  <c r="N61" i="35"/>
  <c r="O61" i="35"/>
  <c r="N60" i="35"/>
  <c r="O60" i="35" s="1"/>
  <c r="N59" i="35"/>
  <c r="O59" i="35" s="1"/>
  <c r="N58" i="35"/>
  <c r="O58" i="35"/>
  <c r="N57" i="35"/>
  <c r="O57" i="35" s="1"/>
  <c r="N56" i="35"/>
  <c r="O56" i="35" s="1"/>
  <c r="N55" i="35"/>
  <c r="O55" i="35"/>
  <c r="N54" i="35"/>
  <c r="O54" i="35" s="1"/>
  <c r="N53" i="35"/>
  <c r="O53" i="35" s="1"/>
  <c r="N52" i="35"/>
  <c r="O52" i="35"/>
  <c r="N51" i="35"/>
  <c r="O51" i="35" s="1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8" i="35"/>
  <c r="O48" i="35" s="1"/>
  <c r="N47" i="35"/>
  <c r="O47" i="35"/>
  <c r="N46" i="35"/>
  <c r="O46" i="35" s="1"/>
  <c r="N45" i="35"/>
  <c r="O45" i="35" s="1"/>
  <c r="N44" i="35"/>
  <c r="O44" i="35"/>
  <c r="N43" i="35"/>
  <c r="O43" i="35" s="1"/>
  <c r="N42" i="35"/>
  <c r="O42" i="35" s="1"/>
  <c r="N41" i="35"/>
  <c r="O41" i="35"/>
  <c r="N40" i="35"/>
  <c r="O40" i="35" s="1"/>
  <c r="N39" i="35"/>
  <c r="O39" i="35" s="1"/>
  <c r="N38" i="35"/>
  <c r="O38" i="35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/>
  <c r="N31" i="35"/>
  <c r="O31" i="35" s="1"/>
  <c r="M30" i="35"/>
  <c r="L30" i="35"/>
  <c r="K30" i="35"/>
  <c r="J30" i="35"/>
  <c r="I30" i="35"/>
  <c r="N30" i="35" s="1"/>
  <c r="O30" i="35" s="1"/>
  <c r="H30" i="35"/>
  <c r="G30" i="35"/>
  <c r="F30" i="35"/>
  <c r="E30" i="35"/>
  <c r="D30" i="35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J86" i="35" s="1"/>
  <c r="I5" i="35"/>
  <c r="H5" i="35"/>
  <c r="H86" i="35" s="1"/>
  <c r="G5" i="35"/>
  <c r="F5" i="35"/>
  <c r="E5" i="35"/>
  <c r="D5" i="35"/>
  <c r="D86" i="35" s="1"/>
  <c r="N85" i="34"/>
  <c r="O85" i="34"/>
  <c r="N84" i="34"/>
  <c r="O84" i="34" s="1"/>
  <c r="N83" i="34"/>
  <c r="O83" i="34"/>
  <c r="M82" i="34"/>
  <c r="L82" i="34"/>
  <c r="K82" i="34"/>
  <c r="J82" i="34"/>
  <c r="I82" i="34"/>
  <c r="H82" i="34"/>
  <c r="G82" i="34"/>
  <c r="F82" i="34"/>
  <c r="E82" i="34"/>
  <c r="D82" i="34"/>
  <c r="N82" i="34" s="1"/>
  <c r="O82" i="34" s="1"/>
  <c r="N81" i="34"/>
  <c r="O81" i="34"/>
  <c r="N80" i="34"/>
  <c r="O80" i="34"/>
  <c r="N79" i="34"/>
  <c r="O79" i="34" s="1"/>
  <c r="N78" i="34"/>
  <c r="O78" i="34"/>
  <c r="N77" i="34"/>
  <c r="O77" i="34" s="1"/>
  <c r="N76" i="34"/>
  <c r="O76" i="34"/>
  <c r="N75" i="34"/>
  <c r="O75" i="34"/>
  <c r="N74" i="34"/>
  <c r="O74" i="34" s="1"/>
  <c r="N73" i="34"/>
  <c r="O73" i="34" s="1"/>
  <c r="M72" i="34"/>
  <c r="L72" i="34"/>
  <c r="K72" i="34"/>
  <c r="J72" i="34"/>
  <c r="I72" i="34"/>
  <c r="H72" i="34"/>
  <c r="G72" i="34"/>
  <c r="F72" i="34"/>
  <c r="E72" i="34"/>
  <c r="D72" i="34"/>
  <c r="N72" i="34" s="1"/>
  <c r="O72" i="34" s="1"/>
  <c r="N71" i="34"/>
  <c r="O71" i="34"/>
  <c r="N70" i="34"/>
  <c r="O70" i="34" s="1"/>
  <c r="N69" i="34"/>
  <c r="O69" i="34" s="1"/>
  <c r="M68" i="34"/>
  <c r="L68" i="34"/>
  <c r="K68" i="34"/>
  <c r="J68" i="34"/>
  <c r="I68" i="34"/>
  <c r="H68" i="34"/>
  <c r="G68" i="34"/>
  <c r="F68" i="34"/>
  <c r="E68" i="34"/>
  <c r="D68" i="34"/>
  <c r="N67" i="34"/>
  <c r="O67" i="34" s="1"/>
  <c r="N66" i="34"/>
  <c r="O66" i="34"/>
  <c r="N65" i="34"/>
  <c r="O65" i="34"/>
  <c r="N64" i="34"/>
  <c r="O64" i="34" s="1"/>
  <c r="N63" i="34"/>
  <c r="O63" i="34"/>
  <c r="N62" i="34"/>
  <c r="O62" i="34" s="1"/>
  <c r="N61" i="34"/>
  <c r="O61" i="34"/>
  <c r="N60" i="34"/>
  <c r="O60" i="34"/>
  <c r="N59" i="34"/>
  <c r="O59" i="34"/>
  <c r="N58" i="34"/>
  <c r="O58" i="34" s="1"/>
  <c r="N57" i="34"/>
  <c r="O57" i="34"/>
  <c r="N56" i="34"/>
  <c r="O56" i="34" s="1"/>
  <c r="N55" i="34"/>
  <c r="O55" i="34"/>
  <c r="N54" i="34"/>
  <c r="O54" i="34"/>
  <c r="N53" i="34"/>
  <c r="O53" i="34" s="1"/>
  <c r="N52" i="34"/>
  <c r="O52" i="34" s="1"/>
  <c r="N51" i="34"/>
  <c r="O51" i="34"/>
  <c r="N50" i="34"/>
  <c r="O50" i="34" s="1"/>
  <c r="M49" i="34"/>
  <c r="L49" i="34"/>
  <c r="N49" i="34" s="1"/>
  <c r="O49" i="34" s="1"/>
  <c r="K49" i="34"/>
  <c r="J49" i="34"/>
  <c r="I49" i="34"/>
  <c r="H49" i="34"/>
  <c r="G49" i="34"/>
  <c r="F49" i="34"/>
  <c r="E49" i="34"/>
  <c r="D49" i="34"/>
  <c r="N48" i="34"/>
  <c r="O48" i="34" s="1"/>
  <c r="N47" i="34"/>
  <c r="O47" i="34"/>
  <c r="N46" i="34"/>
  <c r="O46" i="34" s="1"/>
  <c r="N45" i="34"/>
  <c r="O45" i="34" s="1"/>
  <c r="N44" i="34"/>
  <c r="O44" i="34"/>
  <c r="N43" i="34"/>
  <c r="O43" i="34" s="1"/>
  <c r="N42" i="34"/>
  <c r="O42" i="34" s="1"/>
  <c r="N41" i="34"/>
  <c r="O41" i="34"/>
  <c r="N40" i="34"/>
  <c r="O40" i="34" s="1"/>
  <c r="N39" i="34"/>
  <c r="O39" i="34" s="1"/>
  <c r="N38" i="34"/>
  <c r="O38" i="34"/>
  <c r="N37" i="34"/>
  <c r="O37" i="34" s="1"/>
  <c r="N36" i="34"/>
  <c r="O36" i="34" s="1"/>
  <c r="N35" i="34"/>
  <c r="O35" i="34"/>
  <c r="N34" i="34"/>
  <c r="O34" i="34" s="1"/>
  <c r="N33" i="34"/>
  <c r="O33" i="34" s="1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/>
  <c r="N20" i="34"/>
  <c r="O20" i="34" s="1"/>
  <c r="N19" i="34"/>
  <c r="O19" i="34" s="1"/>
  <c r="N18" i="34"/>
  <c r="O18" i="34"/>
  <c r="M17" i="34"/>
  <c r="L17" i="34"/>
  <c r="K17" i="34"/>
  <c r="J17" i="34"/>
  <c r="J86" i="34" s="1"/>
  <c r="I17" i="34"/>
  <c r="H17" i="34"/>
  <c r="H86" i="34" s="1"/>
  <c r="G17" i="34"/>
  <c r="F17" i="34"/>
  <c r="E17" i="34"/>
  <c r="E86" i="34" s="1"/>
  <c r="D17" i="34"/>
  <c r="N16" i="34"/>
  <c r="O16" i="34"/>
  <c r="N15" i="34"/>
  <c r="O15" i="34" s="1"/>
  <c r="N14" i="34"/>
  <c r="O14" i="34" s="1"/>
  <c r="N13" i="34"/>
  <c r="O13" i="34"/>
  <c r="N12" i="34"/>
  <c r="O12" i="34" s="1"/>
  <c r="N11" i="34"/>
  <c r="O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L86" i="34" s="1"/>
  <c r="K5" i="34"/>
  <c r="K86" i="34"/>
  <c r="J5" i="34"/>
  <c r="I5" i="34"/>
  <c r="H5" i="34"/>
  <c r="G5" i="34"/>
  <c r="G86" i="34"/>
  <c r="F5" i="34"/>
  <c r="E5" i="34"/>
  <c r="D5" i="34"/>
  <c r="N52" i="33"/>
  <c r="O52" i="33" s="1"/>
  <c r="N85" i="33"/>
  <c r="O85" i="33"/>
  <c r="N86" i="33"/>
  <c r="O86" i="33" s="1"/>
  <c r="N87" i="33"/>
  <c r="O87" i="33" s="1"/>
  <c r="N88" i="33"/>
  <c r="O88" i="33"/>
  <c r="N68" i="33"/>
  <c r="O68" i="33" s="1"/>
  <c r="N53" i="33"/>
  <c r="O53" i="33" s="1"/>
  <c r="N54" i="33"/>
  <c r="O54" i="33"/>
  <c r="N55" i="33"/>
  <c r="O55" i="33" s="1"/>
  <c r="N56" i="33"/>
  <c r="O56" i="33" s="1"/>
  <c r="N57" i="33"/>
  <c r="O57" i="33"/>
  <c r="N58" i="33"/>
  <c r="O58" i="33" s="1"/>
  <c r="N59" i="33"/>
  <c r="O59" i="33" s="1"/>
  <c r="N60" i="33"/>
  <c r="O60" i="33"/>
  <c r="N61" i="33"/>
  <c r="O61" i="33" s="1"/>
  <c r="N62" i="33"/>
  <c r="O62" i="33" s="1"/>
  <c r="N63" i="33"/>
  <c r="O63" i="33"/>
  <c r="N64" i="33"/>
  <c r="O64" i="33" s="1"/>
  <c r="N65" i="33"/>
  <c r="O65" i="33" s="1"/>
  <c r="N66" i="33"/>
  <c r="O66" i="33"/>
  <c r="N67" i="33"/>
  <c r="O67" i="33" s="1"/>
  <c r="N31" i="33"/>
  <c r="O31" i="33" s="1"/>
  <c r="N32" i="33"/>
  <c r="O32" i="33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/>
  <c r="N39" i="33"/>
  <c r="O39" i="33" s="1"/>
  <c r="N40" i="33"/>
  <c r="O40" i="33" s="1"/>
  <c r="N41" i="33"/>
  <c r="O41" i="33"/>
  <c r="N42" i="33"/>
  <c r="O42" i="33" s="1"/>
  <c r="N43" i="33"/>
  <c r="O43" i="33" s="1"/>
  <c r="N44" i="33"/>
  <c r="O44" i="33"/>
  <c r="N45" i="33"/>
  <c r="O45" i="33" s="1"/>
  <c r="N46" i="33"/>
  <c r="O46" i="33" s="1"/>
  <c r="N47" i="33"/>
  <c r="O47" i="33"/>
  <c r="N48" i="33"/>
  <c r="O48" i="33" s="1"/>
  <c r="N49" i="33"/>
  <c r="O49" i="33" s="1"/>
  <c r="N50" i="33"/>
  <c r="O50" i="33"/>
  <c r="N9" i="33"/>
  <c r="O9" i="33" s="1"/>
  <c r="N10" i="33"/>
  <c r="O10" i="33" s="1"/>
  <c r="E51" i="33"/>
  <c r="F51" i="33"/>
  <c r="G51" i="33"/>
  <c r="H51" i="33"/>
  <c r="I51" i="33"/>
  <c r="J51" i="33"/>
  <c r="J89" i="33" s="1"/>
  <c r="K51" i="33"/>
  <c r="L51" i="33"/>
  <c r="M51" i="33"/>
  <c r="D51" i="33"/>
  <c r="E30" i="33"/>
  <c r="N30" i="33" s="1"/>
  <c r="O30" i="33" s="1"/>
  <c r="F30" i="33"/>
  <c r="G30" i="33"/>
  <c r="H30" i="33"/>
  <c r="I30" i="33"/>
  <c r="J30" i="33"/>
  <c r="K30" i="33"/>
  <c r="L30" i="33"/>
  <c r="M30" i="33"/>
  <c r="D30" i="33"/>
  <c r="E17" i="33"/>
  <c r="F17" i="33"/>
  <c r="G17" i="33"/>
  <c r="N17" i="33" s="1"/>
  <c r="O17" i="33" s="1"/>
  <c r="H17" i="33"/>
  <c r="I17" i="33"/>
  <c r="J17" i="33"/>
  <c r="K17" i="33"/>
  <c r="L17" i="33"/>
  <c r="M17" i="33"/>
  <c r="D17" i="33"/>
  <c r="E5" i="33"/>
  <c r="F5" i="33"/>
  <c r="F89" i="33" s="1"/>
  <c r="G5" i="33"/>
  <c r="G89" i="33"/>
  <c r="H5" i="33"/>
  <c r="H89" i="33" s="1"/>
  <c r="I5" i="33"/>
  <c r="J5" i="33"/>
  <c r="K5" i="33"/>
  <c r="L5" i="33"/>
  <c r="M5" i="33"/>
  <c r="M89" i="33" s="1"/>
  <c r="D5" i="33"/>
  <c r="E83" i="33"/>
  <c r="E89" i="33" s="1"/>
  <c r="F83" i="33"/>
  <c r="G83" i="33"/>
  <c r="H83" i="33"/>
  <c r="I83" i="33"/>
  <c r="I89" i="33" s="1"/>
  <c r="J83" i="33"/>
  <c r="K83" i="33"/>
  <c r="L83" i="33"/>
  <c r="N83" i="33" s="1"/>
  <c r="O83" i="33" s="1"/>
  <c r="M83" i="33"/>
  <c r="D83" i="33"/>
  <c r="N84" i="33"/>
  <c r="O84" i="33" s="1"/>
  <c r="N77" i="33"/>
  <c r="O77" i="33"/>
  <c r="N78" i="33"/>
  <c r="O78" i="33"/>
  <c r="N79" i="33"/>
  <c r="O79" i="33" s="1"/>
  <c r="N80" i="33"/>
  <c r="O80" i="33"/>
  <c r="N81" i="33"/>
  <c r="O81" i="33" s="1"/>
  <c r="N82" i="33"/>
  <c r="O82" i="33"/>
  <c r="N76" i="33"/>
  <c r="O76" i="33"/>
  <c r="E75" i="33"/>
  <c r="F75" i="33"/>
  <c r="G75" i="33"/>
  <c r="H75" i="33"/>
  <c r="I75" i="33"/>
  <c r="J75" i="33"/>
  <c r="K75" i="33"/>
  <c r="L75" i="33"/>
  <c r="M75" i="33"/>
  <c r="D75" i="33"/>
  <c r="N75" i="33" s="1"/>
  <c r="O75" i="33" s="1"/>
  <c r="E70" i="33"/>
  <c r="F70" i="33"/>
  <c r="G70" i="33"/>
  <c r="H70" i="33"/>
  <c r="I70" i="33"/>
  <c r="J70" i="33"/>
  <c r="K70" i="33"/>
  <c r="L70" i="33"/>
  <c r="M70" i="33"/>
  <c r="D70" i="33"/>
  <c r="N72" i="33"/>
  <c r="O72" i="33"/>
  <c r="N73" i="33"/>
  <c r="O73" i="33" s="1"/>
  <c r="N74" i="33"/>
  <c r="O74" i="33"/>
  <c r="N71" i="33"/>
  <c r="O71" i="33" s="1"/>
  <c r="N69" i="33"/>
  <c r="O69" i="33"/>
  <c r="N19" i="33"/>
  <c r="O19" i="33"/>
  <c r="N20" i="33"/>
  <c r="O20" i="33"/>
  <c r="N21" i="33"/>
  <c r="O21" i="33" s="1"/>
  <c r="N22" i="33"/>
  <c r="O22" i="33"/>
  <c r="N23" i="33"/>
  <c r="O23" i="33" s="1"/>
  <c r="N24" i="33"/>
  <c r="O24" i="33"/>
  <c r="N25" i="33"/>
  <c r="O25" i="33"/>
  <c r="N26" i="33"/>
  <c r="O26" i="33"/>
  <c r="N27" i="33"/>
  <c r="O27" i="33" s="1"/>
  <c r="N28" i="33"/>
  <c r="O28" i="33"/>
  <c r="N29" i="33"/>
  <c r="O29" i="33" s="1"/>
  <c r="N7" i="33"/>
  <c r="O7" i="33" s="1"/>
  <c r="N8" i="33"/>
  <c r="O8" i="33"/>
  <c r="N11" i="33"/>
  <c r="O11" i="33"/>
  <c r="N12" i="33"/>
  <c r="O12" i="33" s="1"/>
  <c r="N13" i="33"/>
  <c r="O13" i="33"/>
  <c r="N14" i="33"/>
  <c r="O14" i="33" s="1"/>
  <c r="N15" i="33"/>
  <c r="O15" i="33"/>
  <c r="N16" i="33"/>
  <c r="O16" i="33"/>
  <c r="N6" i="33"/>
  <c r="O6" i="33"/>
  <c r="N18" i="33"/>
  <c r="O18" i="33" s="1"/>
  <c r="N72" i="35"/>
  <c r="O72" i="35" s="1"/>
  <c r="F86" i="35"/>
  <c r="N68" i="34"/>
  <c r="O68" i="34"/>
  <c r="L83" i="36"/>
  <c r="N17" i="36"/>
  <c r="O17" i="36" s="1"/>
  <c r="I81" i="37"/>
  <c r="N80" i="38"/>
  <c r="O80" i="38" s="1"/>
  <c r="N30" i="38"/>
  <c r="O30" i="38" s="1"/>
  <c r="G81" i="37"/>
  <c r="F86" i="34"/>
  <c r="K87" i="39"/>
  <c r="O72" i="39"/>
  <c r="E87" i="39"/>
  <c r="I87" i="39"/>
  <c r="D89" i="33"/>
  <c r="I83" i="36"/>
  <c r="N23" i="37"/>
  <c r="O23" i="37" s="1"/>
  <c r="E85" i="38"/>
  <c r="E86" i="35"/>
  <c r="H83" i="36"/>
  <c r="H81" i="37"/>
  <c r="N5" i="38"/>
  <c r="O5" i="38" s="1"/>
  <c r="N67" i="38"/>
  <c r="O67" i="38" s="1"/>
  <c r="O71" i="38"/>
  <c r="H85" i="40"/>
  <c r="L85" i="40"/>
  <c r="M85" i="40"/>
  <c r="J85" i="40"/>
  <c r="N67" i="40"/>
  <c r="O67" i="40" s="1"/>
  <c r="K85" i="40"/>
  <c r="F85" i="40"/>
  <c r="E85" i="40"/>
  <c r="N71" i="40"/>
  <c r="O71" i="40"/>
  <c r="N48" i="40"/>
  <c r="O48" i="40" s="1"/>
  <c r="N32" i="40"/>
  <c r="O32" i="40" s="1"/>
  <c r="I85" i="40"/>
  <c r="G85" i="40"/>
  <c r="N85" i="40" s="1"/>
  <c r="O85" i="40" s="1"/>
  <c r="D85" i="40"/>
  <c r="N17" i="40"/>
  <c r="O17" i="40"/>
  <c r="M87" i="41"/>
  <c r="L87" i="41"/>
  <c r="K87" i="41"/>
  <c r="O82" i="41"/>
  <c r="D87" i="41"/>
  <c r="J87" i="41"/>
  <c r="N72" i="41"/>
  <c r="O72" i="41" s="1"/>
  <c r="E87" i="41"/>
  <c r="F87" i="41"/>
  <c r="N68" i="41"/>
  <c r="O68" i="41"/>
  <c r="G87" i="41"/>
  <c r="H87" i="41"/>
  <c r="O49" i="41"/>
  <c r="N32" i="41"/>
  <c r="O32" i="41"/>
  <c r="N17" i="41"/>
  <c r="O17" i="41" s="1"/>
  <c r="I87" i="41"/>
  <c r="N5" i="41"/>
  <c r="O5" i="41" s="1"/>
  <c r="L85" i="42"/>
  <c r="K85" i="42"/>
  <c r="M85" i="42"/>
  <c r="J85" i="42"/>
  <c r="N79" i="42"/>
  <c r="O79" i="42"/>
  <c r="N69" i="42"/>
  <c r="O69" i="42"/>
  <c r="N65" i="42"/>
  <c r="O65" i="42" s="1"/>
  <c r="H85" i="42"/>
  <c r="N30" i="42"/>
  <c r="O30" i="42" s="1"/>
  <c r="E85" i="42"/>
  <c r="F85" i="42"/>
  <c r="G85" i="42"/>
  <c r="N5" i="42"/>
  <c r="O5" i="42"/>
  <c r="L82" i="43"/>
  <c r="K82" i="43"/>
  <c r="N77" i="43"/>
  <c r="O77" i="43" s="1"/>
  <c r="J82" i="43"/>
  <c r="N67" i="43"/>
  <c r="O67" i="43" s="1"/>
  <c r="N63" i="43"/>
  <c r="O63" i="43"/>
  <c r="N44" i="43"/>
  <c r="O44" i="43"/>
  <c r="G82" i="43"/>
  <c r="N31" i="43"/>
  <c r="O31" i="43"/>
  <c r="H82" i="43"/>
  <c r="F82" i="43"/>
  <c r="E82" i="43"/>
  <c r="N16" i="43"/>
  <c r="O16" i="43" s="1"/>
  <c r="I82" i="43"/>
  <c r="N82" i="43" s="1"/>
  <c r="O82" i="43" s="1"/>
  <c r="N5" i="43"/>
  <c r="O5" i="43" s="1"/>
  <c r="L88" i="44"/>
  <c r="M88" i="44"/>
  <c r="J88" i="44"/>
  <c r="K88" i="44"/>
  <c r="N81" i="44"/>
  <c r="O81" i="44" s="1"/>
  <c r="F88" i="44"/>
  <c r="N71" i="44"/>
  <c r="O71" i="44"/>
  <c r="N67" i="44"/>
  <c r="O67" i="44" s="1"/>
  <c r="H88" i="44"/>
  <c r="N48" i="44"/>
  <c r="O48" i="44" s="1"/>
  <c r="N31" i="44"/>
  <c r="O31" i="44"/>
  <c r="E88" i="44"/>
  <c r="G88" i="44"/>
  <c r="N16" i="44"/>
  <c r="O16" i="44"/>
  <c r="D88" i="44"/>
  <c r="N88" i="44" s="1"/>
  <c r="O88" i="44" s="1"/>
  <c r="I88" i="44"/>
  <c r="N5" i="44"/>
  <c r="O5" i="44"/>
  <c r="N16" i="45"/>
  <c r="O16" i="45"/>
  <c r="H86" i="45"/>
  <c r="N5" i="45"/>
  <c r="O5" i="45"/>
  <c r="K86" i="45"/>
  <c r="L86" i="45"/>
  <c r="M86" i="45"/>
  <c r="J86" i="45"/>
  <c r="D86" i="45"/>
  <c r="E86" i="45"/>
  <c r="N86" i="45" s="1"/>
  <c r="O86" i="45" s="1"/>
  <c r="G86" i="45"/>
  <c r="F86" i="45"/>
  <c r="I86" i="45"/>
  <c r="N80" i="45"/>
  <c r="O80" i="45"/>
  <c r="N70" i="45"/>
  <c r="O70" i="45"/>
  <c r="N66" i="45"/>
  <c r="O66" i="45"/>
  <c r="N47" i="45"/>
  <c r="O47" i="45"/>
  <c r="N31" i="45"/>
  <c r="O31" i="45" s="1"/>
  <c r="O83" i="46"/>
  <c r="P83" i="46"/>
  <c r="O73" i="46"/>
  <c r="P73" i="46"/>
  <c r="O69" i="46"/>
  <c r="P69" i="46"/>
  <c r="O50" i="46"/>
  <c r="P50" i="46"/>
  <c r="O30" i="46"/>
  <c r="P30" i="46" s="1"/>
  <c r="I89" i="46"/>
  <c r="H89" i="46"/>
  <c r="J89" i="46"/>
  <c r="N89" i="46"/>
  <c r="E89" i="46"/>
  <c r="K89" i="46"/>
  <c r="F89" i="46"/>
  <c r="O16" i="46"/>
  <c r="P16" i="46" s="1"/>
  <c r="G89" i="46"/>
  <c r="L89" i="46"/>
  <c r="M89" i="46"/>
  <c r="D89" i="46"/>
  <c r="O89" i="46" s="1"/>
  <c r="P89" i="46" s="1"/>
  <c r="O5" i="46"/>
  <c r="P5" i="46" s="1"/>
  <c r="N51" i="33" l="1"/>
  <c r="O51" i="33" s="1"/>
  <c r="N17" i="38"/>
  <c r="O17" i="38" s="1"/>
  <c r="I86" i="35"/>
  <c r="N87" i="41"/>
  <c r="O87" i="41" s="1"/>
  <c r="N5" i="34"/>
  <c r="O5" i="34" s="1"/>
  <c r="N58" i="37"/>
  <c r="O58" i="37" s="1"/>
  <c r="D85" i="38"/>
  <c r="N48" i="38"/>
  <c r="O48" i="38" s="1"/>
  <c r="L86" i="35"/>
  <c r="N5" i="37"/>
  <c r="O5" i="37" s="1"/>
  <c r="M81" i="37"/>
  <c r="I85" i="42"/>
  <c r="N46" i="42"/>
  <c r="O46" i="42" s="1"/>
  <c r="N17" i="34"/>
  <c r="O17" i="34" s="1"/>
  <c r="D86" i="34"/>
  <c r="N16" i="42"/>
  <c r="O16" i="42" s="1"/>
  <c r="D85" i="42"/>
  <c r="N68" i="35"/>
  <c r="O68" i="35" s="1"/>
  <c r="N66" i="36"/>
  <c r="O66" i="36" s="1"/>
  <c r="D83" i="36"/>
  <c r="N79" i="36"/>
  <c r="O79" i="36" s="1"/>
  <c r="E83" i="36"/>
  <c r="K86" i="35"/>
  <c r="N49" i="35"/>
  <c r="O49" i="35" s="1"/>
  <c r="N5" i="35"/>
  <c r="O5" i="35" s="1"/>
  <c r="G87" i="39"/>
  <c r="I86" i="34"/>
  <c r="H87" i="39"/>
  <c r="F87" i="39"/>
  <c r="N32" i="39"/>
  <c r="O32" i="39" s="1"/>
  <c r="M87" i="39"/>
  <c r="L87" i="39"/>
  <c r="N82" i="39"/>
  <c r="O82" i="39" s="1"/>
  <c r="N70" i="36"/>
  <c r="O70" i="36" s="1"/>
  <c r="N5" i="33"/>
  <c r="O5" i="33" s="1"/>
  <c r="K89" i="33"/>
  <c r="N89" i="33" s="1"/>
  <c r="O89" i="33" s="1"/>
  <c r="D81" i="37"/>
  <c r="D87" i="39"/>
  <c r="N82" i="35"/>
  <c r="O82" i="35" s="1"/>
  <c r="L89" i="33"/>
  <c r="G86" i="35"/>
  <c r="N86" i="35" s="1"/>
  <c r="O86" i="35" s="1"/>
  <c r="J83" i="36"/>
  <c r="N29" i="36"/>
  <c r="O29" i="36" s="1"/>
  <c r="K85" i="38"/>
  <c r="N70" i="33"/>
  <c r="O70" i="33" s="1"/>
  <c r="M86" i="34"/>
  <c r="N5" i="36"/>
  <c r="O5" i="36" s="1"/>
  <c r="G83" i="36"/>
  <c r="N83" i="36" l="1"/>
  <c r="O83" i="36" s="1"/>
  <c r="N85" i="38"/>
  <c r="O85" i="38" s="1"/>
  <c r="N85" i="42"/>
  <c r="O85" i="42" s="1"/>
  <c r="N87" i="39"/>
  <c r="O87" i="39" s="1"/>
  <c r="N86" i="34"/>
  <c r="O86" i="34" s="1"/>
  <c r="N81" i="37"/>
  <c r="O81" i="37" s="1"/>
  <c r="M83" i="47" l="1"/>
  <c r="M90" i="47" s="1"/>
  <c r="L83" i="47"/>
  <c r="L90" i="47" s="1"/>
  <c r="I83" i="47"/>
  <c r="I90" i="47" s="1"/>
  <c r="H83" i="47"/>
  <c r="H90" i="47" s="1"/>
  <c r="K83" i="47"/>
  <c r="K90" i="47" s="1"/>
  <c r="F83" i="47"/>
  <c r="F90" i="47" s="1"/>
  <c r="J83" i="47"/>
  <c r="J90" i="47" s="1"/>
  <c r="E83" i="47"/>
  <c r="E90" i="47" s="1"/>
  <c r="G83" i="47"/>
  <c r="G90" i="47" s="1"/>
  <c r="D83" i="47"/>
  <c r="D90" i="47" s="1"/>
  <c r="O84" i="47"/>
  <c r="P84" i="47" s="1"/>
  <c r="N83" i="47"/>
  <c r="N90" i="47" s="1"/>
  <c r="O83" i="47" l="1"/>
  <c r="P83" i="47" s="1"/>
  <c r="O90" i="47"/>
  <c r="P90" i="47" l="1"/>
</calcChain>
</file>

<file path=xl/sharedStrings.xml><?xml version="1.0" encoding="utf-8"?>
<sst xmlns="http://schemas.openxmlformats.org/spreadsheetml/2006/main" count="1635" uniqueCount="189">
  <si>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</si>
  <si>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</si>
  <si>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</si>
  <si>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</si>
  <si>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</si>
  <si>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</si>
  <si>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</si>
  <si>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</si>
  <si>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</si>
  <si>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</si>
  <si>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</si>
  <si>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</si>
  <si>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</si>
  <si>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</si>
  <si>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</si>
  <si>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</si>
  <si>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</si>
  <si>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</si>
  <si>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</si>
  <si>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</si>
  <si>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</si>
  <si>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</si>
  <si>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Other</t>
  </si>
  <si>
    <t>Impact Fees - Residential - Public Safety</t>
  </si>
  <si>
    <t>Impact Fees - Commercial - Public Safety</t>
  </si>
  <si>
    <t>Impact Fees - Commercial - Physical Environment</t>
  </si>
  <si>
    <t>Impact Fees - Residential - Transportation</t>
  </si>
  <si>
    <t>Impact Fees - Commercial - Transportation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</si>
  <si>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</si>
  <si>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</si>
  <si>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</si>
  <si>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</si>
  <si>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</si>
  <si>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</si>
  <si>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</si>
  <si>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Federal Grant - Physical Environment - Other Physical Environment</t>
  </si>
  <si>
    <t>Federal Grant - Transportation - Other Transportation</t>
  </si>
  <si>
    <t>State Grant - Physical Environment - Stormwater Management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</si>
  <si>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</si>
  <si>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</si>
  <si>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</si>
  <si>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</si>
  <si>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</si>
  <si>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</si>
  <si>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</si>
  <si>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</si>
  <si>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</si>
  <si>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</si>
  <si>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</si>
  <si>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</si>
  <si>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</si>
  <si>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</si>
  <si>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</si>
  <si>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</si>
  <si>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</si>
  <si>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</si>
  <si>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</si>
  <si>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</si>
  <si>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</si>
  <si>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</si>
  <si>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</si>
  <si>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</si>
  <si>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</si>
  <si>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</si>
  <si>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</si>
  <si>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</si>
  <si>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</si>
  <si>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</si>
  <si>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Cemetary</t>
  </si>
  <si>
    <t>Physical Environment - Other Physical Environment Charges</t>
  </si>
  <si>
    <t>Transportation (User Fees) - Parking Facilities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</si>
  <si>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</si>
  <si>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</si>
  <si>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</si>
  <si>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</si>
  <si>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</si>
  <si>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</si>
  <si>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</si>
  <si>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</si>
  <si>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</si>
  <si>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Fines - Pollution Control Violations</t>
  </si>
  <si>
    <t>Fines - Local Ordinance Violations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</si>
  <si>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</si>
  <si>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</si>
  <si>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</si>
  <si>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</si>
  <si>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</si>
  <si>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</si>
  <si>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</si>
  <si>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</si>
  <si>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</si>
  <si>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</si>
  <si>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</si>
  <si>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</si>
  <si>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</si>
  <si>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</si>
  <si>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</si>
  <si>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</si>
  <si>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</si>
  <si>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</si>
  <si>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</si>
  <si>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</si>
  <si>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</si>
  <si>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Fort Myers Revenues Reported by Account Code and Fund Type</t>
  </si>
  <si>
    <t>Local Fiscal Year Ended September 30, 2010</t>
  </si>
  <si>
    <t>Fire Insurance Premium Tax for Firefighters' Pension</t>
  </si>
  <si>
    <t>State Grant - Public Safety</t>
  </si>
  <si>
    <t>Interest and Other Earnings - Dividends</t>
  </si>
  <si>
    <t>Pension Fund Contributions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</si>
  <si>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</si>
  <si>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</si>
  <si>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</si>
  <si>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</si>
  <si>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</si>
  <si>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</si>
  <si>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</si>
  <si>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</si>
  <si>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</si>
  <si>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Federal Grant - Physical Environment - Water Supply System</t>
  </si>
  <si>
    <t>Impact Fees - Public Safety</t>
  </si>
  <si>
    <t>Impact Fees - Physical Environment</t>
  </si>
  <si>
    <t>Impact Fees - Transportation</t>
  </si>
  <si>
    <t>Proceeds - Installment Purchases and Capital Lease Proceeds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</si>
  <si>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</si>
  <si>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</si>
  <si>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</si>
  <si>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</si>
  <si>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</si>
  <si>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Impact Fees - Residential - Culture / Recreation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</si>
  <si>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</si>
  <si>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</si>
  <si>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</si>
  <si>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</si>
  <si>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</si>
  <si>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</si>
  <si>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Transportation - Parking Facilities</t>
  </si>
  <si>
    <t>Sales - Disposition of Fixed Assets</t>
  </si>
  <si>
    <t>Proprietary Non-Operating - Other Grants and Donations</t>
  </si>
  <si>
    <t>2013 Municipal Population:</t>
  </si>
  <si>
    <t>Local Fiscal Year Ended September 30, 2014</t>
  </si>
  <si>
    <t>Impact Fees - Residential - Physical Environment</t>
  </si>
  <si>
    <t>Sales - Sale of Surplus Materials and Scrap</t>
  </si>
  <si>
    <t>Proceeds - Proceeds from Refunding Bonds</t>
  </si>
  <si>
    <t>2014 Municipal Population:</t>
  </si>
  <si>
    <t>Local Fiscal Year Ended September 30, 2015</t>
  </si>
  <si>
    <t>2015 Municipal Population:</t>
  </si>
  <si>
    <t>Local Fiscal Year Ended September 30, 2016</t>
  </si>
  <si>
    <t>State Grant - Human Services - Public Welfare</t>
  </si>
  <si>
    <t>2016 Municipal Population:</t>
  </si>
  <si>
    <t>Local Fiscal Year Ended September 30, 2017</t>
  </si>
  <si>
    <t>Federal Grant - Physical Environment - Sewer / Wastewater</t>
  </si>
  <si>
    <t>Non-Operating - Extraordinary Items (Gain)</t>
  </si>
  <si>
    <t>2017 Municipal Population:</t>
  </si>
  <si>
    <t>Local Fiscal Year Ended September 30, 2018</t>
  </si>
  <si>
    <t>Proprietary Non-Operating - Capital Contributions from Private Source</t>
  </si>
  <si>
    <t>2018 Municipal Population:</t>
  </si>
  <si>
    <t>Local Fiscal Year Ended September 30, 2019</t>
  </si>
  <si>
    <t>Grants from Other Local Units - Culture / Recreation</t>
  </si>
  <si>
    <t>2019 Municipal Population:</t>
  </si>
  <si>
    <t>Local Fiscal Year Ended September 30, 2020</t>
  </si>
  <si>
    <t>Federal Grant - Human Services - Other Human Services</t>
  </si>
  <si>
    <t>State Grant - Physical Environment - Other Physical Environment</t>
  </si>
  <si>
    <t>Proprietary Non-Operating - Other Non-Operating Sources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</si>
  <si>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</si>
  <si>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</si>
  <si>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</si>
  <si>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</si>
  <si>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</si>
  <si>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</si>
  <si>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</si>
  <si>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</si>
  <si>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</si>
  <si>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</si>
  <si>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</si>
  <si>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</si>
  <si>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Insurance License Tax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</si>
  <si>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</si>
  <si>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</si>
  <si>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</si>
  <si>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Proprietary Non-Operating Sources - Other Non-Operating Sources</t>
  </si>
  <si>
    <t>2021 Municipal Population:</t>
  </si>
  <si>
    <t>Local Fiscal Year Ended September 30, 2022</t>
  </si>
  <si>
    <t>Proceeds - Leases - Financial Agreements</t>
  </si>
  <si>
    <t>2022 Municipal Population:</t>
  </si>
  <si>
    <t>Local Fiscal Year Ended September 30, 2023</t>
  </si>
  <si>
    <t>State Grant - Physical Environment - Sewer / Wastewater</t>
  </si>
  <si>
    <t>Proprietary Non-Operating Sources - Capital Contributions from Private Source</t>
  </si>
  <si>
    <t>2023 Municipal Population:</t>
  </si>
  <si>
    <t>Proceeds -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</si>
</sst>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1"/>
      <c r="M3" s="72"/>
      <c r="N3" s="36"/>
      <c r="O3" s="37"/>
      <c r="P3" s="73" t="s">
        <v>165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166</v>
      </c>
      <c r="N4" s="35" t="s">
        <v>10</v>
      </c>
      <c r="O4" s="35" t="s">
        <v>167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168</v>
      </c>
      <c r="B5" s="26"/>
      <c r="C5" s="26"/>
      <c r="D5" s="27">
        <f t="shared" ref="D5:N5" si="0">SUM(D6:D15)</f>
        <v>92907251</v>
      </c>
      <c r="E5" s="27">
        <f t="shared" si="0"/>
        <v>5298856</v>
      </c>
      <c r="F5" s="27">
        <f t="shared" si="0"/>
        <v>0</v>
      </c>
      <c r="G5" s="27">
        <f t="shared" si="0"/>
        <v>1616883</v>
      </c>
      <c r="H5" s="27">
        <f t="shared" si="0"/>
        <v>0</v>
      </c>
      <c r="I5" s="27">
        <f t="shared" si="0"/>
        <v>108260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99931250</v>
      </c>
      <c r="P5" s="33">
        <f t="shared" ref="P5:P36" si="1">(O5/P$89)</f>
        <v>1022.7226207898804</v>
      </c>
      <c r="Q5" s="6"/>
    </row>
    <row r="6" spans="1:134">
      <c r="A6" s="12"/>
      <c r="B6" s="25">
        <v>311</v>
      </c>
      <c r="C6" s="20" t="s">
        <v>3</v>
      </c>
      <c r="D6" s="46">
        <v>69076068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69076068</v>
      </c>
      <c r="P6" s="47">
        <f t="shared" si="1"/>
        <v>706.94259602296563</v>
      </c>
      <c r="Q6" s="9"/>
    </row>
    <row r="7" spans="1:134">
      <c r="A7" s="12"/>
      <c r="B7" s="25">
        <v>312.41000000000003</v>
      </c>
      <c r="C7" s="20" t="s">
        <v>169</v>
      </c>
      <c r="D7" s="46">
        <v>0</v>
      </c>
      <c r="E7" s="46">
        <v>2230174</v>
      </c>
      <c r="F7" s="46">
        <v>0</v>
      </c>
      <c r="G7" s="46">
        <v>1616883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3847057</v>
      </c>
      <c r="P7" s="47">
        <f t="shared" si="1"/>
        <v>39.371790279497702</v>
      </c>
      <c r="Q7" s="9"/>
    </row>
    <row r="8" spans="1:134">
      <c r="A8" s="12"/>
      <c r="B8" s="25">
        <v>312.51</v>
      </c>
      <c r="C8" s="20" t="s">
        <v>100</v>
      </c>
      <c r="D8" s="46">
        <v>1145199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1145199</v>
      </c>
      <c r="P8" s="47">
        <f t="shared" si="1"/>
        <v>11.720266909559824</v>
      </c>
      <c r="Q8" s="9"/>
    </row>
    <row r="9" spans="1:134">
      <c r="A9" s="12"/>
      <c r="B9" s="25">
        <v>312.52</v>
      </c>
      <c r="C9" s="20" t="s">
        <v>125</v>
      </c>
      <c r="D9" s="46">
        <v>1339854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1339854</v>
      </c>
      <c r="P9" s="47">
        <f t="shared" si="1"/>
        <v>13.712417230403947</v>
      </c>
      <c r="Q9" s="9"/>
    </row>
    <row r="10" spans="1:134">
      <c r="A10" s="12"/>
      <c r="B10" s="25">
        <v>314.10000000000002</v>
      </c>
      <c r="C10" s="20" t="s">
        <v>13</v>
      </c>
      <c r="D10" s="46">
        <v>10357446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10357446</v>
      </c>
      <c r="P10" s="47">
        <f t="shared" si="1"/>
        <v>106.00081874098106</v>
      </c>
      <c r="Q10" s="9"/>
    </row>
    <row r="11" spans="1:134">
      <c r="A11" s="12"/>
      <c r="B11" s="25">
        <v>314.3</v>
      </c>
      <c r="C11" s="20" t="s">
        <v>14</v>
      </c>
      <c r="D11" s="46">
        <v>2720646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2720646</v>
      </c>
      <c r="P11" s="47">
        <f t="shared" si="1"/>
        <v>27.84380468933897</v>
      </c>
      <c r="Q11" s="9"/>
    </row>
    <row r="12" spans="1:134">
      <c r="A12" s="12"/>
      <c r="B12" s="25">
        <v>314.39999999999998</v>
      </c>
      <c r="C12" s="20" t="s">
        <v>15</v>
      </c>
      <c r="D12" s="46">
        <v>298178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298178</v>
      </c>
      <c r="P12" s="47">
        <f t="shared" si="1"/>
        <v>3.0516318531178679</v>
      </c>
      <c r="Q12" s="9"/>
    </row>
    <row r="13" spans="1:134">
      <c r="A13" s="12"/>
      <c r="B13" s="25">
        <v>315.2</v>
      </c>
      <c r="C13" s="20" t="s">
        <v>170</v>
      </c>
      <c r="D13" s="46">
        <v>4677076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4677076</v>
      </c>
      <c r="P13" s="47">
        <f t="shared" si="1"/>
        <v>47.86642240894065</v>
      </c>
      <c r="Q13" s="9"/>
    </row>
    <row r="14" spans="1:134">
      <c r="A14" s="12"/>
      <c r="B14" s="25">
        <v>316</v>
      </c>
      <c r="C14" s="20" t="s">
        <v>127</v>
      </c>
      <c r="D14" s="46">
        <v>3292784</v>
      </c>
      <c r="E14" s="46">
        <v>0</v>
      </c>
      <c r="F14" s="46">
        <v>0</v>
      </c>
      <c r="G14" s="46">
        <v>0</v>
      </c>
      <c r="H14" s="46">
        <v>0</v>
      </c>
      <c r="I14" s="46">
        <v>108260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3401044</v>
      </c>
      <c r="P14" s="47">
        <f t="shared" si="1"/>
        <v>34.80717626469896</v>
      </c>
      <c r="Q14" s="9"/>
    </row>
    <row r="15" spans="1:134">
      <c r="A15" s="12"/>
      <c r="B15" s="25">
        <v>319.89999999999998</v>
      </c>
      <c r="C15" s="20" t="s">
        <v>18</v>
      </c>
      <c r="D15" s="46">
        <v>0</v>
      </c>
      <c r="E15" s="46">
        <v>3068682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3068682</v>
      </c>
      <c r="P15" s="47">
        <f t="shared" si="1"/>
        <v>31.405696390375699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SUM(D17:D28)</f>
        <v>29975067</v>
      </c>
      <c r="E16" s="32">
        <f t="shared" si="3"/>
        <v>0</v>
      </c>
      <c r="F16" s="32">
        <f t="shared" si="3"/>
        <v>0</v>
      </c>
      <c r="G16" s="32">
        <f t="shared" si="3"/>
        <v>137411</v>
      </c>
      <c r="H16" s="32">
        <f t="shared" si="3"/>
        <v>0</v>
      </c>
      <c r="I16" s="32">
        <f t="shared" si="3"/>
        <v>6448967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36561445</v>
      </c>
      <c r="P16" s="45">
        <f t="shared" si="1"/>
        <v>374.17941685173622</v>
      </c>
      <c r="Q16" s="10"/>
    </row>
    <row r="17" spans="1:17">
      <c r="A17" s="12"/>
      <c r="B17" s="25">
        <v>322</v>
      </c>
      <c r="C17" s="20" t="s">
        <v>171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6182975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6182975</v>
      </c>
      <c r="P17" s="47">
        <f t="shared" si="1"/>
        <v>63.278187716838431</v>
      </c>
      <c r="Q17" s="9"/>
    </row>
    <row r="18" spans="1:17">
      <c r="A18" s="12"/>
      <c r="B18" s="25">
        <v>323.10000000000002</v>
      </c>
      <c r="C18" s="20" t="s">
        <v>20</v>
      </c>
      <c r="D18" s="46">
        <v>8558010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8558010</v>
      </c>
      <c r="P18" s="47">
        <f t="shared" si="1"/>
        <v>87.584918791128942</v>
      </c>
      <c r="Q18" s="9"/>
    </row>
    <row r="19" spans="1:17">
      <c r="A19" s="12"/>
      <c r="B19" s="25">
        <v>323.39999999999998</v>
      </c>
      <c r="C19" s="20" t="s">
        <v>21</v>
      </c>
      <c r="D19" s="46">
        <v>122173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122173</v>
      </c>
      <c r="P19" s="47">
        <f t="shared" si="1"/>
        <v>1.2503505234825147</v>
      </c>
      <c r="Q19" s="9"/>
    </row>
    <row r="20" spans="1:17">
      <c r="A20" s="12"/>
      <c r="B20" s="25">
        <v>324.11</v>
      </c>
      <c r="C20" s="20" t="s">
        <v>23</v>
      </c>
      <c r="D20" s="46">
        <v>0</v>
      </c>
      <c r="E20" s="46">
        <v>0</v>
      </c>
      <c r="F20" s="46">
        <v>0</v>
      </c>
      <c r="G20" s="46">
        <v>5721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5721</v>
      </c>
      <c r="P20" s="47">
        <f t="shared" si="1"/>
        <v>5.8550214407794413E-2</v>
      </c>
      <c r="Q20" s="9"/>
    </row>
    <row r="21" spans="1:17">
      <c r="A21" s="12"/>
      <c r="B21" s="25">
        <v>324.12</v>
      </c>
      <c r="C21" s="20" t="s">
        <v>24</v>
      </c>
      <c r="D21" s="46">
        <v>0</v>
      </c>
      <c r="E21" s="46">
        <v>0</v>
      </c>
      <c r="F21" s="46">
        <v>0</v>
      </c>
      <c r="G21" s="46">
        <v>2675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2675</v>
      </c>
      <c r="P21" s="47">
        <f t="shared" si="1"/>
        <v>2.7376651554072724E-2</v>
      </c>
      <c r="Q21" s="9"/>
    </row>
    <row r="22" spans="1:17">
      <c r="A22" s="12"/>
      <c r="B22" s="25">
        <v>324.20999999999998</v>
      </c>
      <c r="C22" s="20" t="s">
        <v>140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76102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76102</v>
      </c>
      <c r="P22" s="47">
        <f t="shared" si="1"/>
        <v>0.77884782675440845</v>
      </c>
      <c r="Q22" s="9"/>
    </row>
    <row r="23" spans="1:17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89208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89208</v>
      </c>
      <c r="P23" s="47">
        <f t="shared" si="1"/>
        <v>0.91297806797596992</v>
      </c>
      <c r="Q23" s="9"/>
    </row>
    <row r="24" spans="1:17">
      <c r="A24" s="12"/>
      <c r="B24" s="25">
        <v>324.31</v>
      </c>
      <c r="C24" s="20" t="s">
        <v>26</v>
      </c>
      <c r="D24" s="46">
        <v>0</v>
      </c>
      <c r="E24" s="46">
        <v>0</v>
      </c>
      <c r="F24" s="46">
        <v>0</v>
      </c>
      <c r="G24" s="46">
        <v>41335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41335</v>
      </c>
      <c r="P24" s="47">
        <f t="shared" si="1"/>
        <v>0.4230332306495686</v>
      </c>
      <c r="Q24" s="9"/>
    </row>
    <row r="25" spans="1:17">
      <c r="A25" s="12"/>
      <c r="B25" s="25">
        <v>324.32</v>
      </c>
      <c r="C25" s="20" t="s">
        <v>27</v>
      </c>
      <c r="D25" s="46">
        <v>0</v>
      </c>
      <c r="E25" s="46">
        <v>0</v>
      </c>
      <c r="F25" s="46">
        <v>0</v>
      </c>
      <c r="G25" s="46">
        <v>74683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74683</v>
      </c>
      <c r="P25" s="47">
        <f t="shared" si="1"/>
        <v>0.76432540860292086</v>
      </c>
      <c r="Q25" s="9"/>
    </row>
    <row r="26" spans="1:17">
      <c r="A26" s="12"/>
      <c r="B26" s="25">
        <v>324.61</v>
      </c>
      <c r="C26" s="20" t="s">
        <v>128</v>
      </c>
      <c r="D26" s="46">
        <v>0</v>
      </c>
      <c r="E26" s="46">
        <v>0</v>
      </c>
      <c r="F26" s="46">
        <v>0</v>
      </c>
      <c r="G26" s="46">
        <v>12997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12997</v>
      </c>
      <c r="P26" s="47">
        <f t="shared" si="1"/>
        <v>0.13301470663487222</v>
      </c>
      <c r="Q26" s="9"/>
    </row>
    <row r="27" spans="1:17">
      <c r="A27" s="12"/>
      <c r="B27" s="25">
        <v>325.2</v>
      </c>
      <c r="C27" s="20" t="s">
        <v>29</v>
      </c>
      <c r="D27" s="46">
        <v>293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293</v>
      </c>
      <c r="P27" s="47">
        <f t="shared" si="1"/>
        <v>2.998638843118994E-3</v>
      </c>
      <c r="Q27" s="9"/>
    </row>
    <row r="28" spans="1:17">
      <c r="A28" s="12"/>
      <c r="B28" s="25">
        <v>329.5</v>
      </c>
      <c r="C28" s="20" t="s">
        <v>172</v>
      </c>
      <c r="D28" s="46">
        <v>21294591</v>
      </c>
      <c r="E28" s="46">
        <v>0</v>
      </c>
      <c r="F28" s="46">
        <v>0</v>
      </c>
      <c r="G28" s="46">
        <v>0</v>
      </c>
      <c r="H28" s="46">
        <v>0</v>
      </c>
      <c r="I28" s="46">
        <v>100682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21395273</v>
      </c>
      <c r="P28" s="47">
        <f t="shared" si="1"/>
        <v>218.96483507486363</v>
      </c>
      <c r="Q28" s="9"/>
    </row>
    <row r="29" spans="1:17" ht="15.75">
      <c r="A29" s="29" t="s">
        <v>173</v>
      </c>
      <c r="B29" s="30"/>
      <c r="C29" s="31"/>
      <c r="D29" s="32">
        <f t="shared" ref="D29:N29" si="5">SUM(D30:D46)</f>
        <v>14929005</v>
      </c>
      <c r="E29" s="32">
        <f t="shared" si="5"/>
        <v>21539867</v>
      </c>
      <c r="F29" s="32">
        <f t="shared" si="5"/>
        <v>0</v>
      </c>
      <c r="G29" s="32">
        <f t="shared" si="5"/>
        <v>1405131</v>
      </c>
      <c r="H29" s="32">
        <f t="shared" si="5"/>
        <v>0</v>
      </c>
      <c r="I29" s="32">
        <f t="shared" si="5"/>
        <v>2057405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39931408</v>
      </c>
      <c r="P29" s="45">
        <f t="shared" si="1"/>
        <v>408.66850201103256</v>
      </c>
      <c r="Q29" s="10"/>
    </row>
    <row r="30" spans="1:17">
      <c r="A30" s="12"/>
      <c r="B30" s="25">
        <v>331.2</v>
      </c>
      <c r="C30" s="20" t="s">
        <v>31</v>
      </c>
      <c r="D30" s="46">
        <v>0</v>
      </c>
      <c r="E30" s="46">
        <v>1169762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1169762</v>
      </c>
      <c r="P30" s="47">
        <f t="shared" si="1"/>
        <v>11.971651093530923</v>
      </c>
      <c r="Q30" s="9"/>
    </row>
    <row r="31" spans="1:17">
      <c r="A31" s="12"/>
      <c r="B31" s="25">
        <v>331.5</v>
      </c>
      <c r="C31" s="20" t="s">
        <v>33</v>
      </c>
      <c r="D31" s="46">
        <v>0</v>
      </c>
      <c r="E31" s="46">
        <v>16805399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2" si="6">SUM(D31:N31)</f>
        <v>16805399</v>
      </c>
      <c r="P31" s="47">
        <f t="shared" si="1"/>
        <v>171.99086080379897</v>
      </c>
      <c r="Q31" s="9"/>
    </row>
    <row r="32" spans="1:17">
      <c r="A32" s="12"/>
      <c r="B32" s="25">
        <v>334.2</v>
      </c>
      <c r="C32" s="20" t="s">
        <v>106</v>
      </c>
      <c r="D32" s="46">
        <v>0</v>
      </c>
      <c r="E32" s="46">
        <v>19985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19985</v>
      </c>
      <c r="P32" s="47">
        <f t="shared" si="1"/>
        <v>0.20453173133014707</v>
      </c>
      <c r="Q32" s="9"/>
    </row>
    <row r="33" spans="1:17">
      <c r="A33" s="12"/>
      <c r="B33" s="25">
        <v>334.35</v>
      </c>
      <c r="C33" s="20" t="s">
        <v>185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32485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32485</v>
      </c>
      <c r="P33" s="47">
        <f t="shared" si="1"/>
        <v>0.33246000962020655</v>
      </c>
      <c r="Q33" s="9"/>
    </row>
    <row r="34" spans="1:17">
      <c r="A34" s="12"/>
      <c r="B34" s="25">
        <v>334.39</v>
      </c>
      <c r="C34" s="20" t="s">
        <v>161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2024920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2024920</v>
      </c>
      <c r="P34" s="47">
        <f t="shared" si="1"/>
        <v>20.723562342008577</v>
      </c>
      <c r="Q34" s="9"/>
    </row>
    <row r="35" spans="1:17">
      <c r="A35" s="12"/>
      <c r="B35" s="25">
        <v>334.5</v>
      </c>
      <c r="C35" s="20" t="s">
        <v>39</v>
      </c>
      <c r="D35" s="46">
        <v>0</v>
      </c>
      <c r="E35" s="46">
        <v>2446863</v>
      </c>
      <c r="F35" s="46">
        <v>0</v>
      </c>
      <c r="G35" s="46">
        <v>1000373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3447236</v>
      </c>
      <c r="P35" s="47">
        <f t="shared" si="1"/>
        <v>35.279917307160915</v>
      </c>
      <c r="Q35" s="9"/>
    </row>
    <row r="36" spans="1:17">
      <c r="A36" s="12"/>
      <c r="B36" s="25">
        <v>334.7</v>
      </c>
      <c r="C36" s="20" t="s">
        <v>40</v>
      </c>
      <c r="D36" s="46">
        <v>0</v>
      </c>
      <c r="E36" s="46">
        <v>0</v>
      </c>
      <c r="F36" s="46">
        <v>0</v>
      </c>
      <c r="G36" s="46">
        <v>1460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1460</v>
      </c>
      <c r="P36" s="47">
        <f t="shared" si="1"/>
        <v>1.4942022904278944E-2</v>
      </c>
      <c r="Q36" s="9"/>
    </row>
    <row r="37" spans="1:17">
      <c r="A37" s="12"/>
      <c r="B37" s="25">
        <v>335.125</v>
      </c>
      <c r="C37" s="20" t="s">
        <v>174</v>
      </c>
      <c r="D37" s="46">
        <v>0</v>
      </c>
      <c r="E37" s="46">
        <v>948288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948288</v>
      </c>
      <c r="P37" s="47">
        <f t="shared" ref="P37:P68" si="7">(O37/P$89)</f>
        <v>9.7050280930499131</v>
      </c>
      <c r="Q37" s="9"/>
    </row>
    <row r="38" spans="1:17">
      <c r="A38" s="12"/>
      <c r="B38" s="25">
        <v>335.13</v>
      </c>
      <c r="C38" s="20" t="s">
        <v>175</v>
      </c>
      <c r="D38" s="46">
        <v>4002691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4002691</v>
      </c>
      <c r="P38" s="47">
        <f t="shared" si="7"/>
        <v>40.964589452569314</v>
      </c>
      <c r="Q38" s="9"/>
    </row>
    <row r="39" spans="1:17">
      <c r="A39" s="12"/>
      <c r="B39" s="25">
        <v>335.14</v>
      </c>
      <c r="C39" s="20" t="s">
        <v>130</v>
      </c>
      <c r="D39" s="46">
        <v>69940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69940</v>
      </c>
      <c r="P39" s="47">
        <f t="shared" si="7"/>
        <v>0.71578430268854065</v>
      </c>
      <c r="Q39" s="9"/>
    </row>
    <row r="40" spans="1:17">
      <c r="A40" s="12"/>
      <c r="B40" s="25">
        <v>335.15</v>
      </c>
      <c r="C40" s="20" t="s">
        <v>131</v>
      </c>
      <c r="D40" s="46">
        <v>140703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140703</v>
      </c>
      <c r="P40" s="47">
        <f t="shared" si="7"/>
        <v>1.439991403219699</v>
      </c>
      <c r="Q40" s="9"/>
    </row>
    <row r="41" spans="1:17">
      <c r="A41" s="12"/>
      <c r="B41" s="25">
        <v>335.18</v>
      </c>
      <c r="C41" s="20" t="s">
        <v>176</v>
      </c>
      <c r="D41" s="46">
        <v>10587027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10587027</v>
      </c>
      <c r="P41" s="47">
        <f t="shared" si="7"/>
        <v>108.35041090562987</v>
      </c>
      <c r="Q41" s="9"/>
    </row>
    <row r="42" spans="1:17">
      <c r="A42" s="12"/>
      <c r="B42" s="25">
        <v>335.21</v>
      </c>
      <c r="C42" s="20" t="s">
        <v>45</v>
      </c>
      <c r="D42" s="46">
        <v>70615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70615</v>
      </c>
      <c r="P42" s="47">
        <f t="shared" si="7"/>
        <v>0.72269242971620395</v>
      </c>
      <c r="Q42" s="9"/>
    </row>
    <row r="43" spans="1:17">
      <c r="A43" s="12"/>
      <c r="B43" s="25">
        <v>335.45</v>
      </c>
      <c r="C43" s="20" t="s">
        <v>177</v>
      </c>
      <c r="D43" s="46">
        <v>0</v>
      </c>
      <c r="E43" s="46">
        <v>78618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5" si="8">SUM(D43:N43)</f>
        <v>78618</v>
      </c>
      <c r="P43" s="47">
        <f t="shared" si="7"/>
        <v>0.80459723060863153</v>
      </c>
      <c r="Q43" s="9"/>
    </row>
    <row r="44" spans="1:17">
      <c r="A44" s="12"/>
      <c r="B44" s="25">
        <v>337.2</v>
      </c>
      <c r="C44" s="20" t="s">
        <v>47</v>
      </c>
      <c r="D44" s="46">
        <v>0</v>
      </c>
      <c r="E44" s="46">
        <v>70952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70952</v>
      </c>
      <c r="P44" s="47">
        <f t="shared" si="7"/>
        <v>0.72614137609890395</v>
      </c>
      <c r="Q44" s="9"/>
    </row>
    <row r="45" spans="1:17">
      <c r="A45" s="12"/>
      <c r="B45" s="25">
        <v>337.7</v>
      </c>
      <c r="C45" s="20" t="s">
        <v>157</v>
      </c>
      <c r="D45" s="46">
        <v>0</v>
      </c>
      <c r="E45" s="46">
        <v>0</v>
      </c>
      <c r="F45" s="46">
        <v>0</v>
      </c>
      <c r="G45" s="46">
        <v>403298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403298</v>
      </c>
      <c r="P45" s="47">
        <f t="shared" si="7"/>
        <v>4.1274575022259521</v>
      </c>
      <c r="Q45" s="9"/>
    </row>
    <row r="46" spans="1:17">
      <c r="A46" s="12"/>
      <c r="B46" s="25">
        <v>338</v>
      </c>
      <c r="C46" s="20" t="s">
        <v>51</v>
      </c>
      <c r="D46" s="46">
        <v>58029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58029</v>
      </c>
      <c r="P46" s="47">
        <f t="shared" si="7"/>
        <v>0.59388400487150883</v>
      </c>
      <c r="Q46" s="9"/>
    </row>
    <row r="47" spans="1:17" ht="15.75">
      <c r="A47" s="29" t="s">
        <v>56</v>
      </c>
      <c r="B47" s="30"/>
      <c r="C47" s="31"/>
      <c r="D47" s="32">
        <f t="shared" ref="D47:N47" si="9">SUM(D48:D64)</f>
        <v>2659566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124670095</v>
      </c>
      <c r="J47" s="32">
        <f t="shared" si="9"/>
        <v>22743628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150073289</v>
      </c>
      <c r="P47" s="45">
        <f t="shared" si="7"/>
        <v>1535.8893983277214</v>
      </c>
      <c r="Q47" s="10"/>
    </row>
    <row r="48" spans="1:17">
      <c r="A48" s="12"/>
      <c r="B48" s="25">
        <v>341.2</v>
      </c>
      <c r="C48" s="20" t="s">
        <v>133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22743628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3" si="10">SUM(D48:N48)</f>
        <v>22743628</v>
      </c>
      <c r="P48" s="47">
        <f t="shared" si="7"/>
        <v>232.76425376876708</v>
      </c>
      <c r="Q48" s="9"/>
    </row>
    <row r="49" spans="1:17">
      <c r="A49" s="12"/>
      <c r="B49" s="25">
        <v>341.9</v>
      </c>
      <c r="C49" s="20" t="s">
        <v>134</v>
      </c>
      <c r="D49" s="46">
        <v>510767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510767</v>
      </c>
      <c r="P49" s="47">
        <f t="shared" si="7"/>
        <v>5.2273234333903043</v>
      </c>
      <c r="Q49" s="9"/>
    </row>
    <row r="50" spans="1:17">
      <c r="A50" s="12"/>
      <c r="B50" s="25">
        <v>342.1</v>
      </c>
      <c r="C50" s="20" t="s">
        <v>61</v>
      </c>
      <c r="D50" s="46">
        <v>369281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369281</v>
      </c>
      <c r="P50" s="47">
        <f t="shared" si="7"/>
        <v>3.7793186028185159</v>
      </c>
      <c r="Q50" s="9"/>
    </row>
    <row r="51" spans="1:17">
      <c r="A51" s="12"/>
      <c r="B51" s="25">
        <v>342.2</v>
      </c>
      <c r="C51" s="20" t="s">
        <v>62</v>
      </c>
      <c r="D51" s="46">
        <v>147000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147000</v>
      </c>
      <c r="P51" s="47">
        <f t="shared" si="7"/>
        <v>1.5044365526910992</v>
      </c>
      <c r="Q51" s="9"/>
    </row>
    <row r="52" spans="1:17">
      <c r="A52" s="12"/>
      <c r="B52" s="25">
        <v>342.9</v>
      </c>
      <c r="C52" s="20" t="s">
        <v>63</v>
      </c>
      <c r="D52" s="46">
        <v>73094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73094</v>
      </c>
      <c r="P52" s="47">
        <f t="shared" si="7"/>
        <v>0.74806316586668853</v>
      </c>
      <c r="Q52" s="9"/>
    </row>
    <row r="53" spans="1:17">
      <c r="A53" s="12"/>
      <c r="B53" s="25">
        <v>343.3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28983704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28983704</v>
      </c>
      <c r="P53" s="47">
        <f t="shared" si="7"/>
        <v>296.62682809509676</v>
      </c>
      <c r="Q53" s="9"/>
    </row>
    <row r="54" spans="1:17">
      <c r="A54" s="12"/>
      <c r="B54" s="25">
        <v>343.4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21605328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21605328</v>
      </c>
      <c r="P54" s="47">
        <f t="shared" si="7"/>
        <v>221.1145930345611</v>
      </c>
      <c r="Q54" s="9"/>
    </row>
    <row r="55" spans="1:17">
      <c r="A55" s="12"/>
      <c r="B55" s="25">
        <v>343.5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57932355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57932355</v>
      </c>
      <c r="P55" s="47">
        <f t="shared" si="7"/>
        <v>592.89491459508145</v>
      </c>
      <c r="Q55" s="9"/>
    </row>
    <row r="56" spans="1:17">
      <c r="A56" s="12"/>
      <c r="B56" s="25">
        <v>343.7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8084674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8084674</v>
      </c>
      <c r="P56" s="47">
        <f t="shared" si="7"/>
        <v>82.740674028512657</v>
      </c>
      <c r="Q56" s="9"/>
    </row>
    <row r="57" spans="1:17">
      <c r="A57" s="12"/>
      <c r="B57" s="25">
        <v>343.8</v>
      </c>
      <c r="C57" s="20" t="s">
        <v>68</v>
      </c>
      <c r="D57" s="46">
        <v>424120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424120</v>
      </c>
      <c r="P57" s="47">
        <f t="shared" si="7"/>
        <v>4.3405553110704016</v>
      </c>
      <c r="Q57" s="9"/>
    </row>
    <row r="58" spans="1:17">
      <c r="A58" s="12"/>
      <c r="B58" s="25">
        <v>343.9</v>
      </c>
      <c r="C58" s="20" t="s">
        <v>69</v>
      </c>
      <c r="D58" s="46">
        <v>375209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375209</v>
      </c>
      <c r="P58" s="47">
        <f t="shared" si="7"/>
        <v>3.8399873095147936</v>
      </c>
      <c r="Q58" s="9"/>
    </row>
    <row r="59" spans="1:17">
      <c r="A59" s="12"/>
      <c r="B59" s="25">
        <v>344.5</v>
      </c>
      <c r="C59" s="20" t="s">
        <v>135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1741276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1741276</v>
      </c>
      <c r="P59" s="47">
        <f t="shared" si="7"/>
        <v>17.820675256624128</v>
      </c>
      <c r="Q59" s="9"/>
    </row>
    <row r="60" spans="1:17">
      <c r="A60" s="12"/>
      <c r="B60" s="25">
        <v>347.2</v>
      </c>
      <c r="C60" s="20" t="s">
        <v>71</v>
      </c>
      <c r="D60" s="46">
        <v>534609</v>
      </c>
      <c r="E60" s="46">
        <v>0</v>
      </c>
      <c r="F60" s="46">
        <v>0</v>
      </c>
      <c r="G60" s="46">
        <v>0</v>
      </c>
      <c r="H60" s="46">
        <v>0</v>
      </c>
      <c r="I60" s="46">
        <v>5868720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6403329</v>
      </c>
      <c r="P60" s="47">
        <f t="shared" si="7"/>
        <v>65.533348343584649</v>
      </c>
      <c r="Q60" s="9"/>
    </row>
    <row r="61" spans="1:17">
      <c r="A61" s="12"/>
      <c r="B61" s="25">
        <v>347.3</v>
      </c>
      <c r="C61" s="20" t="s">
        <v>72</v>
      </c>
      <c r="D61" s="46">
        <v>45220</v>
      </c>
      <c r="E61" s="46">
        <v>0</v>
      </c>
      <c r="F61" s="46">
        <v>0</v>
      </c>
      <c r="G61" s="46">
        <v>0</v>
      </c>
      <c r="H61" s="46">
        <v>0</v>
      </c>
      <c r="I61" s="46">
        <v>454038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499258</v>
      </c>
      <c r="P61" s="47">
        <f t="shared" si="7"/>
        <v>5.1095373090030805</v>
      </c>
      <c r="Q61" s="9"/>
    </row>
    <row r="62" spans="1:17">
      <c r="A62" s="12"/>
      <c r="B62" s="25">
        <v>347.4</v>
      </c>
      <c r="C62" s="20" t="s">
        <v>73</v>
      </c>
      <c r="D62" s="46">
        <v>2812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2812</v>
      </c>
      <c r="P62" s="47">
        <f t="shared" si="7"/>
        <v>2.8778745484131778E-2</v>
      </c>
      <c r="Q62" s="9"/>
    </row>
    <row r="63" spans="1:17">
      <c r="A63" s="12"/>
      <c r="B63" s="25">
        <v>347.5</v>
      </c>
      <c r="C63" s="20" t="s">
        <v>74</v>
      </c>
      <c r="D63" s="46">
        <v>168909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168909</v>
      </c>
      <c r="P63" s="47">
        <f t="shared" si="7"/>
        <v>1.7286590046156523</v>
      </c>
      <c r="Q63" s="9"/>
    </row>
    <row r="64" spans="1:17">
      <c r="A64" s="12"/>
      <c r="B64" s="25">
        <v>349</v>
      </c>
      <c r="C64" s="20" t="s">
        <v>178</v>
      </c>
      <c r="D64" s="46">
        <v>8545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8545</v>
      </c>
      <c r="P64" s="47">
        <f t="shared" si="7"/>
        <v>8.745177103908465E-2</v>
      </c>
      <c r="Q64" s="9"/>
    </row>
    <row r="65" spans="1:17" ht="15.75">
      <c r="A65" s="29" t="s">
        <v>57</v>
      </c>
      <c r="B65" s="30"/>
      <c r="C65" s="31"/>
      <c r="D65" s="32">
        <f t="shared" ref="D65:N65" si="11">SUM(D66:D68)</f>
        <v>575055</v>
      </c>
      <c r="E65" s="32">
        <f t="shared" si="11"/>
        <v>201705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462713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>SUM(D65:N65)</f>
        <v>1239473</v>
      </c>
      <c r="P65" s="45">
        <f t="shared" si="7"/>
        <v>12.68509175016119</v>
      </c>
      <c r="Q65" s="10"/>
    </row>
    <row r="66" spans="1:17">
      <c r="A66" s="13"/>
      <c r="B66" s="39">
        <v>351.1</v>
      </c>
      <c r="C66" s="21" t="s">
        <v>78</v>
      </c>
      <c r="D66" s="46">
        <v>149532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149532</v>
      </c>
      <c r="P66" s="47">
        <f t="shared" si="7"/>
        <v>1.5303497047415338</v>
      </c>
      <c r="Q66" s="9"/>
    </row>
    <row r="67" spans="1:17">
      <c r="A67" s="13"/>
      <c r="B67" s="39">
        <v>351.2</v>
      </c>
      <c r="C67" s="21" t="s">
        <v>79</v>
      </c>
      <c r="D67" s="46">
        <v>0</v>
      </c>
      <c r="E67" s="46">
        <v>201705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68" si="12">SUM(D67:N67)</f>
        <v>201705</v>
      </c>
      <c r="P67" s="47">
        <f t="shared" si="7"/>
        <v>2.0643018697997153</v>
      </c>
      <c r="Q67" s="9"/>
    </row>
    <row r="68" spans="1:17">
      <c r="A68" s="13"/>
      <c r="B68" s="39">
        <v>354</v>
      </c>
      <c r="C68" s="21" t="s">
        <v>81</v>
      </c>
      <c r="D68" s="46">
        <v>425523</v>
      </c>
      <c r="E68" s="46">
        <v>0</v>
      </c>
      <c r="F68" s="46">
        <v>0</v>
      </c>
      <c r="G68" s="46">
        <v>0</v>
      </c>
      <c r="H68" s="46">
        <v>0</v>
      </c>
      <c r="I68" s="46">
        <v>462713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888236</v>
      </c>
      <c r="P68" s="47">
        <f t="shared" si="7"/>
        <v>9.0904401756199409</v>
      </c>
      <c r="Q68" s="9"/>
    </row>
    <row r="69" spans="1:17" ht="15.75">
      <c r="A69" s="29" t="s">
        <v>4</v>
      </c>
      <c r="B69" s="30"/>
      <c r="C69" s="31"/>
      <c r="D69" s="32">
        <f t="shared" ref="D69:N69" si="13">SUM(D70:D78)</f>
        <v>19431730</v>
      </c>
      <c r="E69" s="32">
        <f t="shared" si="13"/>
        <v>4669347</v>
      </c>
      <c r="F69" s="32">
        <f t="shared" si="13"/>
        <v>368667</v>
      </c>
      <c r="G69" s="32">
        <f t="shared" si="13"/>
        <v>1325149</v>
      </c>
      <c r="H69" s="32">
        <f t="shared" si="13"/>
        <v>0</v>
      </c>
      <c r="I69" s="32">
        <f t="shared" si="13"/>
        <v>9619343</v>
      </c>
      <c r="J69" s="32">
        <f t="shared" si="13"/>
        <v>1274652</v>
      </c>
      <c r="K69" s="32">
        <f t="shared" si="13"/>
        <v>83525275</v>
      </c>
      <c r="L69" s="32">
        <f t="shared" si="13"/>
        <v>0</v>
      </c>
      <c r="M69" s="32">
        <f t="shared" si="13"/>
        <v>0</v>
      </c>
      <c r="N69" s="32">
        <f t="shared" si="13"/>
        <v>0</v>
      </c>
      <c r="O69" s="32">
        <f>SUM(D69:N69)</f>
        <v>120214163</v>
      </c>
      <c r="P69" s="45">
        <f t="shared" ref="P69:P87" si="14">(O69/P$89)</f>
        <v>1230.3032718936456</v>
      </c>
      <c r="Q69" s="10"/>
    </row>
    <row r="70" spans="1:17">
      <c r="A70" s="12"/>
      <c r="B70" s="25">
        <v>361.1</v>
      </c>
      <c r="C70" s="20" t="s">
        <v>82</v>
      </c>
      <c r="D70" s="46">
        <v>815815</v>
      </c>
      <c r="E70" s="46">
        <v>678355</v>
      </c>
      <c r="F70" s="46">
        <v>368667</v>
      </c>
      <c r="G70" s="46">
        <v>1046770</v>
      </c>
      <c r="H70" s="46">
        <v>0</v>
      </c>
      <c r="I70" s="46">
        <v>3350530</v>
      </c>
      <c r="J70" s="46">
        <v>341931</v>
      </c>
      <c r="K70" s="46">
        <v>9189226</v>
      </c>
      <c r="L70" s="46">
        <v>0</v>
      </c>
      <c r="M70" s="46">
        <v>0</v>
      </c>
      <c r="N70" s="46">
        <v>0</v>
      </c>
      <c r="O70" s="46">
        <f>SUM(D70:N70)</f>
        <v>15791294</v>
      </c>
      <c r="P70" s="47">
        <f t="shared" si="14"/>
        <v>161.61224427137171</v>
      </c>
      <c r="Q70" s="9"/>
    </row>
    <row r="71" spans="1:17">
      <c r="A71" s="12"/>
      <c r="B71" s="25">
        <v>361.2</v>
      </c>
      <c r="C71" s="20" t="s">
        <v>107</v>
      </c>
      <c r="D71" s="46">
        <v>949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ref="O71:O86" si="15">SUM(D71:N71)</f>
        <v>949</v>
      </c>
      <c r="P71" s="47">
        <f t="shared" si="14"/>
        <v>9.7123148877813151E-3</v>
      </c>
      <c r="Q71" s="9"/>
    </row>
    <row r="72" spans="1:17">
      <c r="A72" s="12"/>
      <c r="B72" s="25">
        <v>361.3</v>
      </c>
      <c r="C72" s="20" t="s">
        <v>83</v>
      </c>
      <c r="D72" s="46">
        <v>1661063</v>
      </c>
      <c r="E72" s="46">
        <v>-995</v>
      </c>
      <c r="F72" s="46">
        <v>0</v>
      </c>
      <c r="G72" s="46">
        <v>160786</v>
      </c>
      <c r="H72" s="46">
        <v>0</v>
      </c>
      <c r="I72" s="46">
        <v>1732691</v>
      </c>
      <c r="J72" s="46">
        <v>303937</v>
      </c>
      <c r="K72" s="46">
        <v>38163732</v>
      </c>
      <c r="L72" s="46">
        <v>0</v>
      </c>
      <c r="M72" s="46">
        <v>0</v>
      </c>
      <c r="N72" s="46">
        <v>0</v>
      </c>
      <c r="O72" s="46">
        <f t="shared" si="15"/>
        <v>42021214</v>
      </c>
      <c r="P72" s="47">
        <f t="shared" si="14"/>
        <v>430.05612469425142</v>
      </c>
      <c r="Q72" s="9"/>
    </row>
    <row r="73" spans="1:17">
      <c r="A73" s="12"/>
      <c r="B73" s="25">
        <v>362</v>
      </c>
      <c r="C73" s="20" t="s">
        <v>85</v>
      </c>
      <c r="D73" s="46">
        <v>1114758</v>
      </c>
      <c r="E73" s="46">
        <v>15470</v>
      </c>
      <c r="F73" s="46">
        <v>0</v>
      </c>
      <c r="G73" s="46">
        <v>0</v>
      </c>
      <c r="H73" s="46">
        <v>0</v>
      </c>
      <c r="I73" s="46">
        <v>100330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1230558</v>
      </c>
      <c r="P73" s="47">
        <f t="shared" si="14"/>
        <v>12.593853302084719</v>
      </c>
      <c r="Q73" s="9"/>
    </row>
    <row r="74" spans="1:17">
      <c r="A74" s="12"/>
      <c r="B74" s="25">
        <v>364</v>
      </c>
      <c r="C74" s="20" t="s">
        <v>136</v>
      </c>
      <c r="D74" s="46">
        <v>6082603</v>
      </c>
      <c r="E74" s="46">
        <v>0</v>
      </c>
      <c r="F74" s="46">
        <v>0</v>
      </c>
      <c r="G74" s="46">
        <v>0</v>
      </c>
      <c r="H74" s="46">
        <v>0</v>
      </c>
      <c r="I74" s="46">
        <v>261600</v>
      </c>
      <c r="J74" s="46">
        <v>31670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6375873</v>
      </c>
      <c r="P74" s="47">
        <f t="shared" si="14"/>
        <v>65.252356438886096</v>
      </c>
      <c r="Q74" s="9"/>
    </row>
    <row r="75" spans="1:17">
      <c r="A75" s="12"/>
      <c r="B75" s="25">
        <v>365</v>
      </c>
      <c r="C75" s="20" t="s">
        <v>141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18699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18699</v>
      </c>
      <c r="P75" s="47">
        <f t="shared" si="14"/>
        <v>0.19137047005966576</v>
      </c>
      <c r="Q75" s="9"/>
    </row>
    <row r="76" spans="1:17">
      <c r="A76" s="12"/>
      <c r="B76" s="25">
        <v>366</v>
      </c>
      <c r="C76" s="20" t="s">
        <v>87</v>
      </c>
      <c r="D76" s="46">
        <v>81487</v>
      </c>
      <c r="E76" s="46">
        <v>429396</v>
      </c>
      <c r="F76" s="46">
        <v>0</v>
      </c>
      <c r="G76" s="46">
        <v>117593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628476</v>
      </c>
      <c r="P76" s="47">
        <f t="shared" si="14"/>
        <v>6.4319882101298731</v>
      </c>
      <c r="Q76" s="9"/>
    </row>
    <row r="77" spans="1:17">
      <c r="A77" s="12"/>
      <c r="B77" s="25">
        <v>368</v>
      </c>
      <c r="C77" s="20" t="s">
        <v>108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36076511</v>
      </c>
      <c r="L77" s="46">
        <v>0</v>
      </c>
      <c r="M77" s="46">
        <v>0</v>
      </c>
      <c r="N77" s="46">
        <v>0</v>
      </c>
      <c r="O77" s="46">
        <f t="shared" si="15"/>
        <v>36076511</v>
      </c>
      <c r="P77" s="47">
        <f t="shared" si="14"/>
        <v>369.21647511539129</v>
      </c>
      <c r="Q77" s="9"/>
    </row>
    <row r="78" spans="1:17">
      <c r="A78" s="12"/>
      <c r="B78" s="25">
        <v>369.9</v>
      </c>
      <c r="C78" s="20" t="s">
        <v>88</v>
      </c>
      <c r="D78" s="46">
        <v>9675055</v>
      </c>
      <c r="E78" s="46">
        <v>3547121</v>
      </c>
      <c r="F78" s="46">
        <v>0</v>
      </c>
      <c r="G78" s="46">
        <v>0</v>
      </c>
      <c r="H78" s="46">
        <v>0</v>
      </c>
      <c r="I78" s="46">
        <v>4155493</v>
      </c>
      <c r="J78" s="46">
        <v>597114</v>
      </c>
      <c r="K78" s="46">
        <v>95806</v>
      </c>
      <c r="L78" s="46">
        <v>0</v>
      </c>
      <c r="M78" s="46">
        <v>0</v>
      </c>
      <c r="N78" s="46">
        <v>0</v>
      </c>
      <c r="O78" s="46">
        <f t="shared" si="15"/>
        <v>18070589</v>
      </c>
      <c r="P78" s="47">
        <f t="shared" si="14"/>
        <v>184.939147076583</v>
      </c>
      <c r="Q78" s="9"/>
    </row>
    <row r="79" spans="1:17" ht="15.75">
      <c r="A79" s="29" t="s">
        <v>58</v>
      </c>
      <c r="B79" s="30"/>
      <c r="C79" s="31"/>
      <c r="D79" s="32">
        <f t="shared" ref="D79:N79" si="16">SUM(D80:D86)</f>
        <v>10943932</v>
      </c>
      <c r="E79" s="32">
        <f t="shared" si="16"/>
        <v>6859446</v>
      </c>
      <c r="F79" s="32">
        <f t="shared" si="16"/>
        <v>25496894</v>
      </c>
      <c r="G79" s="32">
        <f t="shared" si="16"/>
        <v>4151020</v>
      </c>
      <c r="H79" s="32">
        <f t="shared" si="16"/>
        <v>0</v>
      </c>
      <c r="I79" s="32">
        <f t="shared" si="16"/>
        <v>18845374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6"/>
        <v>0</v>
      </c>
      <c r="O79" s="32">
        <f t="shared" si="15"/>
        <v>66296666</v>
      </c>
      <c r="P79" s="45">
        <f t="shared" si="14"/>
        <v>678.49746702008986</v>
      </c>
      <c r="Q79" s="9"/>
    </row>
    <row r="80" spans="1:17">
      <c r="A80" s="12"/>
      <c r="B80" s="25">
        <v>381</v>
      </c>
      <c r="C80" s="20" t="s">
        <v>89</v>
      </c>
      <c r="D80" s="46">
        <v>10017600</v>
      </c>
      <c r="E80" s="46">
        <v>6859446</v>
      </c>
      <c r="F80" s="46">
        <v>15858007</v>
      </c>
      <c r="G80" s="46">
        <v>3723272</v>
      </c>
      <c r="H80" s="46">
        <v>0</v>
      </c>
      <c r="I80" s="46">
        <v>9485675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45944000</v>
      </c>
      <c r="P80" s="47">
        <f t="shared" si="14"/>
        <v>470.20294542067933</v>
      </c>
      <c r="Q80" s="9"/>
    </row>
    <row r="81" spans="1:120">
      <c r="A81" s="12"/>
      <c r="B81" s="25">
        <v>382</v>
      </c>
      <c r="C81" s="20" t="s">
        <v>102</v>
      </c>
      <c r="D81" s="46">
        <v>1000000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1000000</v>
      </c>
      <c r="P81" s="47">
        <f t="shared" si="14"/>
        <v>10.234262263204757</v>
      </c>
      <c r="Q81" s="9"/>
    </row>
    <row r="82" spans="1:120">
      <c r="A82" s="12"/>
      <c r="B82" s="25">
        <v>383.1</v>
      </c>
      <c r="C82" s="20" t="s">
        <v>182</v>
      </c>
      <c r="D82" s="46">
        <v>-73668</v>
      </c>
      <c r="E82" s="46">
        <v>0</v>
      </c>
      <c r="F82" s="46">
        <v>0</v>
      </c>
      <c r="G82" s="46">
        <v>0</v>
      </c>
      <c r="H82" s="46">
        <v>0</v>
      </c>
      <c r="I82" s="46">
        <v>-1481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-75149</v>
      </c>
      <c r="P82" s="47">
        <f t="shared" si="14"/>
        <v>-0.76909457481757426</v>
      </c>
      <c r="Q82" s="9"/>
    </row>
    <row r="83" spans="1:120">
      <c r="A83" s="12"/>
      <c r="B83" s="25">
        <v>384</v>
      </c>
      <c r="C83" s="20" t="s">
        <v>90</v>
      </c>
      <c r="D83" s="46">
        <v>0</v>
      </c>
      <c r="E83" s="46">
        <v>0</v>
      </c>
      <c r="F83" s="46">
        <v>9638887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9638887</v>
      </c>
      <c r="P83" s="47">
        <f t="shared" si="14"/>
        <v>98.646897483394909</v>
      </c>
      <c r="Q83" s="9"/>
    </row>
    <row r="84" spans="1:120">
      <c r="A84" s="12"/>
      <c r="B84" s="25">
        <v>389.4</v>
      </c>
      <c r="C84" s="20" t="s">
        <v>91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9361180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9361180</v>
      </c>
      <c r="P84" s="47">
        <f t="shared" si="14"/>
        <v>95.804771213067113</v>
      </c>
      <c r="Q84" s="9"/>
    </row>
    <row r="85" spans="1:120">
      <c r="A85" s="12"/>
      <c r="B85" s="25">
        <v>389.8</v>
      </c>
      <c r="C85" s="20" t="s">
        <v>186</v>
      </c>
      <c r="D85" s="46">
        <v>0</v>
      </c>
      <c r="E85" s="46">
        <v>0</v>
      </c>
      <c r="F85" s="46">
        <v>0</v>
      </c>
      <c r="G85" s="46">
        <v>219945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219945</v>
      </c>
      <c r="P85" s="47">
        <f t="shared" si="14"/>
        <v>2.2509748134805703</v>
      </c>
      <c r="Q85" s="9"/>
    </row>
    <row r="86" spans="1:120" ht="15.75" thickBot="1">
      <c r="A86" s="12"/>
      <c r="B86" s="25">
        <v>389.9</v>
      </c>
      <c r="C86" s="20" t="s">
        <v>179</v>
      </c>
      <c r="D86" s="46">
        <v>0</v>
      </c>
      <c r="E86" s="46">
        <v>0</v>
      </c>
      <c r="F86" s="46">
        <v>0</v>
      </c>
      <c r="G86" s="46">
        <v>207803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5"/>
        <v>207803</v>
      </c>
      <c r="P86" s="47">
        <f t="shared" si="14"/>
        <v>2.1267104010807381</v>
      </c>
      <c r="Q86" s="9"/>
    </row>
    <row r="87" spans="1:120" ht="16.5" thickBot="1">
      <c r="A87" s="14" t="s">
        <v>76</v>
      </c>
      <c r="B87" s="23"/>
      <c r="C87" s="22"/>
      <c r="D87" s="15">
        <f t="shared" ref="D87:N87" si="17">SUM(D5,D16,D29,D47,D65,D69,D79)</f>
        <v>171421606</v>
      </c>
      <c r="E87" s="15">
        <f t="shared" si="17"/>
        <v>38569221</v>
      </c>
      <c r="F87" s="15">
        <f t="shared" si="17"/>
        <v>25865561</v>
      </c>
      <c r="G87" s="15">
        <f t="shared" si="17"/>
        <v>8635594</v>
      </c>
      <c r="H87" s="15">
        <f t="shared" si="17"/>
        <v>0</v>
      </c>
      <c r="I87" s="15">
        <f t="shared" si="17"/>
        <v>162212157</v>
      </c>
      <c r="J87" s="15">
        <f t="shared" si="17"/>
        <v>24018280</v>
      </c>
      <c r="K87" s="15">
        <f t="shared" si="17"/>
        <v>83525275</v>
      </c>
      <c r="L87" s="15">
        <f t="shared" si="17"/>
        <v>0</v>
      </c>
      <c r="M87" s="15">
        <f t="shared" si="17"/>
        <v>0</v>
      </c>
      <c r="N87" s="15">
        <f t="shared" si="17"/>
        <v>0</v>
      </c>
      <c r="O87" s="15">
        <f>SUM(D87:N87)</f>
        <v>514247694</v>
      </c>
      <c r="P87" s="38">
        <f t="shared" si="14"/>
        <v>5262.9457686442674</v>
      </c>
      <c r="Q87" s="6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</row>
    <row r="88" spans="1:120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9"/>
    </row>
    <row r="89" spans="1:120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51" t="s">
        <v>187</v>
      </c>
      <c r="N89" s="51"/>
      <c r="O89" s="51"/>
      <c r="P89" s="43">
        <v>97711</v>
      </c>
    </row>
    <row r="90" spans="1:120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4"/>
    </row>
    <row r="91" spans="1:120" ht="15.75" customHeight="1" thickBot="1">
      <c r="A91" s="55" t="s">
        <v>110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7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50275460</v>
      </c>
      <c r="E5" s="27">
        <f t="shared" si="0"/>
        <v>3397204</v>
      </c>
      <c r="F5" s="27">
        <f t="shared" si="0"/>
        <v>0</v>
      </c>
      <c r="G5" s="27">
        <f t="shared" si="0"/>
        <v>1830803</v>
      </c>
      <c r="H5" s="27">
        <f t="shared" si="0"/>
        <v>0</v>
      </c>
      <c r="I5" s="27">
        <f t="shared" si="0"/>
        <v>141304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55644771</v>
      </c>
      <c r="O5" s="33">
        <f t="shared" ref="O5:O36" si="1">(N5/O$89)</f>
        <v>801.37060932932013</v>
      </c>
      <c r="P5" s="6"/>
    </row>
    <row r="6" spans="1:133">
      <c r="A6" s="12"/>
      <c r="B6" s="25">
        <v>311</v>
      </c>
      <c r="C6" s="20" t="s">
        <v>3</v>
      </c>
      <c r="D6" s="46">
        <v>35761963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35761963</v>
      </c>
      <c r="O6" s="47">
        <f t="shared" si="1"/>
        <v>515.02747814565726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2466937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2466937</v>
      </c>
      <c r="O7" s="47">
        <f t="shared" si="1"/>
        <v>35.527701369586822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1830803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1830803</v>
      </c>
      <c r="O8" s="47">
        <f t="shared" si="1"/>
        <v>26.366389676973373</v>
      </c>
      <c r="P8" s="9"/>
    </row>
    <row r="9" spans="1:133">
      <c r="A9" s="12"/>
      <c r="B9" s="25">
        <v>312.51</v>
      </c>
      <c r="C9" s="20" t="s">
        <v>100</v>
      </c>
      <c r="D9" s="46">
        <v>823071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823071</v>
      </c>
      <c r="O9" s="47">
        <f t="shared" si="1"/>
        <v>11.853493094459726</v>
      </c>
      <c r="P9" s="9"/>
    </row>
    <row r="10" spans="1:133">
      <c r="A10" s="12"/>
      <c r="B10" s="25">
        <v>312.52</v>
      </c>
      <c r="C10" s="20" t="s">
        <v>125</v>
      </c>
      <c r="D10" s="46">
        <v>595182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595182</v>
      </c>
      <c r="O10" s="47">
        <f t="shared" si="1"/>
        <v>8.5715396690525232</v>
      </c>
      <c r="P10" s="9"/>
    </row>
    <row r="11" spans="1:133">
      <c r="A11" s="12"/>
      <c r="B11" s="25">
        <v>314.10000000000002</v>
      </c>
      <c r="C11" s="20" t="s">
        <v>13</v>
      </c>
      <c r="D11" s="46">
        <v>6115060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6115060</v>
      </c>
      <c r="O11" s="47">
        <f t="shared" si="1"/>
        <v>88.066304707864688</v>
      </c>
      <c r="P11" s="9"/>
    </row>
    <row r="12" spans="1:133">
      <c r="A12" s="12"/>
      <c r="B12" s="25">
        <v>314.3</v>
      </c>
      <c r="C12" s="20" t="s">
        <v>14</v>
      </c>
      <c r="D12" s="46">
        <v>1751412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1751412</v>
      </c>
      <c r="O12" s="47">
        <f t="shared" si="1"/>
        <v>25.223036709535261</v>
      </c>
      <c r="P12" s="9"/>
    </row>
    <row r="13" spans="1:133">
      <c r="A13" s="12"/>
      <c r="B13" s="25">
        <v>314.39999999999998</v>
      </c>
      <c r="C13" s="20" t="s">
        <v>15</v>
      </c>
      <c r="D13" s="46">
        <v>181525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181525</v>
      </c>
      <c r="O13" s="47">
        <f t="shared" si="1"/>
        <v>2.6142402465544308</v>
      </c>
      <c r="P13" s="9"/>
    </row>
    <row r="14" spans="1:133">
      <c r="A14" s="12"/>
      <c r="B14" s="25">
        <v>315</v>
      </c>
      <c r="C14" s="20" t="s">
        <v>126</v>
      </c>
      <c r="D14" s="46">
        <v>3342499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3342499</v>
      </c>
      <c r="O14" s="47">
        <f t="shared" si="1"/>
        <v>48.1371459020407</v>
      </c>
      <c r="P14" s="9"/>
    </row>
    <row r="15" spans="1:133">
      <c r="A15" s="12"/>
      <c r="B15" s="25">
        <v>316</v>
      </c>
      <c r="C15" s="20" t="s">
        <v>127</v>
      </c>
      <c r="D15" s="46">
        <v>1704748</v>
      </c>
      <c r="E15" s="46">
        <v>0</v>
      </c>
      <c r="F15" s="46">
        <v>0</v>
      </c>
      <c r="G15" s="46">
        <v>0</v>
      </c>
      <c r="H15" s="46">
        <v>0</v>
      </c>
      <c r="I15" s="46">
        <v>141304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1846052</v>
      </c>
      <c r="O15" s="47">
        <f t="shared" si="1"/>
        <v>26.585998819073403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930267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930267</v>
      </c>
      <c r="O16" s="47">
        <f t="shared" si="1"/>
        <v>13.39728098852197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SUM(D18:D31)</f>
        <v>7557033</v>
      </c>
      <c r="E17" s="32">
        <f t="shared" si="3"/>
        <v>0</v>
      </c>
      <c r="F17" s="32">
        <f t="shared" si="3"/>
        <v>0</v>
      </c>
      <c r="G17" s="32">
        <f t="shared" si="3"/>
        <v>1137450</v>
      </c>
      <c r="H17" s="32">
        <f t="shared" si="3"/>
        <v>0</v>
      </c>
      <c r="I17" s="32">
        <f t="shared" si="3"/>
        <v>5819323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14513806</v>
      </c>
      <c r="O17" s="45">
        <f t="shared" si="1"/>
        <v>209.02121347408442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3329293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3329293</v>
      </c>
      <c r="O18" s="47">
        <f t="shared" si="1"/>
        <v>47.946959114017019</v>
      </c>
      <c r="P18" s="9"/>
    </row>
    <row r="19" spans="1:16">
      <c r="A19" s="12"/>
      <c r="B19" s="25">
        <v>323.10000000000002</v>
      </c>
      <c r="C19" s="20" t="s">
        <v>20</v>
      </c>
      <c r="D19" s="46">
        <v>5369141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0" si="4">SUM(D19:M19)</f>
        <v>5369141</v>
      </c>
      <c r="O19" s="47">
        <f t="shared" si="1"/>
        <v>77.323919524172993</v>
      </c>
      <c r="P19" s="9"/>
    </row>
    <row r="20" spans="1:16">
      <c r="A20" s="12"/>
      <c r="B20" s="25">
        <v>323.39999999999998</v>
      </c>
      <c r="C20" s="20" t="s">
        <v>21</v>
      </c>
      <c r="D20" s="46">
        <v>64074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64074</v>
      </c>
      <c r="O20" s="47">
        <f t="shared" si="1"/>
        <v>0.92276452035658219</v>
      </c>
      <c r="P20" s="9"/>
    </row>
    <row r="21" spans="1:16">
      <c r="A21" s="12"/>
      <c r="B21" s="25">
        <v>323.89999999999998</v>
      </c>
      <c r="C21" s="20" t="s">
        <v>22</v>
      </c>
      <c r="D21" s="46">
        <v>80167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80167</v>
      </c>
      <c r="O21" s="47">
        <f t="shared" si="1"/>
        <v>1.1545285654622175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0</v>
      </c>
      <c r="F22" s="46">
        <v>0</v>
      </c>
      <c r="G22" s="46">
        <v>210706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210706</v>
      </c>
      <c r="O22" s="47">
        <f t="shared" si="1"/>
        <v>3.0344916975099729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0</v>
      </c>
      <c r="F23" s="46">
        <v>0</v>
      </c>
      <c r="G23" s="46">
        <v>20910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20910</v>
      </c>
      <c r="O23" s="47">
        <f t="shared" si="1"/>
        <v>0.30113628180940999</v>
      </c>
      <c r="P23" s="9"/>
    </row>
    <row r="24" spans="1:16">
      <c r="A24" s="12"/>
      <c r="B24" s="25">
        <v>324.20999999999998</v>
      </c>
      <c r="C24" s="20" t="s">
        <v>140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2346334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2346334</v>
      </c>
      <c r="O24" s="47">
        <f t="shared" si="1"/>
        <v>33.790831977187956</v>
      </c>
      <c r="P24" s="9"/>
    </row>
    <row r="25" spans="1:16">
      <c r="A25" s="12"/>
      <c r="B25" s="25">
        <v>324.22000000000003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87470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87470</v>
      </c>
      <c r="O25" s="47">
        <f t="shared" si="1"/>
        <v>1.2597030401659057</v>
      </c>
      <c r="P25" s="9"/>
    </row>
    <row r="26" spans="1:16">
      <c r="A26" s="12"/>
      <c r="B26" s="25">
        <v>324.31</v>
      </c>
      <c r="C26" s="20" t="s">
        <v>26</v>
      </c>
      <c r="D26" s="46">
        <v>0</v>
      </c>
      <c r="E26" s="46">
        <v>0</v>
      </c>
      <c r="F26" s="46">
        <v>0</v>
      </c>
      <c r="G26" s="46">
        <v>560346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560346</v>
      </c>
      <c r="O26" s="47">
        <f t="shared" si="1"/>
        <v>8.0698474876506765</v>
      </c>
      <c r="P26" s="9"/>
    </row>
    <row r="27" spans="1:16">
      <c r="A27" s="12"/>
      <c r="B27" s="25">
        <v>324.32</v>
      </c>
      <c r="C27" s="20" t="s">
        <v>27</v>
      </c>
      <c r="D27" s="46">
        <v>0</v>
      </c>
      <c r="E27" s="46">
        <v>0</v>
      </c>
      <c r="F27" s="46">
        <v>0</v>
      </c>
      <c r="G27" s="46">
        <v>40372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40372</v>
      </c>
      <c r="O27" s="47">
        <f t="shared" si="1"/>
        <v>0.58141912813053565</v>
      </c>
      <c r="P27" s="9"/>
    </row>
    <row r="28" spans="1:16">
      <c r="A28" s="12"/>
      <c r="B28" s="25">
        <v>324.61</v>
      </c>
      <c r="C28" s="20" t="s">
        <v>128</v>
      </c>
      <c r="D28" s="46">
        <v>0</v>
      </c>
      <c r="E28" s="46">
        <v>0</v>
      </c>
      <c r="F28" s="46">
        <v>0</v>
      </c>
      <c r="G28" s="46">
        <v>305116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305116</v>
      </c>
      <c r="O28" s="47">
        <f t="shared" si="1"/>
        <v>4.3941414519636508</v>
      </c>
      <c r="P28" s="9"/>
    </row>
    <row r="29" spans="1:16">
      <c r="A29" s="12"/>
      <c r="B29" s="25">
        <v>325.10000000000002</v>
      </c>
      <c r="C29" s="20" t="s">
        <v>28</v>
      </c>
      <c r="D29" s="46">
        <v>25111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25111</v>
      </c>
      <c r="O29" s="47">
        <f t="shared" si="1"/>
        <v>0.36163716750435648</v>
      </c>
      <c r="P29" s="9"/>
    </row>
    <row r="30" spans="1:16">
      <c r="A30" s="12"/>
      <c r="B30" s="25">
        <v>325.2</v>
      </c>
      <c r="C30" s="20" t="s">
        <v>29</v>
      </c>
      <c r="D30" s="46">
        <v>6323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6323</v>
      </c>
      <c r="O30" s="47">
        <f t="shared" si="1"/>
        <v>9.1060961735098006E-2</v>
      </c>
      <c r="P30" s="9"/>
    </row>
    <row r="31" spans="1:16">
      <c r="A31" s="12"/>
      <c r="B31" s="25">
        <v>329</v>
      </c>
      <c r="C31" s="20" t="s">
        <v>30</v>
      </c>
      <c r="D31" s="46">
        <v>2012217</v>
      </c>
      <c r="E31" s="46">
        <v>0</v>
      </c>
      <c r="F31" s="46">
        <v>0</v>
      </c>
      <c r="G31" s="46">
        <v>0</v>
      </c>
      <c r="H31" s="46">
        <v>0</v>
      </c>
      <c r="I31" s="46">
        <v>56226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5">SUM(D31:M31)</f>
        <v>2068443</v>
      </c>
      <c r="O31" s="47">
        <f t="shared" si="1"/>
        <v>29.788772556418049</v>
      </c>
      <c r="P31" s="9"/>
    </row>
    <row r="32" spans="1:16" ht="15.75">
      <c r="A32" s="29" t="s">
        <v>32</v>
      </c>
      <c r="B32" s="30"/>
      <c r="C32" s="31"/>
      <c r="D32" s="32">
        <f t="shared" ref="D32:M32" si="6">SUM(D33:D48)</f>
        <v>7111258</v>
      </c>
      <c r="E32" s="32">
        <f t="shared" si="6"/>
        <v>3965751</v>
      </c>
      <c r="F32" s="32">
        <f t="shared" si="6"/>
        <v>0</v>
      </c>
      <c r="G32" s="32">
        <f t="shared" si="6"/>
        <v>1596037</v>
      </c>
      <c r="H32" s="32">
        <f t="shared" si="6"/>
        <v>0</v>
      </c>
      <c r="I32" s="32">
        <f t="shared" si="6"/>
        <v>884055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4">
        <f t="shared" si="5"/>
        <v>13557101</v>
      </c>
      <c r="O32" s="45">
        <f t="shared" si="1"/>
        <v>195.24318446937511</v>
      </c>
      <c r="P32" s="10"/>
    </row>
    <row r="33" spans="1:16">
      <c r="A33" s="12"/>
      <c r="B33" s="25">
        <v>331.2</v>
      </c>
      <c r="C33" s="20" t="s">
        <v>31</v>
      </c>
      <c r="D33" s="46">
        <v>0</v>
      </c>
      <c r="E33" s="46">
        <v>2212096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2212096</v>
      </c>
      <c r="O33" s="47">
        <f t="shared" si="1"/>
        <v>31.857597534455692</v>
      </c>
      <c r="P33" s="9"/>
    </row>
    <row r="34" spans="1:16">
      <c r="A34" s="12"/>
      <c r="B34" s="25">
        <v>331.49</v>
      </c>
      <c r="C34" s="20" t="s">
        <v>36</v>
      </c>
      <c r="D34" s="46">
        <v>0</v>
      </c>
      <c r="E34" s="46">
        <v>0</v>
      </c>
      <c r="F34" s="46">
        <v>0</v>
      </c>
      <c r="G34" s="46">
        <v>180388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180388</v>
      </c>
      <c r="O34" s="47">
        <f t="shared" si="1"/>
        <v>2.597865691202097</v>
      </c>
      <c r="P34" s="9"/>
    </row>
    <row r="35" spans="1:16">
      <c r="A35" s="12"/>
      <c r="B35" s="25">
        <v>331.5</v>
      </c>
      <c r="C35" s="20" t="s">
        <v>33</v>
      </c>
      <c r="D35" s="46">
        <v>0</v>
      </c>
      <c r="E35" s="46">
        <v>1013565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1013565</v>
      </c>
      <c r="O35" s="47">
        <f t="shared" si="1"/>
        <v>14.596900787764449</v>
      </c>
      <c r="P35" s="9"/>
    </row>
    <row r="36" spans="1:16">
      <c r="A36" s="12"/>
      <c r="B36" s="25">
        <v>334.2</v>
      </c>
      <c r="C36" s="20" t="s">
        <v>106</v>
      </c>
      <c r="D36" s="46">
        <v>0</v>
      </c>
      <c r="E36" s="46">
        <v>25846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25846</v>
      </c>
      <c r="O36" s="47">
        <f t="shared" si="1"/>
        <v>0.37222230223079916</v>
      </c>
      <c r="P36" s="9"/>
    </row>
    <row r="37" spans="1:16">
      <c r="A37" s="12"/>
      <c r="B37" s="25">
        <v>334.36</v>
      </c>
      <c r="C37" s="20" t="s">
        <v>37</v>
      </c>
      <c r="D37" s="46">
        <v>0</v>
      </c>
      <c r="E37" s="46">
        <v>0</v>
      </c>
      <c r="F37" s="46">
        <v>0</v>
      </c>
      <c r="G37" s="46">
        <v>358000</v>
      </c>
      <c r="H37" s="46">
        <v>0</v>
      </c>
      <c r="I37" s="46">
        <v>489649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7">SUM(D37:M37)</f>
        <v>847649</v>
      </c>
      <c r="O37" s="47">
        <f t="shared" ref="O37:O68" si="8">(N37/O$89)</f>
        <v>12.207454239094432</v>
      </c>
      <c r="P37" s="9"/>
    </row>
    <row r="38" spans="1:16">
      <c r="A38" s="12"/>
      <c r="B38" s="25">
        <v>334.49</v>
      </c>
      <c r="C38" s="20" t="s">
        <v>38</v>
      </c>
      <c r="D38" s="46">
        <v>0</v>
      </c>
      <c r="E38" s="46">
        <v>0</v>
      </c>
      <c r="F38" s="46">
        <v>0</v>
      </c>
      <c r="G38" s="46">
        <v>844118</v>
      </c>
      <c r="H38" s="46">
        <v>0</v>
      </c>
      <c r="I38" s="46">
        <v>240444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1084562</v>
      </c>
      <c r="O38" s="47">
        <f t="shared" si="8"/>
        <v>15.619367196163429</v>
      </c>
      <c r="P38" s="9"/>
    </row>
    <row r="39" spans="1:16">
      <c r="A39" s="12"/>
      <c r="B39" s="25">
        <v>334.5</v>
      </c>
      <c r="C39" s="20" t="s">
        <v>39</v>
      </c>
      <c r="D39" s="46">
        <v>0</v>
      </c>
      <c r="E39" s="46">
        <v>102955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102955</v>
      </c>
      <c r="O39" s="47">
        <f t="shared" si="8"/>
        <v>1.4827109466134769</v>
      </c>
      <c r="P39" s="9"/>
    </row>
    <row r="40" spans="1:16">
      <c r="A40" s="12"/>
      <c r="B40" s="25">
        <v>335.12</v>
      </c>
      <c r="C40" s="20" t="s">
        <v>129</v>
      </c>
      <c r="D40" s="46">
        <v>1586714</v>
      </c>
      <c r="E40" s="46">
        <v>539917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2126631</v>
      </c>
      <c r="O40" s="47">
        <f t="shared" si="8"/>
        <v>30.626769589700015</v>
      </c>
      <c r="P40" s="9"/>
    </row>
    <row r="41" spans="1:16">
      <c r="A41" s="12"/>
      <c r="B41" s="25">
        <v>335.14</v>
      </c>
      <c r="C41" s="20" t="s">
        <v>130</v>
      </c>
      <c r="D41" s="46">
        <v>16280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16280</v>
      </c>
      <c r="O41" s="47">
        <f t="shared" si="8"/>
        <v>0.23445713380474387</v>
      </c>
      <c r="P41" s="9"/>
    </row>
    <row r="42" spans="1:16">
      <c r="A42" s="12"/>
      <c r="B42" s="25">
        <v>335.15</v>
      </c>
      <c r="C42" s="20" t="s">
        <v>131</v>
      </c>
      <c r="D42" s="46">
        <v>119403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119403</v>
      </c>
      <c r="O42" s="47">
        <f t="shared" si="8"/>
        <v>1.7195875397842648</v>
      </c>
      <c r="P42" s="9"/>
    </row>
    <row r="43" spans="1:16">
      <c r="A43" s="12"/>
      <c r="B43" s="25">
        <v>335.18</v>
      </c>
      <c r="C43" s="20" t="s">
        <v>132</v>
      </c>
      <c r="D43" s="46">
        <v>5217412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5217412</v>
      </c>
      <c r="O43" s="47">
        <f t="shared" si="8"/>
        <v>75.13878767803908</v>
      </c>
      <c r="P43" s="9"/>
    </row>
    <row r="44" spans="1:16">
      <c r="A44" s="12"/>
      <c r="B44" s="25">
        <v>335.21</v>
      </c>
      <c r="C44" s="20" t="s">
        <v>45</v>
      </c>
      <c r="D44" s="46">
        <v>56277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56277</v>
      </c>
      <c r="O44" s="47">
        <f t="shared" si="8"/>
        <v>0.81047568299321693</v>
      </c>
      <c r="P44" s="9"/>
    </row>
    <row r="45" spans="1:16">
      <c r="A45" s="12"/>
      <c r="B45" s="25">
        <v>335.49</v>
      </c>
      <c r="C45" s="20" t="s">
        <v>46</v>
      </c>
      <c r="D45" s="46">
        <v>75196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75196</v>
      </c>
      <c r="O45" s="47">
        <f t="shared" si="8"/>
        <v>1.0829384910062358</v>
      </c>
      <c r="P45" s="9"/>
    </row>
    <row r="46" spans="1:16">
      <c r="A46" s="12"/>
      <c r="B46" s="25">
        <v>337.2</v>
      </c>
      <c r="C46" s="20" t="s">
        <v>47</v>
      </c>
      <c r="D46" s="46">
        <v>0</v>
      </c>
      <c r="E46" s="46">
        <v>59369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59369</v>
      </c>
      <c r="O46" s="47">
        <f t="shared" si="8"/>
        <v>0.85500525656350357</v>
      </c>
      <c r="P46" s="9"/>
    </row>
    <row r="47" spans="1:16">
      <c r="A47" s="12"/>
      <c r="B47" s="25">
        <v>337.4</v>
      </c>
      <c r="C47" s="20" t="s">
        <v>49</v>
      </c>
      <c r="D47" s="46">
        <v>0</v>
      </c>
      <c r="E47" s="46">
        <v>12003</v>
      </c>
      <c r="F47" s="46">
        <v>0</v>
      </c>
      <c r="G47" s="46">
        <v>213531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225534</v>
      </c>
      <c r="O47" s="47">
        <f t="shared" si="8"/>
        <v>3.2480377896510504</v>
      </c>
      <c r="P47" s="9"/>
    </row>
    <row r="48" spans="1:16">
      <c r="A48" s="12"/>
      <c r="B48" s="25">
        <v>338</v>
      </c>
      <c r="C48" s="20" t="s">
        <v>51</v>
      </c>
      <c r="D48" s="46">
        <v>39976</v>
      </c>
      <c r="E48" s="46">
        <v>0</v>
      </c>
      <c r="F48" s="46">
        <v>0</v>
      </c>
      <c r="G48" s="46">
        <v>0</v>
      </c>
      <c r="H48" s="46">
        <v>0</v>
      </c>
      <c r="I48" s="46">
        <v>153962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193938</v>
      </c>
      <c r="O48" s="47">
        <f t="shared" si="8"/>
        <v>2.7930066103086251</v>
      </c>
      <c r="P48" s="9"/>
    </row>
    <row r="49" spans="1:16" ht="15.75">
      <c r="A49" s="29" t="s">
        <v>56</v>
      </c>
      <c r="B49" s="30"/>
      <c r="C49" s="31"/>
      <c r="D49" s="32">
        <f t="shared" ref="D49:M49" si="9">SUM(D50:D67)</f>
        <v>1991464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82962384</v>
      </c>
      <c r="J49" s="32">
        <f t="shared" si="9"/>
        <v>15706138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100659986</v>
      </c>
      <c r="O49" s="45">
        <f t="shared" si="8"/>
        <v>1449.6592018664401</v>
      </c>
      <c r="P49" s="10"/>
    </row>
    <row r="50" spans="1:16">
      <c r="A50" s="12"/>
      <c r="B50" s="25">
        <v>341.2</v>
      </c>
      <c r="C50" s="20" t="s">
        <v>133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15706138</v>
      </c>
      <c r="K50" s="46">
        <v>0</v>
      </c>
      <c r="L50" s="46">
        <v>0</v>
      </c>
      <c r="M50" s="46">
        <v>0</v>
      </c>
      <c r="N50" s="46">
        <f t="shared" ref="N50:N67" si="10">SUM(D50:M50)</f>
        <v>15706138</v>
      </c>
      <c r="O50" s="47">
        <f t="shared" si="8"/>
        <v>226.19263505047741</v>
      </c>
      <c r="P50" s="9"/>
    </row>
    <row r="51" spans="1:16">
      <c r="A51" s="12"/>
      <c r="B51" s="25">
        <v>341.9</v>
      </c>
      <c r="C51" s="20" t="s">
        <v>134</v>
      </c>
      <c r="D51" s="46">
        <v>197530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197530</v>
      </c>
      <c r="O51" s="47">
        <f t="shared" si="8"/>
        <v>2.844736955801662</v>
      </c>
      <c r="P51" s="9"/>
    </row>
    <row r="52" spans="1:16">
      <c r="A52" s="12"/>
      <c r="B52" s="25">
        <v>342.1</v>
      </c>
      <c r="C52" s="20" t="s">
        <v>61</v>
      </c>
      <c r="D52" s="46">
        <v>620644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620644</v>
      </c>
      <c r="O52" s="47">
        <f t="shared" si="8"/>
        <v>8.9382317784466494</v>
      </c>
      <c r="P52" s="9"/>
    </row>
    <row r="53" spans="1:16">
      <c r="A53" s="12"/>
      <c r="B53" s="25">
        <v>342.2</v>
      </c>
      <c r="C53" s="20" t="s">
        <v>62</v>
      </c>
      <c r="D53" s="46">
        <v>131813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131813</v>
      </c>
      <c r="O53" s="47">
        <f t="shared" si="8"/>
        <v>1.8983106989069227</v>
      </c>
      <c r="P53" s="9"/>
    </row>
    <row r="54" spans="1:16">
      <c r="A54" s="12"/>
      <c r="B54" s="25">
        <v>342.9</v>
      </c>
      <c r="C54" s="20" t="s">
        <v>63</v>
      </c>
      <c r="D54" s="46">
        <v>35961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35961</v>
      </c>
      <c r="O54" s="47">
        <f t="shared" si="8"/>
        <v>0.5178939182280341</v>
      </c>
      <c r="P54" s="9"/>
    </row>
    <row r="55" spans="1:16">
      <c r="A55" s="12"/>
      <c r="B55" s="25">
        <v>343.3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20500522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20500522</v>
      </c>
      <c r="O55" s="47">
        <f t="shared" si="8"/>
        <v>295.2391664386422</v>
      </c>
      <c r="P55" s="9"/>
    </row>
    <row r="56" spans="1:16">
      <c r="A56" s="12"/>
      <c r="B56" s="25">
        <v>343.4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14206976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14206976</v>
      </c>
      <c r="O56" s="47">
        <f t="shared" si="8"/>
        <v>204.60238777596959</v>
      </c>
      <c r="P56" s="9"/>
    </row>
    <row r="57" spans="1:16">
      <c r="A57" s="12"/>
      <c r="B57" s="25">
        <v>343.5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36458105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36458105</v>
      </c>
      <c r="O57" s="47">
        <f t="shared" si="8"/>
        <v>525.05299768135148</v>
      </c>
      <c r="P57" s="9"/>
    </row>
    <row r="58" spans="1:16">
      <c r="A58" s="12"/>
      <c r="B58" s="25">
        <v>343.7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4322576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4322576</v>
      </c>
      <c r="O58" s="47">
        <f t="shared" si="8"/>
        <v>62.251767789507035</v>
      </c>
      <c r="P58" s="9"/>
    </row>
    <row r="59" spans="1:16">
      <c r="A59" s="12"/>
      <c r="B59" s="25">
        <v>343.8</v>
      </c>
      <c r="C59" s="20" t="s">
        <v>68</v>
      </c>
      <c r="D59" s="46">
        <v>234705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234705</v>
      </c>
      <c r="O59" s="47">
        <f t="shared" si="8"/>
        <v>3.3801143482581333</v>
      </c>
      <c r="P59" s="9"/>
    </row>
    <row r="60" spans="1:16">
      <c r="A60" s="12"/>
      <c r="B60" s="25">
        <v>343.9</v>
      </c>
      <c r="C60" s="20" t="s">
        <v>69</v>
      </c>
      <c r="D60" s="46">
        <v>274685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274685</v>
      </c>
      <c r="O60" s="47">
        <f t="shared" si="8"/>
        <v>3.9558880712012328</v>
      </c>
      <c r="P60" s="9"/>
    </row>
    <row r="61" spans="1:16">
      <c r="A61" s="12"/>
      <c r="B61" s="25">
        <v>344.5</v>
      </c>
      <c r="C61" s="20" t="s">
        <v>135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686214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686214</v>
      </c>
      <c r="O61" s="47">
        <f t="shared" si="8"/>
        <v>9.8825410083960996</v>
      </c>
      <c r="P61" s="9"/>
    </row>
    <row r="62" spans="1:16">
      <c r="A62" s="12"/>
      <c r="B62" s="25">
        <v>347.2</v>
      </c>
      <c r="C62" s="20" t="s">
        <v>71</v>
      </c>
      <c r="D62" s="46">
        <v>350557</v>
      </c>
      <c r="E62" s="46">
        <v>0</v>
      </c>
      <c r="F62" s="46">
        <v>0</v>
      </c>
      <c r="G62" s="46">
        <v>0</v>
      </c>
      <c r="H62" s="46">
        <v>0</v>
      </c>
      <c r="I62" s="46">
        <v>5727240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6077797</v>
      </c>
      <c r="O62" s="47">
        <f t="shared" si="8"/>
        <v>87.529659979549805</v>
      </c>
      <c r="P62" s="9"/>
    </row>
    <row r="63" spans="1:16">
      <c r="A63" s="12"/>
      <c r="B63" s="25">
        <v>347.3</v>
      </c>
      <c r="C63" s="20" t="s">
        <v>72</v>
      </c>
      <c r="D63" s="46">
        <v>12464</v>
      </c>
      <c r="E63" s="46">
        <v>0</v>
      </c>
      <c r="F63" s="46">
        <v>0</v>
      </c>
      <c r="G63" s="46">
        <v>0</v>
      </c>
      <c r="H63" s="46">
        <v>0</v>
      </c>
      <c r="I63" s="46">
        <v>893155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905619</v>
      </c>
      <c r="O63" s="47">
        <f t="shared" si="8"/>
        <v>13.04231173581808</v>
      </c>
      <c r="P63" s="9"/>
    </row>
    <row r="64" spans="1:16">
      <c r="A64" s="12"/>
      <c r="B64" s="25">
        <v>347.4</v>
      </c>
      <c r="C64" s="20" t="s">
        <v>73</v>
      </c>
      <c r="D64" s="46">
        <v>39649</v>
      </c>
      <c r="E64" s="46">
        <v>0</v>
      </c>
      <c r="F64" s="46">
        <v>0</v>
      </c>
      <c r="G64" s="46">
        <v>0</v>
      </c>
      <c r="H64" s="46">
        <v>0</v>
      </c>
      <c r="I64" s="46">
        <v>167596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207245</v>
      </c>
      <c r="O64" s="47">
        <f t="shared" si="8"/>
        <v>2.984647954260697</v>
      </c>
      <c r="P64" s="9"/>
    </row>
    <row r="65" spans="1:16">
      <c r="A65" s="12"/>
      <c r="B65" s="25">
        <v>347.5</v>
      </c>
      <c r="C65" s="20" t="s">
        <v>74</v>
      </c>
      <c r="D65" s="46">
        <v>80726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80726</v>
      </c>
      <c r="O65" s="47">
        <f t="shared" si="8"/>
        <v>1.1625790284718522</v>
      </c>
      <c r="P65" s="9"/>
    </row>
    <row r="66" spans="1:16">
      <c r="A66" s="12"/>
      <c r="B66" s="25">
        <v>347.9</v>
      </c>
      <c r="C66" s="20" t="s">
        <v>75</v>
      </c>
      <c r="D66" s="46">
        <v>1200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1200</v>
      </c>
      <c r="O66" s="47">
        <f t="shared" si="8"/>
        <v>1.7281852614600284E-2</v>
      </c>
      <c r="P66" s="9"/>
    </row>
    <row r="67" spans="1:16">
      <c r="A67" s="12"/>
      <c r="B67" s="25">
        <v>349</v>
      </c>
      <c r="C67" s="20" t="s">
        <v>1</v>
      </c>
      <c r="D67" s="46">
        <v>11530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11530</v>
      </c>
      <c r="O67" s="47">
        <f t="shared" si="8"/>
        <v>0.16604980053861773</v>
      </c>
      <c r="P67" s="9"/>
    </row>
    <row r="68" spans="1:16" ht="15.75">
      <c r="A68" s="29" t="s">
        <v>57</v>
      </c>
      <c r="B68" s="30"/>
      <c r="C68" s="31"/>
      <c r="D68" s="32">
        <f t="shared" ref="D68:M68" si="11">SUM(D69:D71)</f>
        <v>618797</v>
      </c>
      <c r="E68" s="32">
        <f t="shared" si="11"/>
        <v>36886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182817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3" si="12">SUM(D68:M68)</f>
        <v>838500</v>
      </c>
      <c r="O68" s="45">
        <f t="shared" si="8"/>
        <v>12.07569451445195</v>
      </c>
      <c r="P68" s="10"/>
    </row>
    <row r="69" spans="1:16">
      <c r="A69" s="13"/>
      <c r="B69" s="39">
        <v>351.1</v>
      </c>
      <c r="C69" s="21" t="s">
        <v>78</v>
      </c>
      <c r="D69" s="46">
        <v>331074</v>
      </c>
      <c r="E69" s="46">
        <v>4586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335660</v>
      </c>
      <c r="O69" s="47">
        <f t="shared" ref="O69:O87" si="13">(N69/O$89)</f>
        <v>4.8340222071806096</v>
      </c>
      <c r="P69" s="9"/>
    </row>
    <row r="70" spans="1:16">
      <c r="A70" s="13"/>
      <c r="B70" s="39">
        <v>351.2</v>
      </c>
      <c r="C70" s="21" t="s">
        <v>79</v>
      </c>
      <c r="D70" s="46">
        <v>0</v>
      </c>
      <c r="E70" s="46">
        <v>32300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32300</v>
      </c>
      <c r="O70" s="47">
        <f t="shared" si="13"/>
        <v>0.46516986620965767</v>
      </c>
      <c r="P70" s="9"/>
    </row>
    <row r="71" spans="1:16">
      <c r="A71" s="13"/>
      <c r="B71" s="39">
        <v>354</v>
      </c>
      <c r="C71" s="21" t="s">
        <v>81</v>
      </c>
      <c r="D71" s="46">
        <v>287723</v>
      </c>
      <c r="E71" s="46">
        <v>0</v>
      </c>
      <c r="F71" s="46">
        <v>0</v>
      </c>
      <c r="G71" s="46">
        <v>0</v>
      </c>
      <c r="H71" s="46">
        <v>0</v>
      </c>
      <c r="I71" s="46">
        <v>182817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470540</v>
      </c>
      <c r="O71" s="47">
        <f t="shared" si="13"/>
        <v>6.7765024410616821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SUM(D73:D81)</f>
        <v>5317006</v>
      </c>
      <c r="E72" s="32">
        <f t="shared" si="14"/>
        <v>714126</v>
      </c>
      <c r="F72" s="32">
        <f t="shared" si="14"/>
        <v>3877</v>
      </c>
      <c r="G72" s="32">
        <f t="shared" si="14"/>
        <v>286853</v>
      </c>
      <c r="H72" s="32">
        <f t="shared" si="14"/>
        <v>0</v>
      </c>
      <c r="I72" s="32">
        <f t="shared" si="14"/>
        <v>2426670</v>
      </c>
      <c r="J72" s="32">
        <f t="shared" si="14"/>
        <v>936636</v>
      </c>
      <c r="K72" s="32">
        <f t="shared" si="14"/>
        <v>48412120</v>
      </c>
      <c r="L72" s="32">
        <f t="shared" si="14"/>
        <v>0</v>
      </c>
      <c r="M72" s="32">
        <f t="shared" si="14"/>
        <v>0</v>
      </c>
      <c r="N72" s="32">
        <f t="shared" si="12"/>
        <v>58097288</v>
      </c>
      <c r="O72" s="45">
        <f t="shared" si="13"/>
        <v>836.6906404366548</v>
      </c>
      <c r="P72" s="10"/>
    </row>
    <row r="73" spans="1:16">
      <c r="A73" s="12"/>
      <c r="B73" s="25">
        <v>361.1</v>
      </c>
      <c r="C73" s="20" t="s">
        <v>82</v>
      </c>
      <c r="D73" s="46">
        <v>87153</v>
      </c>
      <c r="E73" s="46">
        <v>30086</v>
      </c>
      <c r="F73" s="46">
        <v>4134</v>
      </c>
      <c r="G73" s="46">
        <v>254978</v>
      </c>
      <c r="H73" s="46">
        <v>0</v>
      </c>
      <c r="I73" s="46">
        <v>180506</v>
      </c>
      <c r="J73" s="46">
        <v>35965</v>
      </c>
      <c r="K73" s="46">
        <v>4739044</v>
      </c>
      <c r="L73" s="46">
        <v>0</v>
      </c>
      <c r="M73" s="46">
        <v>0</v>
      </c>
      <c r="N73" s="46">
        <f t="shared" si="12"/>
        <v>5331866</v>
      </c>
      <c r="O73" s="47">
        <f t="shared" si="13"/>
        <v>76.787101977331972</v>
      </c>
      <c r="P73" s="9"/>
    </row>
    <row r="74" spans="1:16">
      <c r="A74" s="12"/>
      <c r="B74" s="25">
        <v>361.2</v>
      </c>
      <c r="C74" s="20" t="s">
        <v>107</v>
      </c>
      <c r="D74" s="46">
        <v>1734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1" si="15">SUM(D74:M74)</f>
        <v>1734</v>
      </c>
      <c r="O74" s="47">
        <f t="shared" si="13"/>
        <v>2.4972277028097411E-2</v>
      </c>
      <c r="P74" s="9"/>
    </row>
    <row r="75" spans="1:16">
      <c r="A75" s="12"/>
      <c r="B75" s="25">
        <v>361.3</v>
      </c>
      <c r="C75" s="20" t="s">
        <v>83</v>
      </c>
      <c r="D75" s="46">
        <v>-74279</v>
      </c>
      <c r="E75" s="46">
        <v>-4957</v>
      </c>
      <c r="F75" s="46">
        <v>-257</v>
      </c>
      <c r="G75" s="46">
        <v>-75379</v>
      </c>
      <c r="H75" s="46">
        <v>0</v>
      </c>
      <c r="I75" s="46">
        <v>-113611</v>
      </c>
      <c r="J75" s="46">
        <v>-19643</v>
      </c>
      <c r="K75" s="46">
        <v>17544711</v>
      </c>
      <c r="L75" s="46">
        <v>0</v>
      </c>
      <c r="M75" s="46">
        <v>0</v>
      </c>
      <c r="N75" s="46">
        <f t="shared" si="15"/>
        <v>17256585</v>
      </c>
      <c r="O75" s="47">
        <f t="shared" si="13"/>
        <v>248.52146550110172</v>
      </c>
      <c r="P75" s="9"/>
    </row>
    <row r="76" spans="1:16">
      <c r="A76" s="12"/>
      <c r="B76" s="25">
        <v>362</v>
      </c>
      <c r="C76" s="20" t="s">
        <v>85</v>
      </c>
      <c r="D76" s="46">
        <v>320836</v>
      </c>
      <c r="E76" s="46">
        <v>0</v>
      </c>
      <c r="F76" s="46">
        <v>0</v>
      </c>
      <c r="G76" s="46">
        <v>0</v>
      </c>
      <c r="H76" s="46">
        <v>0</v>
      </c>
      <c r="I76" s="46">
        <v>906904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1227740</v>
      </c>
      <c r="O76" s="47">
        <f t="shared" si="13"/>
        <v>17.681351440874462</v>
      </c>
      <c r="P76" s="9"/>
    </row>
    <row r="77" spans="1:16">
      <c r="A77" s="12"/>
      <c r="B77" s="25">
        <v>364</v>
      </c>
      <c r="C77" s="20" t="s">
        <v>136</v>
      </c>
      <c r="D77" s="46">
        <v>7694</v>
      </c>
      <c r="E77" s="46">
        <v>-136147</v>
      </c>
      <c r="F77" s="46">
        <v>0</v>
      </c>
      <c r="G77" s="46">
        <v>0</v>
      </c>
      <c r="H77" s="46">
        <v>0</v>
      </c>
      <c r="I77" s="46">
        <v>23162</v>
      </c>
      <c r="J77" s="46">
        <v>-13708</v>
      </c>
      <c r="K77" s="46">
        <v>0</v>
      </c>
      <c r="L77" s="46">
        <v>0</v>
      </c>
      <c r="M77" s="46">
        <v>0</v>
      </c>
      <c r="N77" s="46">
        <f t="shared" si="15"/>
        <v>-118999</v>
      </c>
      <c r="O77" s="47">
        <f t="shared" si="13"/>
        <v>-1.7137693160706828</v>
      </c>
      <c r="P77" s="9"/>
    </row>
    <row r="78" spans="1:16">
      <c r="A78" s="12"/>
      <c r="B78" s="25">
        <v>365</v>
      </c>
      <c r="C78" s="20" t="s">
        <v>141</v>
      </c>
      <c r="D78" s="46">
        <v>2775</v>
      </c>
      <c r="E78" s="46">
        <v>0</v>
      </c>
      <c r="F78" s="46">
        <v>0</v>
      </c>
      <c r="G78" s="46">
        <v>0</v>
      </c>
      <c r="H78" s="46">
        <v>0</v>
      </c>
      <c r="I78" s="46">
        <v>18077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20852</v>
      </c>
      <c r="O78" s="47">
        <f t="shared" si="13"/>
        <v>0.30030099226637097</v>
      </c>
      <c r="P78" s="9"/>
    </row>
    <row r="79" spans="1:16">
      <c r="A79" s="12"/>
      <c r="B79" s="25">
        <v>366</v>
      </c>
      <c r="C79" s="20" t="s">
        <v>87</v>
      </c>
      <c r="D79" s="46">
        <v>8790</v>
      </c>
      <c r="E79" s="46">
        <v>50429</v>
      </c>
      <c r="F79" s="46">
        <v>0</v>
      </c>
      <c r="G79" s="46">
        <v>1200</v>
      </c>
      <c r="H79" s="46">
        <v>0</v>
      </c>
      <c r="I79" s="46">
        <v>933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61352</v>
      </c>
      <c r="O79" s="47">
        <f t="shared" si="13"/>
        <v>0.88356351800913058</v>
      </c>
      <c r="P79" s="9"/>
    </row>
    <row r="80" spans="1:16">
      <c r="A80" s="12"/>
      <c r="B80" s="25">
        <v>368</v>
      </c>
      <c r="C80" s="20" t="s">
        <v>108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26128365</v>
      </c>
      <c r="L80" s="46">
        <v>0</v>
      </c>
      <c r="M80" s="46">
        <v>0</v>
      </c>
      <c r="N80" s="46">
        <f t="shared" si="15"/>
        <v>26128365</v>
      </c>
      <c r="O80" s="47">
        <f t="shared" si="13"/>
        <v>376.28879415873382</v>
      </c>
      <c r="P80" s="9"/>
    </row>
    <row r="81" spans="1:119">
      <c r="A81" s="12"/>
      <c r="B81" s="25">
        <v>369.9</v>
      </c>
      <c r="C81" s="20" t="s">
        <v>88</v>
      </c>
      <c r="D81" s="46">
        <v>4962303</v>
      </c>
      <c r="E81" s="46">
        <v>774715</v>
      </c>
      <c r="F81" s="46">
        <v>0</v>
      </c>
      <c r="G81" s="46">
        <v>106054</v>
      </c>
      <c r="H81" s="46">
        <v>0</v>
      </c>
      <c r="I81" s="46">
        <v>1410699</v>
      </c>
      <c r="J81" s="46">
        <v>934022</v>
      </c>
      <c r="K81" s="46">
        <v>0</v>
      </c>
      <c r="L81" s="46">
        <v>0</v>
      </c>
      <c r="M81" s="46">
        <v>0</v>
      </c>
      <c r="N81" s="46">
        <f t="shared" si="15"/>
        <v>8187793</v>
      </c>
      <c r="O81" s="47">
        <f t="shared" si="13"/>
        <v>117.91685988737993</v>
      </c>
      <c r="P81" s="9"/>
    </row>
    <row r="82" spans="1:119" ht="15.75">
      <c r="A82" s="29" t="s">
        <v>58</v>
      </c>
      <c r="B82" s="30"/>
      <c r="C82" s="31"/>
      <c r="D82" s="32">
        <f t="shared" ref="D82:M82" si="16">SUM(D83:D86)</f>
        <v>12341102</v>
      </c>
      <c r="E82" s="32">
        <f t="shared" si="16"/>
        <v>2021671</v>
      </c>
      <c r="F82" s="32">
        <f t="shared" si="16"/>
        <v>51832834</v>
      </c>
      <c r="G82" s="32">
        <f t="shared" si="16"/>
        <v>12700901</v>
      </c>
      <c r="H82" s="32">
        <f t="shared" si="16"/>
        <v>0</v>
      </c>
      <c r="I82" s="32">
        <f t="shared" si="16"/>
        <v>16294924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ref="N82:N87" si="17">SUM(D82:M82)</f>
        <v>95191432</v>
      </c>
      <c r="O82" s="45">
        <f t="shared" si="13"/>
        <v>1370.9035816639544</v>
      </c>
      <c r="P82" s="9"/>
    </row>
    <row r="83" spans="1:119">
      <c r="A83" s="12"/>
      <c r="B83" s="25">
        <v>381</v>
      </c>
      <c r="C83" s="20" t="s">
        <v>89</v>
      </c>
      <c r="D83" s="46">
        <v>2318602</v>
      </c>
      <c r="E83" s="46">
        <v>2021671</v>
      </c>
      <c r="F83" s="46">
        <v>10144248</v>
      </c>
      <c r="G83" s="46">
        <v>12700901</v>
      </c>
      <c r="H83" s="46">
        <v>0</v>
      </c>
      <c r="I83" s="46">
        <v>8377148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35562570</v>
      </c>
      <c r="O83" s="47">
        <f t="shared" si="13"/>
        <v>512.15591111367144</v>
      </c>
      <c r="P83" s="9"/>
    </row>
    <row r="84" spans="1:119">
      <c r="A84" s="12"/>
      <c r="B84" s="25">
        <v>382</v>
      </c>
      <c r="C84" s="20" t="s">
        <v>102</v>
      </c>
      <c r="D84" s="46">
        <v>10022500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10022500</v>
      </c>
      <c r="O84" s="47">
        <f t="shared" si="13"/>
        <v>144.33947319152614</v>
      </c>
      <c r="P84" s="9"/>
    </row>
    <row r="85" spans="1:119">
      <c r="A85" s="12"/>
      <c r="B85" s="25">
        <v>385</v>
      </c>
      <c r="C85" s="20" t="s">
        <v>142</v>
      </c>
      <c r="D85" s="46">
        <v>0</v>
      </c>
      <c r="E85" s="46">
        <v>0</v>
      </c>
      <c r="F85" s="46">
        <v>41688586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41688586</v>
      </c>
      <c r="O85" s="47">
        <f t="shared" si="13"/>
        <v>600.37999913590738</v>
      </c>
      <c r="P85" s="9"/>
    </row>
    <row r="86" spans="1:119" ht="15.75" thickBot="1">
      <c r="A86" s="12"/>
      <c r="B86" s="25">
        <v>389.4</v>
      </c>
      <c r="C86" s="20" t="s">
        <v>137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7917776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7917776</v>
      </c>
      <c r="O86" s="47">
        <f t="shared" si="13"/>
        <v>114.02819822284948</v>
      </c>
      <c r="P86" s="9"/>
    </row>
    <row r="87" spans="1:119" ht="16.5" thickBot="1">
      <c r="A87" s="14" t="s">
        <v>76</v>
      </c>
      <c r="B87" s="23"/>
      <c r="C87" s="22"/>
      <c r="D87" s="15">
        <f t="shared" ref="D87:M87" si="18">SUM(D5,D17,D32,D49,D68,D72,D82)</f>
        <v>85212120</v>
      </c>
      <c r="E87" s="15">
        <f t="shared" si="18"/>
        <v>10135638</v>
      </c>
      <c r="F87" s="15">
        <f t="shared" si="18"/>
        <v>51836711</v>
      </c>
      <c r="G87" s="15">
        <f t="shared" si="18"/>
        <v>17552044</v>
      </c>
      <c r="H87" s="15">
        <f t="shared" si="18"/>
        <v>0</v>
      </c>
      <c r="I87" s="15">
        <f t="shared" si="18"/>
        <v>108711477</v>
      </c>
      <c r="J87" s="15">
        <f t="shared" si="18"/>
        <v>16642774</v>
      </c>
      <c r="K87" s="15">
        <f t="shared" si="18"/>
        <v>48412120</v>
      </c>
      <c r="L87" s="15">
        <f t="shared" si="18"/>
        <v>0</v>
      </c>
      <c r="M87" s="15">
        <f t="shared" si="18"/>
        <v>0</v>
      </c>
      <c r="N87" s="15">
        <f t="shared" si="17"/>
        <v>338502884</v>
      </c>
      <c r="O87" s="38">
        <f t="shared" si="13"/>
        <v>4874.9641257542808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51" t="s">
        <v>143</v>
      </c>
      <c r="M89" s="51"/>
      <c r="N89" s="51"/>
      <c r="O89" s="43">
        <v>69437</v>
      </c>
    </row>
    <row r="90" spans="1:119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  <row r="91" spans="1:119" ht="15.75" customHeight="1" thickBot="1">
      <c r="A91" s="55" t="s">
        <v>110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7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48275377</v>
      </c>
      <c r="E5" s="27">
        <f t="shared" si="0"/>
        <v>3133737</v>
      </c>
      <c r="F5" s="27">
        <f t="shared" si="0"/>
        <v>0</v>
      </c>
      <c r="G5" s="27">
        <f t="shared" si="0"/>
        <v>1735967</v>
      </c>
      <c r="H5" s="27">
        <f t="shared" si="0"/>
        <v>0</v>
      </c>
      <c r="I5" s="27">
        <f t="shared" si="0"/>
        <v>141900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53286981</v>
      </c>
      <c r="O5" s="33">
        <f t="shared" ref="O5:O36" si="1">(N5/O$87)</f>
        <v>794.36771962254591</v>
      </c>
      <c r="P5" s="6"/>
    </row>
    <row r="6" spans="1:133">
      <c r="A6" s="12"/>
      <c r="B6" s="25">
        <v>311</v>
      </c>
      <c r="C6" s="20" t="s">
        <v>3</v>
      </c>
      <c r="D6" s="46">
        <v>34185263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34185263</v>
      </c>
      <c r="O6" s="47">
        <f t="shared" si="1"/>
        <v>509.61170823332986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2330342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2330342</v>
      </c>
      <c r="O7" s="47">
        <f t="shared" si="1"/>
        <v>34.739225712198689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1735967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1735967</v>
      </c>
      <c r="O8" s="47">
        <f t="shared" si="1"/>
        <v>25.878669071719266</v>
      </c>
      <c r="P8" s="9"/>
    </row>
    <row r="9" spans="1:133">
      <c r="A9" s="12"/>
      <c r="B9" s="25">
        <v>312.51</v>
      </c>
      <c r="C9" s="20" t="s">
        <v>100</v>
      </c>
      <c r="D9" s="46">
        <v>701835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701835</v>
      </c>
      <c r="O9" s="47">
        <f t="shared" si="1"/>
        <v>10.462500559025656</v>
      </c>
      <c r="P9" s="9"/>
    </row>
    <row r="10" spans="1:133">
      <c r="A10" s="12"/>
      <c r="B10" s="25">
        <v>312.52</v>
      </c>
      <c r="C10" s="20" t="s">
        <v>125</v>
      </c>
      <c r="D10" s="46">
        <v>561818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561818</v>
      </c>
      <c r="O10" s="47">
        <f t="shared" si="1"/>
        <v>8.375218020005665</v>
      </c>
      <c r="P10" s="9"/>
    </row>
    <row r="11" spans="1:133">
      <c r="A11" s="12"/>
      <c r="B11" s="25">
        <v>314.10000000000002</v>
      </c>
      <c r="C11" s="20" t="s">
        <v>13</v>
      </c>
      <c r="D11" s="46">
        <v>5534839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5534839</v>
      </c>
      <c r="O11" s="47">
        <f t="shared" si="1"/>
        <v>82.509786675809835</v>
      </c>
      <c r="P11" s="9"/>
    </row>
    <row r="12" spans="1:133">
      <c r="A12" s="12"/>
      <c r="B12" s="25">
        <v>314.3</v>
      </c>
      <c r="C12" s="20" t="s">
        <v>14</v>
      </c>
      <c r="D12" s="46">
        <v>1575463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1575463</v>
      </c>
      <c r="O12" s="47">
        <f t="shared" si="1"/>
        <v>23.485979636558788</v>
      </c>
      <c r="P12" s="9"/>
    </row>
    <row r="13" spans="1:133">
      <c r="A13" s="12"/>
      <c r="B13" s="25">
        <v>314.39999999999998</v>
      </c>
      <c r="C13" s="20" t="s">
        <v>15</v>
      </c>
      <c r="D13" s="46">
        <v>150809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150809</v>
      </c>
      <c r="O13" s="47">
        <f t="shared" si="1"/>
        <v>2.2481626690120899</v>
      </c>
      <c r="P13" s="9"/>
    </row>
    <row r="14" spans="1:133">
      <c r="A14" s="12"/>
      <c r="B14" s="25">
        <v>315</v>
      </c>
      <c r="C14" s="20" t="s">
        <v>126</v>
      </c>
      <c r="D14" s="46">
        <v>3913472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3913472</v>
      </c>
      <c r="O14" s="47">
        <f t="shared" si="1"/>
        <v>58.339500007453672</v>
      </c>
      <c r="P14" s="9"/>
    </row>
    <row r="15" spans="1:133">
      <c r="A15" s="12"/>
      <c r="B15" s="25">
        <v>316</v>
      </c>
      <c r="C15" s="20" t="s">
        <v>127</v>
      </c>
      <c r="D15" s="46">
        <v>1651878</v>
      </c>
      <c r="E15" s="46">
        <v>0</v>
      </c>
      <c r="F15" s="46">
        <v>0</v>
      </c>
      <c r="G15" s="46">
        <v>0</v>
      </c>
      <c r="H15" s="46">
        <v>0</v>
      </c>
      <c r="I15" s="46">
        <v>141900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1793778</v>
      </c>
      <c r="O15" s="47">
        <f t="shared" si="1"/>
        <v>26.740477929667119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803395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803395</v>
      </c>
      <c r="O16" s="47">
        <f t="shared" si="1"/>
        <v>11.97649110776524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SUM(D18:D29)</f>
        <v>6443512</v>
      </c>
      <c r="E17" s="32">
        <f t="shared" si="3"/>
        <v>0</v>
      </c>
      <c r="F17" s="32">
        <f t="shared" si="3"/>
        <v>0</v>
      </c>
      <c r="G17" s="32">
        <f t="shared" si="3"/>
        <v>894758</v>
      </c>
      <c r="H17" s="32">
        <f t="shared" si="3"/>
        <v>0</v>
      </c>
      <c r="I17" s="32">
        <f t="shared" si="3"/>
        <v>2691114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10029384</v>
      </c>
      <c r="O17" s="45">
        <f t="shared" si="1"/>
        <v>149.51154574320597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2659509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2659509</v>
      </c>
      <c r="O18" s="47">
        <f t="shared" si="1"/>
        <v>39.646233657816673</v>
      </c>
      <c r="P18" s="9"/>
    </row>
    <row r="19" spans="1:16">
      <c r="A19" s="12"/>
      <c r="B19" s="25">
        <v>323.10000000000002</v>
      </c>
      <c r="C19" s="20" t="s">
        <v>20</v>
      </c>
      <c r="D19" s="46">
        <v>4948431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4">SUM(D19:M19)</f>
        <v>4948431</v>
      </c>
      <c r="O19" s="47">
        <f t="shared" si="1"/>
        <v>73.767996899271026</v>
      </c>
      <c r="P19" s="9"/>
    </row>
    <row r="20" spans="1:16">
      <c r="A20" s="12"/>
      <c r="B20" s="25">
        <v>323.39999999999998</v>
      </c>
      <c r="C20" s="20" t="s">
        <v>21</v>
      </c>
      <c r="D20" s="46">
        <v>79594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79594</v>
      </c>
      <c r="O20" s="47">
        <f t="shared" si="1"/>
        <v>1.1865356807441749</v>
      </c>
      <c r="P20" s="9"/>
    </row>
    <row r="21" spans="1:16">
      <c r="A21" s="12"/>
      <c r="B21" s="25">
        <v>323.89999999999998</v>
      </c>
      <c r="C21" s="20" t="s">
        <v>22</v>
      </c>
      <c r="D21" s="46">
        <v>58500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58500</v>
      </c>
      <c r="O21" s="47">
        <f t="shared" si="1"/>
        <v>0.87208002265917328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0</v>
      </c>
      <c r="F22" s="46">
        <v>0</v>
      </c>
      <c r="G22" s="46">
        <v>138537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138537</v>
      </c>
      <c r="O22" s="47">
        <f t="shared" si="1"/>
        <v>2.0652196598142543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0</v>
      </c>
      <c r="F23" s="46">
        <v>0</v>
      </c>
      <c r="G23" s="46">
        <v>22052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22052</v>
      </c>
      <c r="O23" s="47">
        <f t="shared" si="1"/>
        <v>0.32873690016547158</v>
      </c>
      <c r="P23" s="9"/>
    </row>
    <row r="24" spans="1:16">
      <c r="A24" s="12"/>
      <c r="B24" s="25">
        <v>324.31</v>
      </c>
      <c r="C24" s="20" t="s">
        <v>26</v>
      </c>
      <c r="D24" s="46">
        <v>0</v>
      </c>
      <c r="E24" s="46">
        <v>0</v>
      </c>
      <c r="F24" s="46">
        <v>0</v>
      </c>
      <c r="G24" s="46">
        <v>358829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358829</v>
      </c>
      <c r="O24" s="47">
        <f t="shared" si="1"/>
        <v>5.3491897854832215</v>
      </c>
      <c r="P24" s="9"/>
    </row>
    <row r="25" spans="1:16">
      <c r="A25" s="12"/>
      <c r="B25" s="25">
        <v>324.32</v>
      </c>
      <c r="C25" s="20" t="s">
        <v>27</v>
      </c>
      <c r="D25" s="46">
        <v>0</v>
      </c>
      <c r="E25" s="46">
        <v>0</v>
      </c>
      <c r="F25" s="46">
        <v>0</v>
      </c>
      <c r="G25" s="46">
        <v>359740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359740</v>
      </c>
      <c r="O25" s="47">
        <f t="shared" si="1"/>
        <v>5.3627703820754018</v>
      </c>
      <c r="P25" s="9"/>
    </row>
    <row r="26" spans="1:16">
      <c r="A26" s="12"/>
      <c r="B26" s="25">
        <v>324.61</v>
      </c>
      <c r="C26" s="20" t="s">
        <v>128</v>
      </c>
      <c r="D26" s="46">
        <v>0</v>
      </c>
      <c r="E26" s="46">
        <v>0</v>
      </c>
      <c r="F26" s="46">
        <v>0</v>
      </c>
      <c r="G26" s="46">
        <v>15600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15600</v>
      </c>
      <c r="O26" s="47">
        <f t="shared" si="1"/>
        <v>0.23255467270911287</v>
      </c>
      <c r="P26" s="9"/>
    </row>
    <row r="27" spans="1:16">
      <c r="A27" s="12"/>
      <c r="B27" s="25">
        <v>325.10000000000002</v>
      </c>
      <c r="C27" s="20" t="s">
        <v>28</v>
      </c>
      <c r="D27" s="46">
        <v>15443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15443</v>
      </c>
      <c r="O27" s="47">
        <f t="shared" si="1"/>
        <v>0.23021421863120706</v>
      </c>
      <c r="P27" s="9"/>
    </row>
    <row r="28" spans="1:16">
      <c r="A28" s="12"/>
      <c r="B28" s="25">
        <v>325.2</v>
      </c>
      <c r="C28" s="20" t="s">
        <v>29</v>
      </c>
      <c r="D28" s="46">
        <v>9239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9239</v>
      </c>
      <c r="O28" s="47">
        <f t="shared" si="1"/>
        <v>0.13772901417689062</v>
      </c>
      <c r="P28" s="9"/>
    </row>
    <row r="29" spans="1:16">
      <c r="A29" s="12"/>
      <c r="B29" s="25">
        <v>329</v>
      </c>
      <c r="C29" s="20" t="s">
        <v>30</v>
      </c>
      <c r="D29" s="46">
        <v>1332305</v>
      </c>
      <c r="E29" s="46">
        <v>0</v>
      </c>
      <c r="F29" s="46">
        <v>0</v>
      </c>
      <c r="G29" s="46">
        <v>0</v>
      </c>
      <c r="H29" s="46">
        <v>0</v>
      </c>
      <c r="I29" s="46">
        <v>31605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5">SUM(D29:M29)</f>
        <v>1363910</v>
      </c>
      <c r="O29" s="47">
        <f t="shared" si="1"/>
        <v>20.332284849659366</v>
      </c>
      <c r="P29" s="9"/>
    </row>
    <row r="30" spans="1:16" ht="15.75">
      <c r="A30" s="29" t="s">
        <v>32</v>
      </c>
      <c r="B30" s="30"/>
      <c r="C30" s="31"/>
      <c r="D30" s="32">
        <f t="shared" ref="D30:M30" si="6">SUM(D31:D47)</f>
        <v>6380771</v>
      </c>
      <c r="E30" s="32">
        <f t="shared" si="6"/>
        <v>5125316</v>
      </c>
      <c r="F30" s="32">
        <f t="shared" si="6"/>
        <v>0</v>
      </c>
      <c r="G30" s="32">
        <f t="shared" si="6"/>
        <v>3294612</v>
      </c>
      <c r="H30" s="32">
        <f t="shared" si="6"/>
        <v>0</v>
      </c>
      <c r="I30" s="32">
        <f t="shared" si="6"/>
        <v>909520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15710219</v>
      </c>
      <c r="O30" s="45">
        <f t="shared" si="1"/>
        <v>234.19774600855681</v>
      </c>
      <c r="P30" s="10"/>
    </row>
    <row r="31" spans="1:16">
      <c r="A31" s="12"/>
      <c r="B31" s="25">
        <v>331.2</v>
      </c>
      <c r="C31" s="20" t="s">
        <v>31</v>
      </c>
      <c r="D31" s="46">
        <v>0</v>
      </c>
      <c r="E31" s="46">
        <v>3120795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3120795</v>
      </c>
      <c r="O31" s="47">
        <f t="shared" si="1"/>
        <v>46.522785885720246</v>
      </c>
      <c r="P31" s="9"/>
    </row>
    <row r="32" spans="1:16">
      <c r="A32" s="12"/>
      <c r="B32" s="25">
        <v>331.39</v>
      </c>
      <c r="C32" s="20" t="s">
        <v>35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338260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338260</v>
      </c>
      <c r="O32" s="47">
        <f t="shared" si="1"/>
        <v>5.0425604865759306</v>
      </c>
      <c r="P32" s="9"/>
    </row>
    <row r="33" spans="1:16">
      <c r="A33" s="12"/>
      <c r="B33" s="25">
        <v>331.49</v>
      </c>
      <c r="C33" s="20" t="s">
        <v>36</v>
      </c>
      <c r="D33" s="46">
        <v>0</v>
      </c>
      <c r="E33" s="46">
        <v>0</v>
      </c>
      <c r="F33" s="46">
        <v>0</v>
      </c>
      <c r="G33" s="46">
        <v>45200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45200</v>
      </c>
      <c r="O33" s="47">
        <f t="shared" si="1"/>
        <v>0.67381225682383983</v>
      </c>
      <c r="P33" s="9"/>
    </row>
    <row r="34" spans="1:16">
      <c r="A34" s="12"/>
      <c r="B34" s="25">
        <v>331.5</v>
      </c>
      <c r="C34" s="20" t="s">
        <v>33</v>
      </c>
      <c r="D34" s="46">
        <v>0</v>
      </c>
      <c r="E34" s="46">
        <v>1393752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1393752</v>
      </c>
      <c r="O34" s="47">
        <f t="shared" si="1"/>
        <v>20.77715001267125</v>
      </c>
      <c r="P34" s="9"/>
    </row>
    <row r="35" spans="1:16">
      <c r="A35" s="12"/>
      <c r="B35" s="25">
        <v>331.7</v>
      </c>
      <c r="C35" s="20" t="s">
        <v>34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89124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89124</v>
      </c>
      <c r="O35" s="47">
        <f t="shared" si="1"/>
        <v>1.3286027340081394</v>
      </c>
      <c r="P35" s="9"/>
    </row>
    <row r="36" spans="1:16">
      <c r="A36" s="12"/>
      <c r="B36" s="25">
        <v>334.36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70000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7">SUM(D36:M36)</f>
        <v>70000</v>
      </c>
      <c r="O36" s="47">
        <f t="shared" si="1"/>
        <v>1.0435145570280706</v>
      </c>
      <c r="P36" s="9"/>
    </row>
    <row r="37" spans="1:16">
      <c r="A37" s="12"/>
      <c r="B37" s="25">
        <v>334.49</v>
      </c>
      <c r="C37" s="20" t="s">
        <v>38</v>
      </c>
      <c r="D37" s="46">
        <v>0</v>
      </c>
      <c r="E37" s="46">
        <v>0</v>
      </c>
      <c r="F37" s="46">
        <v>0</v>
      </c>
      <c r="G37" s="46">
        <v>3249412</v>
      </c>
      <c r="H37" s="46">
        <v>0</v>
      </c>
      <c r="I37" s="46">
        <v>210356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3459768</v>
      </c>
      <c r="O37" s="47">
        <f t="shared" ref="O37:O68" si="8">(N37/O$87)</f>
        <v>51.575975313427051</v>
      </c>
      <c r="P37" s="9"/>
    </row>
    <row r="38" spans="1:16">
      <c r="A38" s="12"/>
      <c r="B38" s="25">
        <v>334.5</v>
      </c>
      <c r="C38" s="20" t="s">
        <v>39</v>
      </c>
      <c r="D38" s="46">
        <v>0</v>
      </c>
      <c r="E38" s="46">
        <v>26830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26830</v>
      </c>
      <c r="O38" s="47">
        <f t="shared" si="8"/>
        <v>0.39996422235804474</v>
      </c>
      <c r="P38" s="9"/>
    </row>
    <row r="39" spans="1:16">
      <c r="A39" s="12"/>
      <c r="B39" s="25">
        <v>334.7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50762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50762</v>
      </c>
      <c r="O39" s="47">
        <f t="shared" si="8"/>
        <v>0.75672694205512736</v>
      </c>
      <c r="P39" s="9"/>
    </row>
    <row r="40" spans="1:16">
      <c r="A40" s="12"/>
      <c r="B40" s="25">
        <v>335.12</v>
      </c>
      <c r="C40" s="20" t="s">
        <v>129</v>
      </c>
      <c r="D40" s="46">
        <v>1441877</v>
      </c>
      <c r="E40" s="46">
        <v>513313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1955190</v>
      </c>
      <c r="O40" s="47">
        <f t="shared" si="8"/>
        <v>29.146703239367334</v>
      </c>
      <c r="P40" s="9"/>
    </row>
    <row r="41" spans="1:16">
      <c r="A41" s="12"/>
      <c r="B41" s="25">
        <v>335.14</v>
      </c>
      <c r="C41" s="20" t="s">
        <v>130</v>
      </c>
      <c r="D41" s="46">
        <v>15453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15453</v>
      </c>
      <c r="O41" s="47">
        <f t="shared" si="8"/>
        <v>0.23036329213935391</v>
      </c>
      <c r="P41" s="9"/>
    </row>
    <row r="42" spans="1:16">
      <c r="A42" s="12"/>
      <c r="B42" s="25">
        <v>335.15</v>
      </c>
      <c r="C42" s="20" t="s">
        <v>131</v>
      </c>
      <c r="D42" s="46">
        <v>96508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96508</v>
      </c>
      <c r="O42" s="47">
        <f t="shared" si="8"/>
        <v>1.4386786124237863</v>
      </c>
      <c r="P42" s="9"/>
    </row>
    <row r="43" spans="1:16">
      <c r="A43" s="12"/>
      <c r="B43" s="25">
        <v>335.18</v>
      </c>
      <c r="C43" s="20" t="s">
        <v>132</v>
      </c>
      <c r="D43" s="46">
        <v>4659495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4659495</v>
      </c>
      <c r="O43" s="47">
        <f t="shared" si="8"/>
        <v>69.460726584278703</v>
      </c>
      <c r="P43" s="9"/>
    </row>
    <row r="44" spans="1:16">
      <c r="A44" s="12"/>
      <c r="B44" s="25">
        <v>335.21</v>
      </c>
      <c r="C44" s="20" t="s">
        <v>45</v>
      </c>
      <c r="D44" s="46">
        <v>50886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50886</v>
      </c>
      <c r="O44" s="47">
        <f t="shared" si="8"/>
        <v>0.75857545355614853</v>
      </c>
      <c r="P44" s="9"/>
    </row>
    <row r="45" spans="1:16">
      <c r="A45" s="12"/>
      <c r="B45" s="25">
        <v>335.49</v>
      </c>
      <c r="C45" s="20" t="s">
        <v>46</v>
      </c>
      <c r="D45" s="46">
        <v>74952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74952</v>
      </c>
      <c r="O45" s="47">
        <f t="shared" si="8"/>
        <v>1.1173357582623993</v>
      </c>
      <c r="P45" s="9"/>
    </row>
    <row r="46" spans="1:16">
      <c r="A46" s="12"/>
      <c r="B46" s="25">
        <v>337.2</v>
      </c>
      <c r="C46" s="20" t="s">
        <v>47</v>
      </c>
      <c r="D46" s="46">
        <v>0</v>
      </c>
      <c r="E46" s="46">
        <v>70626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70626</v>
      </c>
      <c r="O46" s="47">
        <f t="shared" si="8"/>
        <v>1.0528465586380644</v>
      </c>
      <c r="P46" s="9"/>
    </row>
    <row r="47" spans="1:16">
      <c r="A47" s="12"/>
      <c r="B47" s="25">
        <v>338</v>
      </c>
      <c r="C47" s="20" t="s">
        <v>51</v>
      </c>
      <c r="D47" s="46">
        <v>41600</v>
      </c>
      <c r="E47" s="46">
        <v>0</v>
      </c>
      <c r="F47" s="46">
        <v>0</v>
      </c>
      <c r="G47" s="46">
        <v>0</v>
      </c>
      <c r="H47" s="46">
        <v>0</v>
      </c>
      <c r="I47" s="46">
        <v>151018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192618</v>
      </c>
      <c r="O47" s="47">
        <f t="shared" si="8"/>
        <v>2.8714240992233271</v>
      </c>
      <c r="P47" s="9"/>
    </row>
    <row r="48" spans="1:16" ht="15.75">
      <c r="A48" s="29" t="s">
        <v>56</v>
      </c>
      <c r="B48" s="30"/>
      <c r="C48" s="31"/>
      <c r="D48" s="32">
        <f t="shared" ref="D48:M48" si="9">SUM(D49:D66)</f>
        <v>1795215</v>
      </c>
      <c r="E48" s="32">
        <f t="shared" si="9"/>
        <v>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76338775</v>
      </c>
      <c r="J48" s="32">
        <f t="shared" si="9"/>
        <v>15120367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93254357</v>
      </c>
      <c r="O48" s="45">
        <f t="shared" si="8"/>
        <v>1390.1754147970364</v>
      </c>
      <c r="P48" s="10"/>
    </row>
    <row r="49" spans="1:16">
      <c r="A49" s="12"/>
      <c r="B49" s="25">
        <v>341.2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15120367</v>
      </c>
      <c r="K49" s="46">
        <v>0</v>
      </c>
      <c r="L49" s="46">
        <v>0</v>
      </c>
      <c r="M49" s="46">
        <v>0</v>
      </c>
      <c r="N49" s="46">
        <f t="shared" ref="N49:N66" si="10">SUM(D49:M49)</f>
        <v>15120367</v>
      </c>
      <c r="O49" s="47">
        <f t="shared" si="8"/>
        <v>225.40461531581224</v>
      </c>
      <c r="P49" s="9"/>
    </row>
    <row r="50" spans="1:16">
      <c r="A50" s="12"/>
      <c r="B50" s="25">
        <v>341.9</v>
      </c>
      <c r="C50" s="20" t="s">
        <v>134</v>
      </c>
      <c r="D50" s="46">
        <v>181941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181941</v>
      </c>
      <c r="O50" s="47">
        <f t="shared" si="8"/>
        <v>2.7122583145749171</v>
      </c>
      <c r="P50" s="9"/>
    </row>
    <row r="51" spans="1:16">
      <c r="A51" s="12"/>
      <c r="B51" s="25">
        <v>342.1</v>
      </c>
      <c r="C51" s="20" t="s">
        <v>61</v>
      </c>
      <c r="D51" s="46">
        <v>639176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639176</v>
      </c>
      <c r="O51" s="47">
        <f t="shared" si="8"/>
        <v>9.5284208643282007</v>
      </c>
      <c r="P51" s="9"/>
    </row>
    <row r="52" spans="1:16">
      <c r="A52" s="12"/>
      <c r="B52" s="25">
        <v>342.2</v>
      </c>
      <c r="C52" s="20" t="s">
        <v>62</v>
      </c>
      <c r="D52" s="46">
        <v>130559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130559</v>
      </c>
      <c r="O52" s="47">
        <f t="shared" si="8"/>
        <v>1.9462888150146838</v>
      </c>
      <c r="P52" s="9"/>
    </row>
    <row r="53" spans="1:16">
      <c r="A53" s="12"/>
      <c r="B53" s="25">
        <v>342.9</v>
      </c>
      <c r="C53" s="20" t="s">
        <v>63</v>
      </c>
      <c r="D53" s="46">
        <v>33523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33523</v>
      </c>
      <c r="O53" s="47">
        <f t="shared" si="8"/>
        <v>0.499739121360743</v>
      </c>
      <c r="P53" s="9"/>
    </row>
    <row r="54" spans="1:16">
      <c r="A54" s="12"/>
      <c r="B54" s="25">
        <v>343.3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18544313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18544313</v>
      </c>
      <c r="O54" s="47">
        <f t="shared" si="8"/>
        <v>276.44657950835557</v>
      </c>
      <c r="P54" s="9"/>
    </row>
    <row r="55" spans="1:16">
      <c r="A55" s="12"/>
      <c r="B55" s="25">
        <v>343.4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13902883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13902883</v>
      </c>
      <c r="O55" s="47">
        <f t="shared" si="8"/>
        <v>207.25515421654418</v>
      </c>
      <c r="P55" s="9"/>
    </row>
    <row r="56" spans="1:16">
      <c r="A56" s="12"/>
      <c r="B56" s="25">
        <v>343.5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32871123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32871123</v>
      </c>
      <c r="O56" s="47">
        <f t="shared" si="8"/>
        <v>490.02136223371747</v>
      </c>
      <c r="P56" s="9"/>
    </row>
    <row r="57" spans="1:16">
      <c r="A57" s="12"/>
      <c r="B57" s="25">
        <v>343.7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3706640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3706640</v>
      </c>
      <c r="O57" s="47">
        <f t="shared" si="8"/>
        <v>55.256182823750393</v>
      </c>
      <c r="P57" s="9"/>
    </row>
    <row r="58" spans="1:16">
      <c r="A58" s="12"/>
      <c r="B58" s="25">
        <v>343.8</v>
      </c>
      <c r="C58" s="20" t="s">
        <v>68</v>
      </c>
      <c r="D58" s="46">
        <v>216213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216213</v>
      </c>
      <c r="O58" s="47">
        <f t="shared" si="8"/>
        <v>3.2231630416958601</v>
      </c>
      <c r="P58" s="9"/>
    </row>
    <row r="59" spans="1:16">
      <c r="A59" s="12"/>
      <c r="B59" s="25">
        <v>343.9</v>
      </c>
      <c r="C59" s="20" t="s">
        <v>69</v>
      </c>
      <c r="D59" s="46">
        <v>194641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194641</v>
      </c>
      <c r="O59" s="47">
        <f t="shared" si="8"/>
        <v>2.9015816699214381</v>
      </c>
      <c r="P59" s="9"/>
    </row>
    <row r="60" spans="1:16">
      <c r="A60" s="12"/>
      <c r="B60" s="25">
        <v>344.5</v>
      </c>
      <c r="C60" s="20" t="s">
        <v>135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645465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645465</v>
      </c>
      <c r="O60" s="47">
        <f t="shared" si="8"/>
        <v>9.6221731936017658</v>
      </c>
      <c r="P60" s="9"/>
    </row>
    <row r="61" spans="1:16">
      <c r="A61" s="12"/>
      <c r="B61" s="25">
        <v>347.2</v>
      </c>
      <c r="C61" s="20" t="s">
        <v>71</v>
      </c>
      <c r="D61" s="46">
        <v>298915</v>
      </c>
      <c r="E61" s="46">
        <v>0</v>
      </c>
      <c r="F61" s="46">
        <v>0</v>
      </c>
      <c r="G61" s="46">
        <v>0</v>
      </c>
      <c r="H61" s="46">
        <v>0</v>
      </c>
      <c r="I61" s="46">
        <v>5670140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5969055</v>
      </c>
      <c r="O61" s="47">
        <f t="shared" si="8"/>
        <v>88.982796917159845</v>
      </c>
      <c r="P61" s="9"/>
    </row>
    <row r="62" spans="1:16">
      <c r="A62" s="12"/>
      <c r="B62" s="25">
        <v>347.3</v>
      </c>
      <c r="C62" s="20" t="s">
        <v>72</v>
      </c>
      <c r="D62" s="46">
        <v>11709</v>
      </c>
      <c r="E62" s="46">
        <v>0</v>
      </c>
      <c r="F62" s="46">
        <v>0</v>
      </c>
      <c r="G62" s="46">
        <v>0</v>
      </c>
      <c r="H62" s="46">
        <v>0</v>
      </c>
      <c r="I62" s="46">
        <v>865787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877496</v>
      </c>
      <c r="O62" s="47">
        <f t="shared" si="8"/>
        <v>13.081140710484339</v>
      </c>
      <c r="P62" s="9"/>
    </row>
    <row r="63" spans="1:16">
      <c r="A63" s="12"/>
      <c r="B63" s="25">
        <v>347.4</v>
      </c>
      <c r="C63" s="20" t="s">
        <v>73</v>
      </c>
      <c r="D63" s="46">
        <v>30868</v>
      </c>
      <c r="E63" s="46">
        <v>0</v>
      </c>
      <c r="F63" s="46">
        <v>0</v>
      </c>
      <c r="G63" s="46">
        <v>0</v>
      </c>
      <c r="H63" s="46">
        <v>0</v>
      </c>
      <c r="I63" s="46">
        <v>132424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163292</v>
      </c>
      <c r="O63" s="47">
        <f t="shared" si="8"/>
        <v>2.4342511292318241</v>
      </c>
      <c r="P63" s="9"/>
    </row>
    <row r="64" spans="1:16">
      <c r="A64" s="12"/>
      <c r="B64" s="25">
        <v>347.5</v>
      </c>
      <c r="C64" s="20" t="s">
        <v>74</v>
      </c>
      <c r="D64" s="46">
        <v>54473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54473</v>
      </c>
      <c r="O64" s="47">
        <f t="shared" si="8"/>
        <v>0.81204812092842982</v>
      </c>
      <c r="P64" s="9"/>
    </row>
    <row r="65" spans="1:16">
      <c r="A65" s="12"/>
      <c r="B65" s="25">
        <v>347.9</v>
      </c>
      <c r="C65" s="20" t="s">
        <v>75</v>
      </c>
      <c r="D65" s="46">
        <v>1200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1200</v>
      </c>
      <c r="O65" s="47">
        <f t="shared" si="8"/>
        <v>1.7888820977624065E-2</v>
      </c>
      <c r="P65" s="9"/>
    </row>
    <row r="66" spans="1:16">
      <c r="A66" s="12"/>
      <c r="B66" s="25">
        <v>349</v>
      </c>
      <c r="C66" s="20" t="s">
        <v>1</v>
      </c>
      <c r="D66" s="46">
        <v>1997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1997</v>
      </c>
      <c r="O66" s="47">
        <f t="shared" si="8"/>
        <v>2.9769979576929385E-2</v>
      </c>
      <c r="P66" s="9"/>
    </row>
    <row r="67" spans="1:16" ht="15.75">
      <c r="A67" s="29" t="s">
        <v>57</v>
      </c>
      <c r="B67" s="30"/>
      <c r="C67" s="31"/>
      <c r="D67" s="32">
        <f t="shared" ref="D67:M67" si="11">SUM(D68:D70)</f>
        <v>696997</v>
      </c>
      <c r="E67" s="32">
        <f t="shared" si="11"/>
        <v>186515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155354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2" si="12">SUM(D67:M67)</f>
        <v>1038866</v>
      </c>
      <c r="O67" s="45">
        <f t="shared" si="8"/>
        <v>15.486739911450336</v>
      </c>
      <c r="P67" s="10"/>
    </row>
    <row r="68" spans="1:16">
      <c r="A68" s="13"/>
      <c r="B68" s="39">
        <v>351.1</v>
      </c>
      <c r="C68" s="21" t="s">
        <v>78</v>
      </c>
      <c r="D68" s="46">
        <v>422511</v>
      </c>
      <c r="E68" s="46">
        <v>3975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426486</v>
      </c>
      <c r="O68" s="47">
        <f t="shared" si="8"/>
        <v>6.3577764195524811</v>
      </c>
      <c r="P68" s="9"/>
    </row>
    <row r="69" spans="1:16">
      <c r="A69" s="13"/>
      <c r="B69" s="39">
        <v>351.2</v>
      </c>
      <c r="C69" s="21" t="s">
        <v>79</v>
      </c>
      <c r="D69" s="46">
        <v>0</v>
      </c>
      <c r="E69" s="46">
        <v>182540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182540</v>
      </c>
      <c r="O69" s="47">
        <f t="shared" ref="O69:O85" si="13">(N69/O$87)</f>
        <v>2.7211878177129143</v>
      </c>
      <c r="P69" s="9"/>
    </row>
    <row r="70" spans="1:16">
      <c r="A70" s="13"/>
      <c r="B70" s="39">
        <v>354</v>
      </c>
      <c r="C70" s="21" t="s">
        <v>81</v>
      </c>
      <c r="D70" s="46">
        <v>274486</v>
      </c>
      <c r="E70" s="46">
        <v>0</v>
      </c>
      <c r="F70" s="46">
        <v>0</v>
      </c>
      <c r="G70" s="46">
        <v>0</v>
      </c>
      <c r="H70" s="46">
        <v>0</v>
      </c>
      <c r="I70" s="46">
        <v>155354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429840</v>
      </c>
      <c r="O70" s="47">
        <f t="shared" si="13"/>
        <v>6.4077756741849408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SUM(D72:D79)</f>
        <v>5512072</v>
      </c>
      <c r="E71" s="32">
        <f t="shared" si="14"/>
        <v>960617</v>
      </c>
      <c r="F71" s="32">
        <f t="shared" si="14"/>
        <v>2243</v>
      </c>
      <c r="G71" s="32">
        <f t="shared" si="14"/>
        <v>116789</v>
      </c>
      <c r="H71" s="32">
        <f t="shared" si="14"/>
        <v>0</v>
      </c>
      <c r="I71" s="32">
        <f t="shared" si="14"/>
        <v>1973883</v>
      </c>
      <c r="J71" s="32">
        <f t="shared" si="14"/>
        <v>219679</v>
      </c>
      <c r="K71" s="32">
        <f t="shared" si="14"/>
        <v>50663202</v>
      </c>
      <c r="L71" s="32">
        <f t="shared" si="14"/>
        <v>0</v>
      </c>
      <c r="M71" s="32">
        <f t="shared" si="14"/>
        <v>0</v>
      </c>
      <c r="N71" s="32">
        <f t="shared" si="12"/>
        <v>59448485</v>
      </c>
      <c r="O71" s="45">
        <f t="shared" si="13"/>
        <v>886.21942129664137</v>
      </c>
      <c r="P71" s="10"/>
    </row>
    <row r="72" spans="1:16">
      <c r="A72" s="12"/>
      <c r="B72" s="25">
        <v>361.1</v>
      </c>
      <c r="C72" s="20" t="s">
        <v>82</v>
      </c>
      <c r="D72" s="46">
        <v>33363</v>
      </c>
      <c r="E72" s="46">
        <v>9875</v>
      </c>
      <c r="F72" s="46">
        <v>2008</v>
      </c>
      <c r="G72" s="46">
        <v>79655</v>
      </c>
      <c r="H72" s="46">
        <v>0</v>
      </c>
      <c r="I72" s="46">
        <v>91945</v>
      </c>
      <c r="J72" s="46">
        <v>10254</v>
      </c>
      <c r="K72" s="46">
        <v>4697754</v>
      </c>
      <c r="L72" s="46">
        <v>0</v>
      </c>
      <c r="M72" s="46">
        <v>0</v>
      </c>
      <c r="N72" s="46">
        <f t="shared" si="12"/>
        <v>4924854</v>
      </c>
      <c r="O72" s="47">
        <f t="shared" si="13"/>
        <v>73.416526289113165</v>
      </c>
      <c r="P72" s="9"/>
    </row>
    <row r="73" spans="1:16">
      <c r="A73" s="12"/>
      <c r="B73" s="25">
        <v>361.2</v>
      </c>
      <c r="C73" s="20" t="s">
        <v>107</v>
      </c>
      <c r="D73" s="46">
        <v>1554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79" si="15">SUM(D73:M73)</f>
        <v>1554</v>
      </c>
      <c r="O73" s="47">
        <f t="shared" si="13"/>
        <v>2.3166023166023165E-2</v>
      </c>
      <c r="P73" s="9"/>
    </row>
    <row r="74" spans="1:16">
      <c r="A74" s="12"/>
      <c r="B74" s="25">
        <v>361.3</v>
      </c>
      <c r="C74" s="20" t="s">
        <v>83</v>
      </c>
      <c r="D74" s="46">
        <v>45109</v>
      </c>
      <c r="E74" s="46">
        <v>3427</v>
      </c>
      <c r="F74" s="46">
        <v>235</v>
      </c>
      <c r="G74" s="46">
        <v>26794</v>
      </c>
      <c r="H74" s="46">
        <v>0</v>
      </c>
      <c r="I74" s="46">
        <v>-29970</v>
      </c>
      <c r="J74" s="46">
        <v>9100</v>
      </c>
      <c r="K74" s="46">
        <v>22033210</v>
      </c>
      <c r="L74" s="46">
        <v>0</v>
      </c>
      <c r="M74" s="46">
        <v>0</v>
      </c>
      <c r="N74" s="46">
        <f t="shared" si="15"/>
        <v>22087905</v>
      </c>
      <c r="O74" s="47">
        <f t="shared" si="13"/>
        <v>329.2721485964729</v>
      </c>
      <c r="P74" s="9"/>
    </row>
    <row r="75" spans="1:16">
      <c r="A75" s="12"/>
      <c r="B75" s="25">
        <v>362</v>
      </c>
      <c r="C75" s="20" t="s">
        <v>85</v>
      </c>
      <c r="D75" s="46">
        <v>282667</v>
      </c>
      <c r="E75" s="46">
        <v>0</v>
      </c>
      <c r="F75" s="46">
        <v>0</v>
      </c>
      <c r="G75" s="46">
        <v>0</v>
      </c>
      <c r="H75" s="46">
        <v>0</v>
      </c>
      <c r="I75" s="46">
        <v>1002434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1285101</v>
      </c>
      <c r="O75" s="47">
        <f t="shared" si="13"/>
        <v>19.157451439304722</v>
      </c>
      <c r="P75" s="9"/>
    </row>
    <row r="76" spans="1:16">
      <c r="A76" s="12"/>
      <c r="B76" s="25">
        <v>364</v>
      </c>
      <c r="C76" s="20" t="s">
        <v>136</v>
      </c>
      <c r="D76" s="46">
        <v>23705</v>
      </c>
      <c r="E76" s="46">
        <v>3650</v>
      </c>
      <c r="F76" s="46">
        <v>0</v>
      </c>
      <c r="G76" s="46">
        <v>0</v>
      </c>
      <c r="H76" s="46">
        <v>0</v>
      </c>
      <c r="I76" s="46">
        <v>53788</v>
      </c>
      <c r="J76" s="46">
        <v>8800</v>
      </c>
      <c r="K76" s="46">
        <v>0</v>
      </c>
      <c r="L76" s="46">
        <v>0</v>
      </c>
      <c r="M76" s="46">
        <v>0</v>
      </c>
      <c r="N76" s="46">
        <f t="shared" si="15"/>
        <v>89943</v>
      </c>
      <c r="O76" s="47">
        <f t="shared" si="13"/>
        <v>1.3408118543253678</v>
      </c>
      <c r="P76" s="9"/>
    </row>
    <row r="77" spans="1:16">
      <c r="A77" s="12"/>
      <c r="B77" s="25">
        <v>366</v>
      </c>
      <c r="C77" s="20" t="s">
        <v>87</v>
      </c>
      <c r="D77" s="46">
        <v>8199</v>
      </c>
      <c r="E77" s="46">
        <v>86377</v>
      </c>
      <c r="F77" s="46">
        <v>0</v>
      </c>
      <c r="G77" s="46">
        <v>10340</v>
      </c>
      <c r="H77" s="46">
        <v>0</v>
      </c>
      <c r="I77" s="46">
        <v>886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105802</v>
      </c>
      <c r="O77" s="47">
        <f t="shared" si="13"/>
        <v>1.5772275308954846</v>
      </c>
      <c r="P77" s="9"/>
    </row>
    <row r="78" spans="1:16">
      <c r="A78" s="12"/>
      <c r="B78" s="25">
        <v>368</v>
      </c>
      <c r="C78" s="20" t="s">
        <v>108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23905609</v>
      </c>
      <c r="L78" s="46">
        <v>0</v>
      </c>
      <c r="M78" s="46">
        <v>0</v>
      </c>
      <c r="N78" s="46">
        <f t="shared" si="15"/>
        <v>23905609</v>
      </c>
      <c r="O78" s="47">
        <f t="shared" si="13"/>
        <v>356.36929980173221</v>
      </c>
      <c r="P78" s="9"/>
    </row>
    <row r="79" spans="1:16">
      <c r="A79" s="12"/>
      <c r="B79" s="25">
        <v>369.9</v>
      </c>
      <c r="C79" s="20" t="s">
        <v>88</v>
      </c>
      <c r="D79" s="46">
        <v>5117475</v>
      </c>
      <c r="E79" s="46">
        <v>857288</v>
      </c>
      <c r="F79" s="46">
        <v>0</v>
      </c>
      <c r="G79" s="46">
        <v>0</v>
      </c>
      <c r="H79" s="46">
        <v>0</v>
      </c>
      <c r="I79" s="46">
        <v>854800</v>
      </c>
      <c r="J79" s="46">
        <v>191525</v>
      </c>
      <c r="K79" s="46">
        <v>26629</v>
      </c>
      <c r="L79" s="46">
        <v>0</v>
      </c>
      <c r="M79" s="46">
        <v>0</v>
      </c>
      <c r="N79" s="46">
        <f t="shared" si="15"/>
        <v>7047717</v>
      </c>
      <c r="O79" s="47">
        <f t="shared" si="13"/>
        <v>105.06278976163146</v>
      </c>
      <c r="P79" s="9"/>
    </row>
    <row r="80" spans="1:16" ht="15.75">
      <c r="A80" s="29" t="s">
        <v>58</v>
      </c>
      <c r="B80" s="30"/>
      <c r="C80" s="31"/>
      <c r="D80" s="32">
        <f t="shared" ref="D80:M80" si="16">SUM(D81:D84)</f>
        <v>13412200</v>
      </c>
      <c r="E80" s="32">
        <f t="shared" si="16"/>
        <v>2108517</v>
      </c>
      <c r="F80" s="32">
        <f t="shared" si="16"/>
        <v>11835273</v>
      </c>
      <c r="G80" s="32">
        <f t="shared" si="16"/>
        <v>2353899</v>
      </c>
      <c r="H80" s="32">
        <f t="shared" si="16"/>
        <v>0</v>
      </c>
      <c r="I80" s="32">
        <f t="shared" si="16"/>
        <v>5820851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 t="shared" ref="N80:N85" si="17">SUM(D80:M80)</f>
        <v>35530740</v>
      </c>
      <c r="O80" s="45">
        <f t="shared" si="13"/>
        <v>529.66920588542212</v>
      </c>
      <c r="P80" s="9"/>
    </row>
    <row r="81" spans="1:119">
      <c r="A81" s="12"/>
      <c r="B81" s="25">
        <v>381</v>
      </c>
      <c r="C81" s="20" t="s">
        <v>89</v>
      </c>
      <c r="D81" s="46">
        <v>3821300</v>
      </c>
      <c r="E81" s="46">
        <v>2059636</v>
      </c>
      <c r="F81" s="46">
        <v>11835273</v>
      </c>
      <c r="G81" s="46">
        <v>1804159</v>
      </c>
      <c r="H81" s="46">
        <v>0</v>
      </c>
      <c r="I81" s="46">
        <v>3195917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22716285</v>
      </c>
      <c r="O81" s="47">
        <f t="shared" si="13"/>
        <v>338.63962970140574</v>
      </c>
      <c r="P81" s="9"/>
    </row>
    <row r="82" spans="1:119">
      <c r="A82" s="12"/>
      <c r="B82" s="25">
        <v>382</v>
      </c>
      <c r="C82" s="20" t="s">
        <v>102</v>
      </c>
      <c r="D82" s="46">
        <v>9590900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9590900</v>
      </c>
      <c r="O82" s="47">
        <f t="shared" si="13"/>
        <v>142.97491092857888</v>
      </c>
      <c r="P82" s="9"/>
    </row>
    <row r="83" spans="1:119">
      <c r="A83" s="12"/>
      <c r="B83" s="25">
        <v>383</v>
      </c>
      <c r="C83" s="20" t="s">
        <v>122</v>
      </c>
      <c r="D83" s="46">
        <v>0</v>
      </c>
      <c r="E83" s="46">
        <v>48881</v>
      </c>
      <c r="F83" s="46">
        <v>0</v>
      </c>
      <c r="G83" s="46">
        <v>549740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598621</v>
      </c>
      <c r="O83" s="47">
        <f t="shared" si="13"/>
        <v>8.9238532520385796</v>
      </c>
      <c r="P83" s="9"/>
    </row>
    <row r="84" spans="1:119" ht="15.75" thickBot="1">
      <c r="A84" s="12"/>
      <c r="B84" s="25">
        <v>389.4</v>
      </c>
      <c r="C84" s="20" t="s">
        <v>137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2624934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2624934</v>
      </c>
      <c r="O84" s="47">
        <f t="shared" si="13"/>
        <v>39.130812003398873</v>
      </c>
      <c r="P84" s="9"/>
    </row>
    <row r="85" spans="1:119" ht="16.5" thickBot="1">
      <c r="A85" s="14" t="s">
        <v>76</v>
      </c>
      <c r="B85" s="23"/>
      <c r="C85" s="22"/>
      <c r="D85" s="15">
        <f t="shared" ref="D85:M85" si="18">SUM(D5,D17,D30,D48,D67,D71,D80)</f>
        <v>82516144</v>
      </c>
      <c r="E85" s="15">
        <f t="shared" si="18"/>
        <v>11514702</v>
      </c>
      <c r="F85" s="15">
        <f t="shared" si="18"/>
        <v>11837516</v>
      </c>
      <c r="G85" s="15">
        <f t="shared" si="18"/>
        <v>8396025</v>
      </c>
      <c r="H85" s="15">
        <f t="shared" si="18"/>
        <v>0</v>
      </c>
      <c r="I85" s="15">
        <f t="shared" si="18"/>
        <v>88031397</v>
      </c>
      <c r="J85" s="15">
        <f t="shared" si="18"/>
        <v>15340046</v>
      </c>
      <c r="K85" s="15">
        <f t="shared" si="18"/>
        <v>50663202</v>
      </c>
      <c r="L85" s="15">
        <f t="shared" si="18"/>
        <v>0</v>
      </c>
      <c r="M85" s="15">
        <f t="shared" si="18"/>
        <v>0</v>
      </c>
      <c r="N85" s="15">
        <f t="shared" si="17"/>
        <v>268299032</v>
      </c>
      <c r="O85" s="38">
        <f t="shared" si="13"/>
        <v>3999.6277932648591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51" t="s">
        <v>138</v>
      </c>
      <c r="M87" s="51"/>
      <c r="N87" s="51"/>
      <c r="O87" s="43">
        <v>67081</v>
      </c>
    </row>
    <row r="88" spans="1:119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  <row r="89" spans="1:119" ht="15.75" customHeight="1" thickBot="1">
      <c r="A89" s="55" t="s">
        <v>110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7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47531253</v>
      </c>
      <c r="E5" s="27">
        <f t="shared" si="0"/>
        <v>3204964</v>
      </c>
      <c r="F5" s="27">
        <f t="shared" si="0"/>
        <v>0</v>
      </c>
      <c r="G5" s="27">
        <f t="shared" si="0"/>
        <v>1741905</v>
      </c>
      <c r="H5" s="27">
        <f t="shared" si="0"/>
        <v>0</v>
      </c>
      <c r="I5" s="27">
        <f t="shared" si="0"/>
        <v>92725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52570847</v>
      </c>
      <c r="O5" s="33">
        <f t="shared" ref="O5:O36" si="1">(N5/O$85)</f>
        <v>786.57659908730454</v>
      </c>
      <c r="P5" s="6"/>
    </row>
    <row r="6" spans="1:133">
      <c r="A6" s="12"/>
      <c r="B6" s="25">
        <v>311</v>
      </c>
      <c r="C6" s="20" t="s">
        <v>3</v>
      </c>
      <c r="D6" s="46">
        <v>33902544</v>
      </c>
      <c r="E6" s="46">
        <v>111725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34014269</v>
      </c>
      <c r="O6" s="47">
        <f t="shared" si="1"/>
        <v>508.92898930201244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2337034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2337034</v>
      </c>
      <c r="O7" s="47">
        <f t="shared" si="1"/>
        <v>34.967217775117831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1741905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1741905</v>
      </c>
      <c r="O8" s="47">
        <f t="shared" si="1"/>
        <v>26.062766514550759</v>
      </c>
      <c r="P8" s="9"/>
    </row>
    <row r="9" spans="1:133">
      <c r="A9" s="12"/>
      <c r="B9" s="25">
        <v>312.51</v>
      </c>
      <c r="C9" s="20" t="s">
        <v>105</v>
      </c>
      <c r="D9" s="46">
        <v>708296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708296</v>
      </c>
      <c r="O9" s="47">
        <f t="shared" si="1"/>
        <v>10.597680855839007</v>
      </c>
      <c r="P9" s="9"/>
    </row>
    <row r="10" spans="1:133">
      <c r="A10" s="12"/>
      <c r="B10" s="25">
        <v>312.52</v>
      </c>
      <c r="C10" s="20" t="s">
        <v>101</v>
      </c>
      <c r="D10" s="46">
        <v>550959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550959</v>
      </c>
      <c r="O10" s="47">
        <f t="shared" si="1"/>
        <v>8.2435699857858911</v>
      </c>
      <c r="P10" s="9"/>
    </row>
    <row r="11" spans="1:133">
      <c r="A11" s="12"/>
      <c r="B11" s="25">
        <v>314.10000000000002</v>
      </c>
      <c r="C11" s="20" t="s">
        <v>13</v>
      </c>
      <c r="D11" s="46">
        <v>5030023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5030023</v>
      </c>
      <c r="O11" s="47">
        <f t="shared" si="1"/>
        <v>75.260312710406225</v>
      </c>
      <c r="P11" s="9"/>
    </row>
    <row r="12" spans="1:133">
      <c r="A12" s="12"/>
      <c r="B12" s="25">
        <v>314.3</v>
      </c>
      <c r="C12" s="20" t="s">
        <v>14</v>
      </c>
      <c r="D12" s="46">
        <v>1498722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1498722</v>
      </c>
      <c r="O12" s="47">
        <f t="shared" si="1"/>
        <v>22.424208872596694</v>
      </c>
      <c r="P12" s="9"/>
    </row>
    <row r="13" spans="1:133">
      <c r="A13" s="12"/>
      <c r="B13" s="25">
        <v>314.39999999999998</v>
      </c>
      <c r="C13" s="20" t="s">
        <v>15</v>
      </c>
      <c r="D13" s="46">
        <v>164843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164843</v>
      </c>
      <c r="O13" s="47">
        <f t="shared" si="1"/>
        <v>2.466417296326775</v>
      </c>
      <c r="P13" s="9"/>
    </row>
    <row r="14" spans="1:133">
      <c r="A14" s="12"/>
      <c r="B14" s="25">
        <v>315</v>
      </c>
      <c r="C14" s="20" t="s">
        <v>16</v>
      </c>
      <c r="D14" s="46">
        <v>4064133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4064133</v>
      </c>
      <c r="O14" s="47">
        <f t="shared" si="1"/>
        <v>60.808453654522332</v>
      </c>
      <c r="P14" s="9"/>
    </row>
    <row r="15" spans="1:133">
      <c r="A15" s="12"/>
      <c r="B15" s="25">
        <v>316</v>
      </c>
      <c r="C15" s="20" t="s">
        <v>17</v>
      </c>
      <c r="D15" s="46">
        <v>1611733</v>
      </c>
      <c r="E15" s="46">
        <v>0</v>
      </c>
      <c r="F15" s="46">
        <v>0</v>
      </c>
      <c r="G15" s="46">
        <v>0</v>
      </c>
      <c r="H15" s="46">
        <v>0</v>
      </c>
      <c r="I15" s="46">
        <v>92725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1704458</v>
      </c>
      <c r="O15" s="47">
        <f t="shared" si="1"/>
        <v>25.502476247475126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756205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756205</v>
      </c>
      <c r="O16" s="47">
        <f t="shared" si="1"/>
        <v>11.314505872671505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SUM(D18:D28)</f>
        <v>6529388</v>
      </c>
      <c r="E17" s="32">
        <f t="shared" si="3"/>
        <v>0</v>
      </c>
      <c r="F17" s="32">
        <f t="shared" si="3"/>
        <v>0</v>
      </c>
      <c r="G17" s="32">
        <f t="shared" si="3"/>
        <v>203635</v>
      </c>
      <c r="H17" s="32">
        <f t="shared" si="3"/>
        <v>0</v>
      </c>
      <c r="I17" s="32">
        <f t="shared" si="3"/>
        <v>2449975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9182998</v>
      </c>
      <c r="O17" s="45">
        <f t="shared" si="1"/>
        <v>137.39803994912845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2393039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2393039</v>
      </c>
      <c r="O18" s="47">
        <f t="shared" si="1"/>
        <v>35.805176928256152</v>
      </c>
      <c r="P18" s="9"/>
    </row>
    <row r="19" spans="1:16">
      <c r="A19" s="12"/>
      <c r="B19" s="25">
        <v>323.10000000000002</v>
      </c>
      <c r="C19" s="20" t="s">
        <v>20</v>
      </c>
      <c r="D19" s="46">
        <v>5016768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5016768</v>
      </c>
      <c r="O19" s="47">
        <f t="shared" si="1"/>
        <v>75.061988479090303</v>
      </c>
      <c r="P19" s="9"/>
    </row>
    <row r="20" spans="1:16">
      <c r="A20" s="12"/>
      <c r="B20" s="25">
        <v>323.39999999999998</v>
      </c>
      <c r="C20" s="20" t="s">
        <v>21</v>
      </c>
      <c r="D20" s="46">
        <v>55066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55066</v>
      </c>
      <c r="O20" s="47">
        <f t="shared" si="1"/>
        <v>0.82390962818882318</v>
      </c>
      <c r="P20" s="9"/>
    </row>
    <row r="21" spans="1:16">
      <c r="A21" s="12"/>
      <c r="B21" s="25">
        <v>323.89999999999998</v>
      </c>
      <c r="C21" s="20" t="s">
        <v>22</v>
      </c>
      <c r="D21" s="46">
        <v>49500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49500</v>
      </c>
      <c r="O21" s="47">
        <f t="shared" si="1"/>
        <v>0.74062990947856666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0</v>
      </c>
      <c r="F22" s="46">
        <v>0</v>
      </c>
      <c r="G22" s="46">
        <v>133585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133585</v>
      </c>
      <c r="O22" s="47">
        <f t="shared" si="1"/>
        <v>1.9987282112665519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0</v>
      </c>
      <c r="F23" s="46">
        <v>0</v>
      </c>
      <c r="G23" s="46">
        <v>38482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38482</v>
      </c>
      <c r="O23" s="47">
        <f t="shared" si="1"/>
        <v>0.57577616518291319</v>
      </c>
      <c r="P23" s="9"/>
    </row>
    <row r="24" spans="1:16">
      <c r="A24" s="12"/>
      <c r="B24" s="25">
        <v>324.31</v>
      </c>
      <c r="C24" s="20" t="s">
        <v>26</v>
      </c>
      <c r="D24" s="46">
        <v>0</v>
      </c>
      <c r="E24" s="46">
        <v>0</v>
      </c>
      <c r="F24" s="46">
        <v>0</v>
      </c>
      <c r="G24" s="46">
        <v>27049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27049</v>
      </c>
      <c r="O24" s="47">
        <f t="shared" si="1"/>
        <v>0.4047130994239545</v>
      </c>
      <c r="P24" s="9"/>
    </row>
    <row r="25" spans="1:16">
      <c r="A25" s="12"/>
      <c r="B25" s="25">
        <v>324.32</v>
      </c>
      <c r="C25" s="20" t="s">
        <v>27</v>
      </c>
      <c r="D25" s="46">
        <v>0</v>
      </c>
      <c r="E25" s="46">
        <v>0</v>
      </c>
      <c r="F25" s="46">
        <v>0</v>
      </c>
      <c r="G25" s="46">
        <v>4519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4519</v>
      </c>
      <c r="O25" s="47">
        <f t="shared" si="1"/>
        <v>6.7614273958255408E-2</v>
      </c>
      <c r="P25" s="9"/>
    </row>
    <row r="26" spans="1:16">
      <c r="A26" s="12"/>
      <c r="B26" s="25">
        <v>325.10000000000002</v>
      </c>
      <c r="C26" s="20" t="s">
        <v>28</v>
      </c>
      <c r="D26" s="46">
        <v>10617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10617</v>
      </c>
      <c r="O26" s="47">
        <f t="shared" si="1"/>
        <v>0.1588538939178574</v>
      </c>
      <c r="P26" s="9"/>
    </row>
    <row r="27" spans="1:16">
      <c r="A27" s="12"/>
      <c r="B27" s="25">
        <v>325.2</v>
      </c>
      <c r="C27" s="20" t="s">
        <v>29</v>
      </c>
      <c r="D27" s="46">
        <v>6321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6321</v>
      </c>
      <c r="O27" s="47">
        <f t="shared" si="1"/>
        <v>9.4576195107353933E-2</v>
      </c>
      <c r="P27" s="9"/>
    </row>
    <row r="28" spans="1:16">
      <c r="A28" s="12"/>
      <c r="B28" s="25">
        <v>329</v>
      </c>
      <c r="C28" s="20" t="s">
        <v>30</v>
      </c>
      <c r="D28" s="46">
        <v>1391116</v>
      </c>
      <c r="E28" s="46">
        <v>0</v>
      </c>
      <c r="F28" s="46">
        <v>0</v>
      </c>
      <c r="G28" s="46">
        <v>0</v>
      </c>
      <c r="H28" s="46">
        <v>0</v>
      </c>
      <c r="I28" s="46">
        <v>56936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1448052</v>
      </c>
      <c r="O28" s="47">
        <f t="shared" si="1"/>
        <v>21.666073165257725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SUM(D30:D46)</f>
        <v>5956605</v>
      </c>
      <c r="E29" s="32">
        <f t="shared" si="6"/>
        <v>5449968</v>
      </c>
      <c r="F29" s="32">
        <f t="shared" si="6"/>
        <v>0</v>
      </c>
      <c r="G29" s="32">
        <f t="shared" si="6"/>
        <v>12987541</v>
      </c>
      <c r="H29" s="32">
        <f t="shared" si="6"/>
        <v>0</v>
      </c>
      <c r="I29" s="32">
        <f t="shared" si="6"/>
        <v>584514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24978628</v>
      </c>
      <c r="O29" s="45">
        <f t="shared" si="1"/>
        <v>373.73573726340987</v>
      </c>
      <c r="P29" s="10"/>
    </row>
    <row r="30" spans="1:16">
      <c r="A30" s="12"/>
      <c r="B30" s="25">
        <v>331.2</v>
      </c>
      <c r="C30" s="20" t="s">
        <v>31</v>
      </c>
      <c r="D30" s="46">
        <v>0</v>
      </c>
      <c r="E30" s="46">
        <v>3420452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3420452</v>
      </c>
      <c r="O30" s="47">
        <f t="shared" si="1"/>
        <v>51.177556669409739</v>
      </c>
      <c r="P30" s="9"/>
    </row>
    <row r="31" spans="1:16">
      <c r="A31" s="12"/>
      <c r="B31" s="25">
        <v>331.39</v>
      </c>
      <c r="C31" s="20" t="s">
        <v>35</v>
      </c>
      <c r="D31" s="46">
        <v>0</v>
      </c>
      <c r="E31" s="46">
        <v>0</v>
      </c>
      <c r="F31" s="46">
        <v>0</v>
      </c>
      <c r="G31" s="46">
        <v>96484</v>
      </c>
      <c r="H31" s="46">
        <v>0</v>
      </c>
      <c r="I31" s="46">
        <v>110030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206514</v>
      </c>
      <c r="O31" s="47">
        <f t="shared" si="1"/>
        <v>3.0899079823445801</v>
      </c>
      <c r="P31" s="9"/>
    </row>
    <row r="32" spans="1:16">
      <c r="A32" s="12"/>
      <c r="B32" s="25">
        <v>331.5</v>
      </c>
      <c r="C32" s="20" t="s">
        <v>33</v>
      </c>
      <c r="D32" s="46">
        <v>0</v>
      </c>
      <c r="E32" s="46">
        <v>1311898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1311898</v>
      </c>
      <c r="O32" s="47">
        <f t="shared" si="1"/>
        <v>19.628907009800255</v>
      </c>
      <c r="P32" s="9"/>
    </row>
    <row r="33" spans="1:16">
      <c r="A33" s="12"/>
      <c r="B33" s="25">
        <v>331.7</v>
      </c>
      <c r="C33" s="20" t="s">
        <v>34</v>
      </c>
      <c r="D33" s="46">
        <v>0</v>
      </c>
      <c r="E33" s="46">
        <v>0</v>
      </c>
      <c r="F33" s="46">
        <v>0</v>
      </c>
      <c r="G33" s="46">
        <v>198000</v>
      </c>
      <c r="H33" s="46">
        <v>0</v>
      </c>
      <c r="I33" s="46">
        <v>207477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405477</v>
      </c>
      <c r="O33" s="47">
        <f t="shared" si="1"/>
        <v>6.0668362384977934</v>
      </c>
      <c r="P33" s="9"/>
    </row>
    <row r="34" spans="1:16">
      <c r="A34" s="12"/>
      <c r="B34" s="25">
        <v>334.36</v>
      </c>
      <c r="C34" s="20" t="s">
        <v>37</v>
      </c>
      <c r="D34" s="46">
        <v>0</v>
      </c>
      <c r="E34" s="46">
        <v>0</v>
      </c>
      <c r="F34" s="46">
        <v>0</v>
      </c>
      <c r="G34" s="46">
        <v>450000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450000</v>
      </c>
      <c r="O34" s="47">
        <f t="shared" si="1"/>
        <v>6.7329991770778781</v>
      </c>
      <c r="P34" s="9"/>
    </row>
    <row r="35" spans="1:16">
      <c r="A35" s="12"/>
      <c r="B35" s="25">
        <v>334.49</v>
      </c>
      <c r="C35" s="20" t="s">
        <v>38</v>
      </c>
      <c r="D35" s="46">
        <v>0</v>
      </c>
      <c r="E35" s="46">
        <v>37110</v>
      </c>
      <c r="F35" s="46">
        <v>0</v>
      </c>
      <c r="G35" s="46">
        <v>12171827</v>
      </c>
      <c r="H35" s="46">
        <v>0</v>
      </c>
      <c r="I35" s="46">
        <v>78450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12287387</v>
      </c>
      <c r="O35" s="47">
        <f t="shared" si="1"/>
        <v>183.84659235430539</v>
      </c>
      <c r="P35" s="9"/>
    </row>
    <row r="36" spans="1:16">
      <c r="A36" s="12"/>
      <c r="B36" s="25">
        <v>334.5</v>
      </c>
      <c r="C36" s="20" t="s">
        <v>39</v>
      </c>
      <c r="D36" s="46">
        <v>0</v>
      </c>
      <c r="E36" s="46">
        <v>69734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69734</v>
      </c>
      <c r="O36" s="47">
        <f t="shared" si="1"/>
        <v>1.043375476920775</v>
      </c>
      <c r="P36" s="9"/>
    </row>
    <row r="37" spans="1:16">
      <c r="A37" s="12"/>
      <c r="B37" s="25">
        <v>334.7</v>
      </c>
      <c r="C37" s="20" t="s">
        <v>40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-39285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-39285</v>
      </c>
      <c r="O37" s="47">
        <f t="shared" ref="O37:O68" si="8">(N37/O$85)</f>
        <v>-0.58779082815889883</v>
      </c>
      <c r="P37" s="9"/>
    </row>
    <row r="38" spans="1:16">
      <c r="A38" s="12"/>
      <c r="B38" s="25">
        <v>335.12</v>
      </c>
      <c r="C38" s="20" t="s">
        <v>41</v>
      </c>
      <c r="D38" s="46">
        <v>1388127</v>
      </c>
      <c r="E38" s="46">
        <v>526449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1914576</v>
      </c>
      <c r="O38" s="47">
        <f t="shared" si="8"/>
        <v>28.646308072117904</v>
      </c>
      <c r="P38" s="9"/>
    </row>
    <row r="39" spans="1:16">
      <c r="A39" s="12"/>
      <c r="B39" s="25">
        <v>335.14</v>
      </c>
      <c r="C39" s="20" t="s">
        <v>42</v>
      </c>
      <c r="D39" s="46">
        <v>15241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15241</v>
      </c>
      <c r="O39" s="47">
        <f t="shared" si="8"/>
        <v>0.228039201017431</v>
      </c>
      <c r="P39" s="9"/>
    </row>
    <row r="40" spans="1:16">
      <c r="A40" s="12"/>
      <c r="B40" s="25">
        <v>335.15</v>
      </c>
      <c r="C40" s="20" t="s">
        <v>43</v>
      </c>
      <c r="D40" s="46">
        <v>90586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90586</v>
      </c>
      <c r="O40" s="47">
        <f t="shared" si="8"/>
        <v>1.3553676965661705</v>
      </c>
      <c r="P40" s="9"/>
    </row>
    <row r="41" spans="1:16">
      <c r="A41" s="12"/>
      <c r="B41" s="25">
        <v>335.18</v>
      </c>
      <c r="C41" s="20" t="s">
        <v>44</v>
      </c>
      <c r="D41" s="46">
        <v>4281558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4281558</v>
      </c>
      <c r="O41" s="47">
        <f t="shared" si="8"/>
        <v>64.061614423580465</v>
      </c>
      <c r="P41" s="9"/>
    </row>
    <row r="42" spans="1:16">
      <c r="A42" s="12"/>
      <c r="B42" s="25">
        <v>335.21</v>
      </c>
      <c r="C42" s="20" t="s">
        <v>45</v>
      </c>
      <c r="D42" s="46">
        <v>47010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47010</v>
      </c>
      <c r="O42" s="47">
        <f t="shared" si="8"/>
        <v>0.70337398069873569</v>
      </c>
      <c r="P42" s="9"/>
    </row>
    <row r="43" spans="1:16">
      <c r="A43" s="12"/>
      <c r="B43" s="25">
        <v>335.49</v>
      </c>
      <c r="C43" s="20" t="s">
        <v>46</v>
      </c>
      <c r="D43" s="46">
        <v>94406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94406</v>
      </c>
      <c r="O43" s="47">
        <f t="shared" si="8"/>
        <v>1.4125233784693649</v>
      </c>
      <c r="P43" s="9"/>
    </row>
    <row r="44" spans="1:16">
      <c r="A44" s="12"/>
      <c r="B44" s="25">
        <v>337.2</v>
      </c>
      <c r="C44" s="20" t="s">
        <v>47</v>
      </c>
      <c r="D44" s="46">
        <v>0</v>
      </c>
      <c r="E44" s="46">
        <v>84325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84325</v>
      </c>
      <c r="O44" s="47">
        <f t="shared" si="8"/>
        <v>1.2616892346824269</v>
      </c>
      <c r="P44" s="9"/>
    </row>
    <row r="45" spans="1:16">
      <c r="A45" s="12"/>
      <c r="B45" s="25">
        <v>337.4</v>
      </c>
      <c r="C45" s="20" t="s">
        <v>49</v>
      </c>
      <c r="D45" s="46">
        <v>0</v>
      </c>
      <c r="E45" s="46">
        <v>0</v>
      </c>
      <c r="F45" s="46">
        <v>0</v>
      </c>
      <c r="G45" s="46">
        <v>71230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71230</v>
      </c>
      <c r="O45" s="47">
        <f t="shared" si="8"/>
        <v>1.0657589586294607</v>
      </c>
      <c r="P45" s="9"/>
    </row>
    <row r="46" spans="1:16">
      <c r="A46" s="12"/>
      <c r="B46" s="25">
        <v>338</v>
      </c>
      <c r="C46" s="20" t="s">
        <v>51</v>
      </c>
      <c r="D46" s="46">
        <v>39677</v>
      </c>
      <c r="E46" s="46">
        <v>0</v>
      </c>
      <c r="F46" s="46">
        <v>0</v>
      </c>
      <c r="G46" s="46">
        <v>0</v>
      </c>
      <c r="H46" s="46">
        <v>0</v>
      </c>
      <c r="I46" s="46">
        <v>227842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267519</v>
      </c>
      <c r="O46" s="47">
        <f t="shared" si="8"/>
        <v>4.0026782374504375</v>
      </c>
      <c r="P46" s="9"/>
    </row>
    <row r="47" spans="1:16" ht="15.75">
      <c r="A47" s="29" t="s">
        <v>56</v>
      </c>
      <c r="B47" s="30"/>
      <c r="C47" s="31"/>
      <c r="D47" s="32">
        <f t="shared" ref="D47:M47" si="9">SUM(D48:D65)</f>
        <v>1989516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74922928</v>
      </c>
      <c r="J47" s="32">
        <f t="shared" si="9"/>
        <v>14195205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91107649</v>
      </c>
      <c r="O47" s="45">
        <f t="shared" si="8"/>
        <v>1363.1727238722226</v>
      </c>
      <c r="P47" s="10"/>
    </row>
    <row r="48" spans="1:16">
      <c r="A48" s="12"/>
      <c r="B48" s="25">
        <v>341.2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14195205</v>
      </c>
      <c r="K48" s="46">
        <v>0</v>
      </c>
      <c r="L48" s="46">
        <v>0</v>
      </c>
      <c r="M48" s="46">
        <v>0</v>
      </c>
      <c r="N48" s="46">
        <f t="shared" ref="N48:N65" si="10">SUM(D48:M48)</f>
        <v>14195205</v>
      </c>
      <c r="O48" s="47">
        <f t="shared" si="8"/>
        <v>212.39178574100396</v>
      </c>
      <c r="P48" s="9"/>
    </row>
    <row r="49" spans="1:16">
      <c r="A49" s="12"/>
      <c r="B49" s="25">
        <v>341.9</v>
      </c>
      <c r="C49" s="20" t="s">
        <v>60</v>
      </c>
      <c r="D49" s="46">
        <v>280214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280214</v>
      </c>
      <c r="O49" s="47">
        <f t="shared" si="8"/>
        <v>4.192623625346001</v>
      </c>
      <c r="P49" s="9"/>
    </row>
    <row r="50" spans="1:16">
      <c r="A50" s="12"/>
      <c r="B50" s="25">
        <v>342.1</v>
      </c>
      <c r="C50" s="20" t="s">
        <v>61</v>
      </c>
      <c r="D50" s="46">
        <v>664259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664259</v>
      </c>
      <c r="O50" s="47">
        <f t="shared" si="8"/>
        <v>9.9387895563701658</v>
      </c>
      <c r="P50" s="9"/>
    </row>
    <row r="51" spans="1:16">
      <c r="A51" s="12"/>
      <c r="B51" s="25">
        <v>342.2</v>
      </c>
      <c r="C51" s="20" t="s">
        <v>62</v>
      </c>
      <c r="D51" s="46">
        <v>130179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130179</v>
      </c>
      <c r="O51" s="47">
        <f t="shared" si="8"/>
        <v>1.9477668886062691</v>
      </c>
      <c r="P51" s="9"/>
    </row>
    <row r="52" spans="1:16">
      <c r="A52" s="12"/>
      <c r="B52" s="25">
        <v>342.9</v>
      </c>
      <c r="C52" s="20" t="s">
        <v>63</v>
      </c>
      <c r="D52" s="46">
        <v>40288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40288</v>
      </c>
      <c r="O52" s="47">
        <f t="shared" si="8"/>
        <v>0.60279793521358571</v>
      </c>
      <c r="P52" s="9"/>
    </row>
    <row r="53" spans="1:16">
      <c r="A53" s="12"/>
      <c r="B53" s="25">
        <v>343.3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17644189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17644189</v>
      </c>
      <c r="O53" s="47">
        <f t="shared" si="8"/>
        <v>263.99624448268122</v>
      </c>
      <c r="P53" s="9"/>
    </row>
    <row r="54" spans="1:16">
      <c r="A54" s="12"/>
      <c r="B54" s="25">
        <v>343.4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13708106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13708106</v>
      </c>
      <c r="O54" s="47">
        <f t="shared" si="8"/>
        <v>205.10370314954739</v>
      </c>
      <c r="P54" s="9"/>
    </row>
    <row r="55" spans="1:16">
      <c r="A55" s="12"/>
      <c r="B55" s="25">
        <v>343.5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32501299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32501299</v>
      </c>
      <c r="O55" s="47">
        <f t="shared" si="8"/>
        <v>486.29159871324907</v>
      </c>
      <c r="P55" s="9"/>
    </row>
    <row r="56" spans="1:16">
      <c r="A56" s="12"/>
      <c r="B56" s="25">
        <v>343.7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3909513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3909513</v>
      </c>
      <c r="O56" s="47">
        <f t="shared" si="8"/>
        <v>58.494995137278373</v>
      </c>
      <c r="P56" s="9"/>
    </row>
    <row r="57" spans="1:16">
      <c r="A57" s="12"/>
      <c r="B57" s="25">
        <v>343.8</v>
      </c>
      <c r="C57" s="20" t="s">
        <v>68</v>
      </c>
      <c r="D57" s="46">
        <v>224725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224725</v>
      </c>
      <c r="O57" s="47">
        <f t="shared" si="8"/>
        <v>3.3623849779307249</v>
      </c>
      <c r="P57" s="9"/>
    </row>
    <row r="58" spans="1:16">
      <c r="A58" s="12"/>
      <c r="B58" s="25">
        <v>343.9</v>
      </c>
      <c r="C58" s="20" t="s">
        <v>69</v>
      </c>
      <c r="D58" s="46">
        <v>256973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256973</v>
      </c>
      <c r="O58" s="47">
        <f t="shared" si="8"/>
        <v>3.844886661180519</v>
      </c>
      <c r="P58" s="9"/>
    </row>
    <row r="59" spans="1:16">
      <c r="A59" s="12"/>
      <c r="B59" s="25">
        <v>344.5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554010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554010</v>
      </c>
      <c r="O59" s="47">
        <f t="shared" si="8"/>
        <v>8.2892197202064786</v>
      </c>
      <c r="P59" s="9"/>
    </row>
    <row r="60" spans="1:16">
      <c r="A60" s="12"/>
      <c r="B60" s="25">
        <v>347.2</v>
      </c>
      <c r="C60" s="20" t="s">
        <v>71</v>
      </c>
      <c r="D60" s="46">
        <v>305577</v>
      </c>
      <c r="E60" s="46">
        <v>0</v>
      </c>
      <c r="F60" s="46">
        <v>0</v>
      </c>
      <c r="G60" s="46">
        <v>0</v>
      </c>
      <c r="H60" s="46">
        <v>0</v>
      </c>
      <c r="I60" s="46">
        <v>5518102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5823679</v>
      </c>
      <c r="O60" s="47">
        <f t="shared" si="8"/>
        <v>87.135168699034935</v>
      </c>
      <c r="P60" s="9"/>
    </row>
    <row r="61" spans="1:16">
      <c r="A61" s="12"/>
      <c r="B61" s="25">
        <v>347.3</v>
      </c>
      <c r="C61" s="20" t="s">
        <v>72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957138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957138</v>
      </c>
      <c r="O61" s="47">
        <f t="shared" si="8"/>
        <v>14.320909702999925</v>
      </c>
      <c r="P61" s="9"/>
    </row>
    <row r="62" spans="1:16">
      <c r="A62" s="12"/>
      <c r="B62" s="25">
        <v>347.4</v>
      </c>
      <c r="C62" s="20" t="s">
        <v>73</v>
      </c>
      <c r="D62" s="46">
        <v>38688</v>
      </c>
      <c r="E62" s="46">
        <v>0</v>
      </c>
      <c r="F62" s="46">
        <v>0</v>
      </c>
      <c r="G62" s="46">
        <v>0</v>
      </c>
      <c r="H62" s="46">
        <v>0</v>
      </c>
      <c r="I62" s="46">
        <v>130571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169259</v>
      </c>
      <c r="O62" s="47">
        <f t="shared" si="8"/>
        <v>2.5324904615844992</v>
      </c>
      <c r="P62" s="9"/>
    </row>
    <row r="63" spans="1:16">
      <c r="A63" s="12"/>
      <c r="B63" s="25">
        <v>347.5</v>
      </c>
      <c r="C63" s="20" t="s">
        <v>74</v>
      </c>
      <c r="D63" s="46">
        <v>47186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47186</v>
      </c>
      <c r="O63" s="47">
        <f t="shared" si="8"/>
        <v>0.70600733148799277</v>
      </c>
      <c r="P63" s="9"/>
    </row>
    <row r="64" spans="1:16">
      <c r="A64" s="12"/>
      <c r="B64" s="25">
        <v>347.9</v>
      </c>
      <c r="C64" s="20" t="s">
        <v>75</v>
      </c>
      <c r="D64" s="46">
        <v>1200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1200</v>
      </c>
      <c r="O64" s="47">
        <f t="shared" si="8"/>
        <v>1.7954664472207674E-2</v>
      </c>
      <c r="P64" s="9"/>
    </row>
    <row r="65" spans="1:16">
      <c r="A65" s="12"/>
      <c r="B65" s="25">
        <v>349</v>
      </c>
      <c r="C65" s="20" t="s">
        <v>1</v>
      </c>
      <c r="D65" s="46">
        <v>227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227</v>
      </c>
      <c r="O65" s="47">
        <f t="shared" si="8"/>
        <v>3.3964240293259521E-3</v>
      </c>
      <c r="P65" s="9"/>
    </row>
    <row r="66" spans="1:16" ht="15.75">
      <c r="A66" s="29" t="s">
        <v>57</v>
      </c>
      <c r="B66" s="30"/>
      <c r="C66" s="31"/>
      <c r="D66" s="32">
        <f t="shared" ref="D66:M66" si="11">SUM(D67:D69)</f>
        <v>856324</v>
      </c>
      <c r="E66" s="32">
        <f t="shared" si="11"/>
        <v>94850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163154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1" si="12">SUM(D66:M66)</f>
        <v>1114328</v>
      </c>
      <c r="O66" s="45">
        <f t="shared" si="8"/>
        <v>16.672821126655197</v>
      </c>
      <c r="P66" s="10"/>
    </row>
    <row r="67" spans="1:16">
      <c r="A67" s="13"/>
      <c r="B67" s="39">
        <v>351.1</v>
      </c>
      <c r="C67" s="21" t="s">
        <v>78</v>
      </c>
      <c r="D67" s="46">
        <v>461056</v>
      </c>
      <c r="E67" s="46">
        <v>6276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467332</v>
      </c>
      <c r="O67" s="47">
        <f t="shared" si="8"/>
        <v>6.9923243809381308</v>
      </c>
      <c r="P67" s="9"/>
    </row>
    <row r="68" spans="1:16">
      <c r="A68" s="13"/>
      <c r="B68" s="39">
        <v>351.2</v>
      </c>
      <c r="C68" s="21" t="s">
        <v>79</v>
      </c>
      <c r="D68" s="46">
        <v>0</v>
      </c>
      <c r="E68" s="46">
        <v>88574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88574</v>
      </c>
      <c r="O68" s="47">
        <f t="shared" si="8"/>
        <v>1.3252637091344355</v>
      </c>
      <c r="P68" s="9"/>
    </row>
    <row r="69" spans="1:16">
      <c r="A69" s="13"/>
      <c r="B69" s="39">
        <v>354</v>
      </c>
      <c r="C69" s="21" t="s">
        <v>81</v>
      </c>
      <c r="D69" s="46">
        <v>395268</v>
      </c>
      <c r="E69" s="46">
        <v>0</v>
      </c>
      <c r="F69" s="46">
        <v>0</v>
      </c>
      <c r="G69" s="46">
        <v>0</v>
      </c>
      <c r="H69" s="46">
        <v>0</v>
      </c>
      <c r="I69" s="46">
        <v>163154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558422</v>
      </c>
      <c r="O69" s="47">
        <f t="shared" ref="O69:O83" si="13">(N69/O$85)</f>
        <v>8.3552330365826286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SUM(D71:D78)</f>
        <v>5547690</v>
      </c>
      <c r="E70" s="32">
        <f t="shared" si="14"/>
        <v>523319</v>
      </c>
      <c r="F70" s="32">
        <f t="shared" si="14"/>
        <v>3459</v>
      </c>
      <c r="G70" s="32">
        <f t="shared" si="14"/>
        <v>232939</v>
      </c>
      <c r="H70" s="32">
        <f t="shared" si="14"/>
        <v>0</v>
      </c>
      <c r="I70" s="32">
        <f t="shared" si="14"/>
        <v>2086689</v>
      </c>
      <c r="J70" s="32">
        <f t="shared" si="14"/>
        <v>608668</v>
      </c>
      <c r="K70" s="32">
        <f t="shared" si="14"/>
        <v>53805200</v>
      </c>
      <c r="L70" s="32">
        <f t="shared" si="14"/>
        <v>0</v>
      </c>
      <c r="M70" s="32">
        <f t="shared" si="14"/>
        <v>0</v>
      </c>
      <c r="N70" s="32">
        <f t="shared" si="12"/>
        <v>62807964</v>
      </c>
      <c r="O70" s="45">
        <f t="shared" si="13"/>
        <v>939.74659983541562</v>
      </c>
      <c r="P70" s="10"/>
    </row>
    <row r="71" spans="1:16">
      <c r="A71" s="12"/>
      <c r="B71" s="25">
        <v>361.1</v>
      </c>
      <c r="C71" s="20" t="s">
        <v>82</v>
      </c>
      <c r="D71" s="46">
        <v>134814</v>
      </c>
      <c r="E71" s="46">
        <v>54042</v>
      </c>
      <c r="F71" s="46">
        <v>5594</v>
      </c>
      <c r="G71" s="46">
        <v>431835</v>
      </c>
      <c r="H71" s="46">
        <v>0</v>
      </c>
      <c r="I71" s="46">
        <v>300902</v>
      </c>
      <c r="J71" s="46">
        <v>66721</v>
      </c>
      <c r="K71" s="46">
        <v>4301181</v>
      </c>
      <c r="L71" s="46">
        <v>0</v>
      </c>
      <c r="M71" s="46">
        <v>0</v>
      </c>
      <c r="N71" s="46">
        <f t="shared" si="12"/>
        <v>5295089</v>
      </c>
      <c r="O71" s="47">
        <f t="shared" si="13"/>
        <v>79.22628862123139</v>
      </c>
      <c r="P71" s="9"/>
    </row>
    <row r="72" spans="1:16">
      <c r="A72" s="12"/>
      <c r="B72" s="25">
        <v>361.2</v>
      </c>
      <c r="C72" s="20" t="s">
        <v>107</v>
      </c>
      <c r="D72" s="46">
        <v>1328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78" si="15">SUM(D72:M72)</f>
        <v>1328</v>
      </c>
      <c r="O72" s="47">
        <f t="shared" si="13"/>
        <v>1.9869828682576494E-2</v>
      </c>
      <c r="P72" s="9"/>
    </row>
    <row r="73" spans="1:16">
      <c r="A73" s="12"/>
      <c r="B73" s="25">
        <v>361.3</v>
      </c>
      <c r="C73" s="20" t="s">
        <v>83</v>
      </c>
      <c r="D73" s="46">
        <v>-130740</v>
      </c>
      <c r="E73" s="46">
        <v>-24790</v>
      </c>
      <c r="F73" s="46">
        <v>-2135</v>
      </c>
      <c r="G73" s="46">
        <v>-198896</v>
      </c>
      <c r="H73" s="46">
        <v>0</v>
      </c>
      <c r="I73" s="46">
        <v>-109698</v>
      </c>
      <c r="J73" s="46">
        <v>-43269</v>
      </c>
      <c r="K73" s="46">
        <v>23898668</v>
      </c>
      <c r="L73" s="46">
        <v>0</v>
      </c>
      <c r="M73" s="46">
        <v>0</v>
      </c>
      <c r="N73" s="46">
        <f t="shared" si="15"/>
        <v>23389140</v>
      </c>
      <c r="O73" s="47">
        <f t="shared" si="13"/>
        <v>349.95346749457622</v>
      </c>
      <c r="P73" s="9"/>
    </row>
    <row r="74" spans="1:16">
      <c r="A74" s="12"/>
      <c r="B74" s="25">
        <v>362</v>
      </c>
      <c r="C74" s="20" t="s">
        <v>85</v>
      </c>
      <c r="D74" s="46">
        <v>311330</v>
      </c>
      <c r="E74" s="46">
        <v>0</v>
      </c>
      <c r="F74" s="46">
        <v>0</v>
      </c>
      <c r="G74" s="46">
        <v>0</v>
      </c>
      <c r="H74" s="46">
        <v>0</v>
      </c>
      <c r="I74" s="46">
        <v>914392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1225722</v>
      </c>
      <c r="O74" s="47">
        <f t="shared" si="13"/>
        <v>18.339522705169447</v>
      </c>
      <c r="P74" s="9"/>
    </row>
    <row r="75" spans="1:16">
      <c r="A75" s="12"/>
      <c r="B75" s="25">
        <v>364</v>
      </c>
      <c r="C75" s="20" t="s">
        <v>86</v>
      </c>
      <c r="D75" s="46">
        <v>31916</v>
      </c>
      <c r="E75" s="46">
        <v>148277</v>
      </c>
      <c r="F75" s="46">
        <v>0</v>
      </c>
      <c r="G75" s="46">
        <v>0</v>
      </c>
      <c r="H75" s="46">
        <v>0</v>
      </c>
      <c r="I75" s="46">
        <v>13700</v>
      </c>
      <c r="J75" s="46">
        <v>3951</v>
      </c>
      <c r="K75" s="46">
        <v>0</v>
      </c>
      <c r="L75" s="46">
        <v>0</v>
      </c>
      <c r="M75" s="46">
        <v>0</v>
      </c>
      <c r="N75" s="46">
        <f t="shared" si="15"/>
        <v>197844</v>
      </c>
      <c r="O75" s="47">
        <f t="shared" si="13"/>
        <v>2.9601855315328796</v>
      </c>
      <c r="P75" s="9"/>
    </row>
    <row r="76" spans="1:16">
      <c r="A76" s="12"/>
      <c r="B76" s="25">
        <v>366</v>
      </c>
      <c r="C76" s="20" t="s">
        <v>87</v>
      </c>
      <c r="D76" s="46">
        <v>6375</v>
      </c>
      <c r="E76" s="46">
        <v>67517</v>
      </c>
      <c r="F76" s="46">
        <v>0</v>
      </c>
      <c r="G76" s="46">
        <v>0</v>
      </c>
      <c r="H76" s="46">
        <v>0</v>
      </c>
      <c r="I76" s="46">
        <v>884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74776</v>
      </c>
      <c r="O76" s="47">
        <f t="shared" si="13"/>
        <v>1.1188149921448343</v>
      </c>
      <c r="P76" s="9"/>
    </row>
    <row r="77" spans="1:16">
      <c r="A77" s="12"/>
      <c r="B77" s="25">
        <v>368</v>
      </c>
      <c r="C77" s="20" t="s">
        <v>108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24413595</v>
      </c>
      <c r="L77" s="46">
        <v>0</v>
      </c>
      <c r="M77" s="46">
        <v>0</v>
      </c>
      <c r="N77" s="46">
        <f t="shared" si="15"/>
        <v>24413595</v>
      </c>
      <c r="O77" s="47">
        <f t="shared" si="13"/>
        <v>365.28158898780578</v>
      </c>
      <c r="P77" s="9"/>
    </row>
    <row r="78" spans="1:16">
      <c r="A78" s="12"/>
      <c r="B78" s="25">
        <v>369.9</v>
      </c>
      <c r="C78" s="20" t="s">
        <v>88</v>
      </c>
      <c r="D78" s="46">
        <v>5192667</v>
      </c>
      <c r="E78" s="46">
        <v>278273</v>
      </c>
      <c r="F78" s="46">
        <v>0</v>
      </c>
      <c r="G78" s="46">
        <v>0</v>
      </c>
      <c r="H78" s="46">
        <v>0</v>
      </c>
      <c r="I78" s="46">
        <v>966509</v>
      </c>
      <c r="J78" s="46">
        <v>581265</v>
      </c>
      <c r="K78" s="46">
        <v>1191756</v>
      </c>
      <c r="L78" s="46">
        <v>0</v>
      </c>
      <c r="M78" s="46">
        <v>0</v>
      </c>
      <c r="N78" s="46">
        <f t="shared" si="15"/>
        <v>8210470</v>
      </c>
      <c r="O78" s="47">
        <f t="shared" si="13"/>
        <v>122.84686167427246</v>
      </c>
      <c r="P78" s="9"/>
    </row>
    <row r="79" spans="1:16" ht="15.75">
      <c r="A79" s="29" t="s">
        <v>58</v>
      </c>
      <c r="B79" s="30"/>
      <c r="C79" s="31"/>
      <c r="D79" s="32">
        <f t="shared" ref="D79:M79" si="16">SUM(D80:D82)</f>
        <v>15523625</v>
      </c>
      <c r="E79" s="32">
        <f t="shared" si="16"/>
        <v>2366491</v>
      </c>
      <c r="F79" s="32">
        <f t="shared" si="16"/>
        <v>11969496</v>
      </c>
      <c r="G79" s="32">
        <f t="shared" si="16"/>
        <v>1591638</v>
      </c>
      <c r="H79" s="32">
        <f t="shared" si="16"/>
        <v>0</v>
      </c>
      <c r="I79" s="32">
        <f t="shared" si="16"/>
        <v>5498183</v>
      </c>
      <c r="J79" s="32">
        <f t="shared" si="16"/>
        <v>245300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37194733</v>
      </c>
      <c r="O79" s="45">
        <f t="shared" si="13"/>
        <v>556.51579262362532</v>
      </c>
      <c r="P79" s="9"/>
    </row>
    <row r="80" spans="1:16">
      <c r="A80" s="12"/>
      <c r="B80" s="25">
        <v>381</v>
      </c>
      <c r="C80" s="20" t="s">
        <v>89</v>
      </c>
      <c r="D80" s="46">
        <v>6886425</v>
      </c>
      <c r="E80" s="46">
        <v>2366491</v>
      </c>
      <c r="F80" s="46">
        <v>11969496</v>
      </c>
      <c r="G80" s="46">
        <v>1591638</v>
      </c>
      <c r="H80" s="46">
        <v>0</v>
      </c>
      <c r="I80" s="46">
        <v>3491234</v>
      </c>
      <c r="J80" s="46">
        <v>245300</v>
      </c>
      <c r="K80" s="46">
        <v>0</v>
      </c>
      <c r="L80" s="46">
        <v>0</v>
      </c>
      <c r="M80" s="46">
        <v>0</v>
      </c>
      <c r="N80" s="46">
        <f>SUM(D80:M80)</f>
        <v>26550584</v>
      </c>
      <c r="O80" s="47">
        <f t="shared" si="13"/>
        <v>397.25568938430462</v>
      </c>
      <c r="P80" s="9"/>
    </row>
    <row r="81" spans="1:119">
      <c r="A81" s="12"/>
      <c r="B81" s="25">
        <v>382</v>
      </c>
      <c r="C81" s="20" t="s">
        <v>102</v>
      </c>
      <c r="D81" s="46">
        <v>8637200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8637200</v>
      </c>
      <c r="O81" s="47">
        <f t="shared" si="13"/>
        <v>129.23168998279345</v>
      </c>
      <c r="P81" s="9"/>
    </row>
    <row r="82" spans="1:119" ht="15.75" thickBot="1">
      <c r="A82" s="12"/>
      <c r="B82" s="25">
        <v>389.4</v>
      </c>
      <c r="C82" s="20" t="s">
        <v>91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2006949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2006949</v>
      </c>
      <c r="O82" s="47">
        <f t="shared" si="13"/>
        <v>30.028413256527269</v>
      </c>
      <c r="P82" s="9"/>
    </row>
    <row r="83" spans="1:119" ht="16.5" thickBot="1">
      <c r="A83" s="14" t="s">
        <v>76</v>
      </c>
      <c r="B83" s="23"/>
      <c r="C83" s="22"/>
      <c r="D83" s="15">
        <f t="shared" ref="D83:M83" si="17">SUM(D5,D17,D29,D47,D66,D70,D79)</f>
        <v>83934401</v>
      </c>
      <c r="E83" s="15">
        <f t="shared" si="17"/>
        <v>11639592</v>
      </c>
      <c r="F83" s="15">
        <f t="shared" si="17"/>
        <v>11972955</v>
      </c>
      <c r="G83" s="15">
        <f t="shared" si="17"/>
        <v>16757658</v>
      </c>
      <c r="H83" s="15">
        <f t="shared" si="17"/>
        <v>0</v>
      </c>
      <c r="I83" s="15">
        <f t="shared" si="17"/>
        <v>85798168</v>
      </c>
      <c r="J83" s="15">
        <f t="shared" si="17"/>
        <v>15049173</v>
      </c>
      <c r="K83" s="15">
        <f t="shared" si="17"/>
        <v>53805200</v>
      </c>
      <c r="L83" s="15">
        <f t="shared" si="17"/>
        <v>0</v>
      </c>
      <c r="M83" s="15">
        <f t="shared" si="17"/>
        <v>0</v>
      </c>
      <c r="N83" s="15">
        <f>SUM(D83:M83)</f>
        <v>278957147</v>
      </c>
      <c r="O83" s="38">
        <f t="shared" si="13"/>
        <v>4173.8183137577616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51" t="s">
        <v>114</v>
      </c>
      <c r="M85" s="51"/>
      <c r="N85" s="51"/>
      <c r="O85" s="43">
        <v>66835</v>
      </c>
    </row>
    <row r="86" spans="1:119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  <row r="87" spans="1:119" ht="15.75" customHeight="1" thickBot="1">
      <c r="A87" s="55" t="s">
        <v>110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7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47226391</v>
      </c>
      <c r="E5" s="27">
        <f t="shared" si="0"/>
        <v>3137157</v>
      </c>
      <c r="F5" s="27">
        <f t="shared" si="0"/>
        <v>0</v>
      </c>
      <c r="G5" s="27">
        <f t="shared" si="0"/>
        <v>1670561</v>
      </c>
      <c r="H5" s="27">
        <f t="shared" si="0"/>
        <v>0</v>
      </c>
      <c r="I5" s="27">
        <f t="shared" si="0"/>
        <v>90960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52125069</v>
      </c>
      <c r="O5" s="33">
        <f t="shared" ref="O5:O36" si="1">(N5/O$88)</f>
        <v>818.77837642549719</v>
      </c>
      <c r="P5" s="6"/>
    </row>
    <row r="6" spans="1:133">
      <c r="A6" s="12"/>
      <c r="B6" s="25">
        <v>311</v>
      </c>
      <c r="C6" s="20" t="s">
        <v>3</v>
      </c>
      <c r="D6" s="46">
        <v>34560093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34560093</v>
      </c>
      <c r="O6" s="47">
        <f t="shared" si="1"/>
        <v>542.86847727058523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2258942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2258942</v>
      </c>
      <c r="O7" s="47">
        <f t="shared" si="1"/>
        <v>35.483365272847223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1670561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1670561</v>
      </c>
      <c r="O8" s="47">
        <f t="shared" si="1"/>
        <v>26.241101441990512</v>
      </c>
      <c r="P8" s="9"/>
    </row>
    <row r="9" spans="1:133">
      <c r="A9" s="12"/>
      <c r="B9" s="25">
        <v>312.51</v>
      </c>
      <c r="C9" s="20" t="s">
        <v>105</v>
      </c>
      <c r="D9" s="46">
        <v>637835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637835</v>
      </c>
      <c r="O9" s="47">
        <f t="shared" si="1"/>
        <v>10.019085168546386</v>
      </c>
      <c r="P9" s="9"/>
    </row>
    <row r="10" spans="1:133">
      <c r="A10" s="12"/>
      <c r="B10" s="25">
        <v>312.52</v>
      </c>
      <c r="C10" s="20" t="s">
        <v>101</v>
      </c>
      <c r="D10" s="46">
        <v>579113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579113</v>
      </c>
      <c r="O10" s="47">
        <f t="shared" si="1"/>
        <v>9.096682479344036</v>
      </c>
      <c r="P10" s="9"/>
    </row>
    <row r="11" spans="1:133">
      <c r="A11" s="12"/>
      <c r="B11" s="25">
        <v>314.10000000000002</v>
      </c>
      <c r="C11" s="20" t="s">
        <v>13</v>
      </c>
      <c r="D11" s="46">
        <v>4887532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4887532</v>
      </c>
      <c r="O11" s="47">
        <f t="shared" si="1"/>
        <v>76.773145675599253</v>
      </c>
      <c r="P11" s="9"/>
    </row>
    <row r="12" spans="1:133">
      <c r="A12" s="12"/>
      <c r="B12" s="25">
        <v>314.3</v>
      </c>
      <c r="C12" s="20" t="s">
        <v>14</v>
      </c>
      <c r="D12" s="46">
        <v>1467116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1467116</v>
      </c>
      <c r="O12" s="47">
        <f t="shared" si="1"/>
        <v>23.045395997612392</v>
      </c>
      <c r="P12" s="9"/>
    </row>
    <row r="13" spans="1:133">
      <c r="A13" s="12"/>
      <c r="B13" s="25">
        <v>314.39999999999998</v>
      </c>
      <c r="C13" s="20" t="s">
        <v>15</v>
      </c>
      <c r="D13" s="46">
        <v>116277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116277</v>
      </c>
      <c r="O13" s="47">
        <f t="shared" si="1"/>
        <v>1.8264741918255789</v>
      </c>
      <c r="P13" s="9"/>
    </row>
    <row r="14" spans="1:133">
      <c r="A14" s="12"/>
      <c r="B14" s="25">
        <v>315</v>
      </c>
      <c r="C14" s="20" t="s">
        <v>16</v>
      </c>
      <c r="D14" s="46">
        <v>3557375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3557375</v>
      </c>
      <c r="O14" s="47">
        <f t="shared" si="1"/>
        <v>55.879095849957586</v>
      </c>
      <c r="P14" s="9"/>
    </row>
    <row r="15" spans="1:133">
      <c r="A15" s="12"/>
      <c r="B15" s="25">
        <v>316</v>
      </c>
      <c r="C15" s="20" t="s">
        <v>17</v>
      </c>
      <c r="D15" s="46">
        <v>1421050</v>
      </c>
      <c r="E15" s="46">
        <v>0</v>
      </c>
      <c r="F15" s="46">
        <v>0</v>
      </c>
      <c r="G15" s="46">
        <v>0</v>
      </c>
      <c r="H15" s="46">
        <v>0</v>
      </c>
      <c r="I15" s="46">
        <v>90960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1512010</v>
      </c>
      <c r="O15" s="47">
        <f t="shared" si="1"/>
        <v>23.750589048411925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878215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878215</v>
      </c>
      <c r="O16" s="47">
        <f t="shared" si="1"/>
        <v>13.794964028776979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SUM(D18:D29)</f>
        <v>6698099</v>
      </c>
      <c r="E17" s="32">
        <f t="shared" si="3"/>
        <v>0</v>
      </c>
      <c r="F17" s="32">
        <f t="shared" si="3"/>
        <v>0</v>
      </c>
      <c r="G17" s="32">
        <f t="shared" si="3"/>
        <v>1192640</v>
      </c>
      <c r="H17" s="32">
        <f t="shared" si="3"/>
        <v>0</v>
      </c>
      <c r="I17" s="32">
        <f t="shared" si="3"/>
        <v>2107977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9998716</v>
      </c>
      <c r="O17" s="45">
        <f t="shared" si="1"/>
        <v>157.05940749583741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1944888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1944888</v>
      </c>
      <c r="O18" s="47">
        <f t="shared" si="1"/>
        <v>30.550218340611355</v>
      </c>
      <c r="P18" s="9"/>
    </row>
    <row r="19" spans="1:16">
      <c r="A19" s="12"/>
      <c r="B19" s="25">
        <v>323.10000000000002</v>
      </c>
      <c r="C19" s="20" t="s">
        <v>20</v>
      </c>
      <c r="D19" s="46">
        <v>5197931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4">SUM(D19:M19)</f>
        <v>5197931</v>
      </c>
      <c r="O19" s="47">
        <f t="shared" si="1"/>
        <v>81.648880022619466</v>
      </c>
      <c r="P19" s="9"/>
    </row>
    <row r="20" spans="1:16">
      <c r="A20" s="12"/>
      <c r="B20" s="25">
        <v>323.39999999999998</v>
      </c>
      <c r="C20" s="20" t="s">
        <v>21</v>
      </c>
      <c r="D20" s="46">
        <v>49693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49693</v>
      </c>
      <c r="O20" s="47">
        <f t="shared" si="1"/>
        <v>0.78057553956834536</v>
      </c>
      <c r="P20" s="9"/>
    </row>
    <row r="21" spans="1:16">
      <c r="A21" s="12"/>
      <c r="B21" s="25">
        <v>323.89999999999998</v>
      </c>
      <c r="C21" s="20" t="s">
        <v>22</v>
      </c>
      <c r="D21" s="46">
        <v>54000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54000</v>
      </c>
      <c r="O21" s="47">
        <f t="shared" si="1"/>
        <v>0.84822971317269324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0</v>
      </c>
      <c r="F22" s="46">
        <v>0</v>
      </c>
      <c r="G22" s="46">
        <v>127067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127067</v>
      </c>
      <c r="O22" s="47">
        <f t="shared" si="1"/>
        <v>1.995963054883604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0</v>
      </c>
      <c r="F23" s="46">
        <v>0</v>
      </c>
      <c r="G23" s="46">
        <v>31796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31796</v>
      </c>
      <c r="O23" s="47">
        <f t="shared" si="1"/>
        <v>0.49945022148220286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113044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113044</v>
      </c>
      <c r="O24" s="47">
        <f t="shared" si="1"/>
        <v>1.7756903647387767</v>
      </c>
      <c r="P24" s="9"/>
    </row>
    <row r="25" spans="1:16">
      <c r="A25" s="12"/>
      <c r="B25" s="25">
        <v>324.31</v>
      </c>
      <c r="C25" s="20" t="s">
        <v>26</v>
      </c>
      <c r="D25" s="46">
        <v>0</v>
      </c>
      <c r="E25" s="46">
        <v>0</v>
      </c>
      <c r="F25" s="46">
        <v>0</v>
      </c>
      <c r="G25" s="46">
        <v>890419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890419</v>
      </c>
      <c r="O25" s="47">
        <f t="shared" si="1"/>
        <v>13.986663943954007</v>
      </c>
      <c r="P25" s="9"/>
    </row>
    <row r="26" spans="1:16">
      <c r="A26" s="12"/>
      <c r="B26" s="25">
        <v>324.32</v>
      </c>
      <c r="C26" s="20" t="s">
        <v>27</v>
      </c>
      <c r="D26" s="46">
        <v>0</v>
      </c>
      <c r="E26" s="46">
        <v>0</v>
      </c>
      <c r="F26" s="46">
        <v>0</v>
      </c>
      <c r="G26" s="46">
        <v>143358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143358</v>
      </c>
      <c r="O26" s="47">
        <f t="shared" si="1"/>
        <v>2.2518613929816844</v>
      </c>
      <c r="P26" s="9"/>
    </row>
    <row r="27" spans="1:16">
      <c r="A27" s="12"/>
      <c r="B27" s="25">
        <v>325.10000000000002</v>
      </c>
      <c r="C27" s="20" t="s">
        <v>28</v>
      </c>
      <c r="D27" s="46">
        <v>18841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18841</v>
      </c>
      <c r="O27" s="47">
        <f t="shared" si="1"/>
        <v>0.29595363010901321</v>
      </c>
      <c r="P27" s="9"/>
    </row>
    <row r="28" spans="1:16">
      <c r="A28" s="12"/>
      <c r="B28" s="25">
        <v>325.2</v>
      </c>
      <c r="C28" s="20" t="s">
        <v>29</v>
      </c>
      <c r="D28" s="46">
        <v>7168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7168</v>
      </c>
      <c r="O28" s="47">
        <f t="shared" si="1"/>
        <v>0.11259464044484936</v>
      </c>
      <c r="P28" s="9"/>
    </row>
    <row r="29" spans="1:16">
      <c r="A29" s="12"/>
      <c r="B29" s="25">
        <v>329</v>
      </c>
      <c r="C29" s="20" t="s">
        <v>30</v>
      </c>
      <c r="D29" s="46">
        <v>1370466</v>
      </c>
      <c r="E29" s="46">
        <v>0</v>
      </c>
      <c r="F29" s="46">
        <v>0</v>
      </c>
      <c r="G29" s="46">
        <v>0</v>
      </c>
      <c r="H29" s="46">
        <v>0</v>
      </c>
      <c r="I29" s="46">
        <v>50045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5">SUM(D29:M29)</f>
        <v>1420511</v>
      </c>
      <c r="O29" s="47">
        <f t="shared" si="1"/>
        <v>22.313326631271401</v>
      </c>
      <c r="P29" s="9"/>
    </row>
    <row r="30" spans="1:16" ht="15.75">
      <c r="A30" s="29" t="s">
        <v>32</v>
      </c>
      <c r="B30" s="30"/>
      <c r="C30" s="31"/>
      <c r="D30" s="32">
        <f t="shared" ref="D30:M30" si="6">SUM(D31:D48)</f>
        <v>6002282</v>
      </c>
      <c r="E30" s="32">
        <f t="shared" si="6"/>
        <v>4327270</v>
      </c>
      <c r="F30" s="32">
        <f t="shared" si="6"/>
        <v>0</v>
      </c>
      <c r="G30" s="32">
        <f t="shared" si="6"/>
        <v>2494736</v>
      </c>
      <c r="H30" s="32">
        <f t="shared" si="6"/>
        <v>0</v>
      </c>
      <c r="I30" s="32">
        <f t="shared" si="6"/>
        <v>1312091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14136379</v>
      </c>
      <c r="O30" s="45">
        <f t="shared" si="1"/>
        <v>222.05364267537934</v>
      </c>
      <c r="P30" s="10"/>
    </row>
    <row r="31" spans="1:16">
      <c r="A31" s="12"/>
      <c r="B31" s="25">
        <v>331.2</v>
      </c>
      <c r="C31" s="20" t="s">
        <v>31</v>
      </c>
      <c r="D31" s="46">
        <v>0</v>
      </c>
      <c r="E31" s="46">
        <v>2648972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2648972</v>
      </c>
      <c r="O31" s="47">
        <f t="shared" si="1"/>
        <v>41.609939995601771</v>
      </c>
      <c r="P31" s="9"/>
    </row>
    <row r="32" spans="1:16">
      <c r="A32" s="12"/>
      <c r="B32" s="25">
        <v>331.39</v>
      </c>
      <c r="C32" s="20" t="s">
        <v>35</v>
      </c>
      <c r="D32" s="46">
        <v>0</v>
      </c>
      <c r="E32" s="46">
        <v>0</v>
      </c>
      <c r="F32" s="46">
        <v>0</v>
      </c>
      <c r="G32" s="46">
        <v>562674</v>
      </c>
      <c r="H32" s="46">
        <v>0</v>
      </c>
      <c r="I32" s="46">
        <v>311403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874077</v>
      </c>
      <c r="O32" s="47">
        <f t="shared" si="1"/>
        <v>13.729964500015708</v>
      </c>
      <c r="P32" s="9"/>
    </row>
    <row r="33" spans="1:16">
      <c r="A33" s="12"/>
      <c r="B33" s="25">
        <v>331.5</v>
      </c>
      <c r="C33" s="20" t="s">
        <v>33</v>
      </c>
      <c r="D33" s="46">
        <v>0</v>
      </c>
      <c r="E33" s="46">
        <v>1020340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1020340</v>
      </c>
      <c r="O33" s="47">
        <f t="shared" si="1"/>
        <v>16.027457509974553</v>
      </c>
      <c r="P33" s="9"/>
    </row>
    <row r="34" spans="1:16">
      <c r="A34" s="12"/>
      <c r="B34" s="25">
        <v>331.7</v>
      </c>
      <c r="C34" s="20" t="s">
        <v>34</v>
      </c>
      <c r="D34" s="46">
        <v>0</v>
      </c>
      <c r="E34" s="46">
        <v>0</v>
      </c>
      <c r="F34" s="46">
        <v>0</v>
      </c>
      <c r="G34" s="46">
        <v>60959</v>
      </c>
      <c r="H34" s="46">
        <v>0</v>
      </c>
      <c r="I34" s="46">
        <v>3400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64359</v>
      </c>
      <c r="O34" s="47">
        <f t="shared" si="1"/>
        <v>1.0109484464829883</v>
      </c>
      <c r="P34" s="9"/>
    </row>
    <row r="35" spans="1:16">
      <c r="A35" s="12"/>
      <c r="B35" s="25">
        <v>334.2</v>
      </c>
      <c r="C35" s="20" t="s">
        <v>106</v>
      </c>
      <c r="D35" s="46">
        <v>0</v>
      </c>
      <c r="E35" s="46">
        <v>0</v>
      </c>
      <c r="F35" s="46">
        <v>0</v>
      </c>
      <c r="G35" s="46">
        <v>2870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2870</v>
      </c>
      <c r="O35" s="47">
        <f t="shared" si="1"/>
        <v>4.5081838459363512E-2</v>
      </c>
      <c r="P35" s="9"/>
    </row>
    <row r="36" spans="1:16">
      <c r="A36" s="12"/>
      <c r="B36" s="25">
        <v>334.36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9962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7">SUM(D36:M36)</f>
        <v>9962</v>
      </c>
      <c r="O36" s="47">
        <f t="shared" si="1"/>
        <v>0.15648267412271055</v>
      </c>
      <c r="P36" s="9"/>
    </row>
    <row r="37" spans="1:16">
      <c r="A37" s="12"/>
      <c r="B37" s="25">
        <v>334.49</v>
      </c>
      <c r="C37" s="20" t="s">
        <v>38</v>
      </c>
      <c r="D37" s="46">
        <v>0</v>
      </c>
      <c r="E37" s="46">
        <v>0</v>
      </c>
      <c r="F37" s="46">
        <v>0</v>
      </c>
      <c r="G37" s="46">
        <v>1732622</v>
      </c>
      <c r="H37" s="46">
        <v>0</v>
      </c>
      <c r="I37" s="46">
        <v>24110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1756732</v>
      </c>
      <c r="O37" s="47">
        <f t="shared" ref="O37:O68" si="8">(N37/O$88)</f>
        <v>27.594671860764663</v>
      </c>
      <c r="P37" s="9"/>
    </row>
    <row r="38" spans="1:16">
      <c r="A38" s="12"/>
      <c r="B38" s="25">
        <v>334.5</v>
      </c>
      <c r="C38" s="20" t="s">
        <v>39</v>
      </c>
      <c r="D38" s="46">
        <v>0</v>
      </c>
      <c r="E38" s="46">
        <v>6020</v>
      </c>
      <c r="F38" s="46">
        <v>0</v>
      </c>
      <c r="G38" s="46">
        <v>135611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141631</v>
      </c>
      <c r="O38" s="47">
        <f t="shared" si="8"/>
        <v>2.2247337501178097</v>
      </c>
      <c r="P38" s="9"/>
    </row>
    <row r="39" spans="1:16">
      <c r="A39" s="12"/>
      <c r="B39" s="25">
        <v>334.7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674053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674053</v>
      </c>
      <c r="O39" s="47">
        <f t="shared" si="8"/>
        <v>10.587995978762841</v>
      </c>
      <c r="P39" s="9"/>
    </row>
    <row r="40" spans="1:16">
      <c r="A40" s="12"/>
      <c r="B40" s="25">
        <v>335.12</v>
      </c>
      <c r="C40" s="20" t="s">
        <v>41</v>
      </c>
      <c r="D40" s="46">
        <v>1352735</v>
      </c>
      <c r="E40" s="46">
        <v>541803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1894538</v>
      </c>
      <c r="O40" s="47">
        <f t="shared" si="8"/>
        <v>29.759322672866073</v>
      </c>
      <c r="P40" s="9"/>
    </row>
    <row r="41" spans="1:16">
      <c r="A41" s="12"/>
      <c r="B41" s="25">
        <v>335.14</v>
      </c>
      <c r="C41" s="20" t="s">
        <v>42</v>
      </c>
      <c r="D41" s="46">
        <v>17821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17821</v>
      </c>
      <c r="O41" s="47">
        <f t="shared" si="8"/>
        <v>0.27993151330464011</v>
      </c>
      <c r="P41" s="9"/>
    </row>
    <row r="42" spans="1:16">
      <c r="A42" s="12"/>
      <c r="B42" s="25">
        <v>335.15</v>
      </c>
      <c r="C42" s="20" t="s">
        <v>43</v>
      </c>
      <c r="D42" s="46">
        <v>88125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88125</v>
      </c>
      <c r="O42" s="47">
        <f t="shared" si="8"/>
        <v>1.3842637680248815</v>
      </c>
      <c r="P42" s="9"/>
    </row>
    <row r="43" spans="1:16">
      <c r="A43" s="12"/>
      <c r="B43" s="25">
        <v>335.18</v>
      </c>
      <c r="C43" s="20" t="s">
        <v>44</v>
      </c>
      <c r="D43" s="46">
        <v>4403549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4403549</v>
      </c>
      <c r="O43" s="47">
        <f t="shared" si="8"/>
        <v>69.170761207627791</v>
      </c>
      <c r="P43" s="9"/>
    </row>
    <row r="44" spans="1:16">
      <c r="A44" s="12"/>
      <c r="B44" s="25">
        <v>335.21</v>
      </c>
      <c r="C44" s="20" t="s">
        <v>45</v>
      </c>
      <c r="D44" s="46">
        <v>40580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40580</v>
      </c>
      <c r="O44" s="47">
        <f t="shared" si="8"/>
        <v>0.63742892149162766</v>
      </c>
      <c r="P44" s="9"/>
    </row>
    <row r="45" spans="1:16">
      <c r="A45" s="12"/>
      <c r="B45" s="25">
        <v>335.49</v>
      </c>
      <c r="C45" s="20" t="s">
        <v>46</v>
      </c>
      <c r="D45" s="46">
        <v>55840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55840</v>
      </c>
      <c r="O45" s="47">
        <f t="shared" si="8"/>
        <v>0.87713235525117028</v>
      </c>
      <c r="P45" s="9"/>
    </row>
    <row r="46" spans="1:16">
      <c r="A46" s="12"/>
      <c r="B46" s="25">
        <v>337.2</v>
      </c>
      <c r="C46" s="20" t="s">
        <v>47</v>
      </c>
      <c r="D46" s="46">
        <v>0</v>
      </c>
      <c r="E46" s="46">
        <v>110135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110135</v>
      </c>
      <c r="O46" s="47">
        <f t="shared" si="8"/>
        <v>1.7299959159310105</v>
      </c>
      <c r="P46" s="9"/>
    </row>
    <row r="47" spans="1:16">
      <c r="A47" s="12"/>
      <c r="B47" s="25">
        <v>337.3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73064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73064</v>
      </c>
      <c r="O47" s="47">
        <f t="shared" si="8"/>
        <v>1.1476862178379568</v>
      </c>
      <c r="P47" s="9"/>
    </row>
    <row r="48" spans="1:16">
      <c r="A48" s="12"/>
      <c r="B48" s="25">
        <v>338</v>
      </c>
      <c r="C48" s="20" t="s">
        <v>51</v>
      </c>
      <c r="D48" s="46">
        <v>43632</v>
      </c>
      <c r="E48" s="46">
        <v>0</v>
      </c>
      <c r="F48" s="46">
        <v>0</v>
      </c>
      <c r="G48" s="46">
        <v>0</v>
      </c>
      <c r="H48" s="46">
        <v>0</v>
      </c>
      <c r="I48" s="46">
        <v>216099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259731</v>
      </c>
      <c r="O48" s="47">
        <f t="shared" si="8"/>
        <v>4.0798435487417928</v>
      </c>
      <c r="P48" s="9"/>
    </row>
    <row r="49" spans="1:16" ht="15.75">
      <c r="A49" s="29" t="s">
        <v>56</v>
      </c>
      <c r="B49" s="30"/>
      <c r="C49" s="31"/>
      <c r="D49" s="32">
        <f t="shared" ref="D49:M49" si="9">SUM(D50:D67)</f>
        <v>1978054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73920555</v>
      </c>
      <c r="J49" s="32">
        <f t="shared" si="9"/>
        <v>13539848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89438457</v>
      </c>
      <c r="O49" s="45">
        <f t="shared" si="8"/>
        <v>1404.8954949577455</v>
      </c>
      <c r="P49" s="10"/>
    </row>
    <row r="50" spans="1:16">
      <c r="A50" s="12"/>
      <c r="B50" s="25">
        <v>341.2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13539848</v>
      </c>
      <c r="K50" s="46">
        <v>0</v>
      </c>
      <c r="L50" s="46">
        <v>0</v>
      </c>
      <c r="M50" s="46">
        <v>0</v>
      </c>
      <c r="N50" s="46">
        <f t="shared" ref="N50:N67" si="10">SUM(D50:M50)</f>
        <v>13539848</v>
      </c>
      <c r="O50" s="47">
        <f t="shared" si="8"/>
        <v>212.68335898966416</v>
      </c>
      <c r="P50" s="9"/>
    </row>
    <row r="51" spans="1:16">
      <c r="A51" s="12"/>
      <c r="B51" s="25">
        <v>341.9</v>
      </c>
      <c r="C51" s="20" t="s">
        <v>60</v>
      </c>
      <c r="D51" s="46">
        <v>194245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194245</v>
      </c>
      <c r="O51" s="47">
        <f t="shared" si="8"/>
        <v>3.0511922339857374</v>
      </c>
      <c r="P51" s="9"/>
    </row>
    <row r="52" spans="1:16">
      <c r="A52" s="12"/>
      <c r="B52" s="25">
        <v>342.1</v>
      </c>
      <c r="C52" s="20" t="s">
        <v>61</v>
      </c>
      <c r="D52" s="46">
        <v>722363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722363</v>
      </c>
      <c r="O52" s="47">
        <f t="shared" si="8"/>
        <v>11.346847412899375</v>
      </c>
      <c r="P52" s="9"/>
    </row>
    <row r="53" spans="1:16">
      <c r="A53" s="12"/>
      <c r="B53" s="25">
        <v>342.2</v>
      </c>
      <c r="C53" s="20" t="s">
        <v>62</v>
      </c>
      <c r="D53" s="46">
        <v>130179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130179</v>
      </c>
      <c r="O53" s="47">
        <f t="shared" si="8"/>
        <v>2.0448462190945933</v>
      </c>
      <c r="P53" s="9"/>
    </row>
    <row r="54" spans="1:16">
      <c r="A54" s="12"/>
      <c r="B54" s="25">
        <v>342.9</v>
      </c>
      <c r="C54" s="20" t="s">
        <v>63</v>
      </c>
      <c r="D54" s="46">
        <v>47309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47309</v>
      </c>
      <c r="O54" s="47">
        <f t="shared" si="8"/>
        <v>0.74312776852753604</v>
      </c>
      <c r="P54" s="9"/>
    </row>
    <row r="55" spans="1:16">
      <c r="A55" s="12"/>
      <c r="B55" s="25">
        <v>343.3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17345606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17345606</v>
      </c>
      <c r="O55" s="47">
        <f t="shared" si="8"/>
        <v>272.4640444849361</v>
      </c>
      <c r="P55" s="9"/>
    </row>
    <row r="56" spans="1:16">
      <c r="A56" s="12"/>
      <c r="B56" s="25">
        <v>343.4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13808684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13808684</v>
      </c>
      <c r="O56" s="47">
        <f t="shared" si="8"/>
        <v>216.90622349282145</v>
      </c>
      <c r="P56" s="9"/>
    </row>
    <row r="57" spans="1:16">
      <c r="A57" s="12"/>
      <c r="B57" s="25">
        <v>343.5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31744444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31744444</v>
      </c>
      <c r="O57" s="47">
        <f t="shared" si="8"/>
        <v>498.6403820175301</v>
      </c>
      <c r="P57" s="9"/>
    </row>
    <row r="58" spans="1:16">
      <c r="A58" s="12"/>
      <c r="B58" s="25">
        <v>343.7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3927531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3927531</v>
      </c>
      <c r="O58" s="47">
        <f t="shared" si="8"/>
        <v>61.69349062234928</v>
      </c>
      <c r="P58" s="9"/>
    </row>
    <row r="59" spans="1:16">
      <c r="A59" s="12"/>
      <c r="B59" s="25">
        <v>343.8</v>
      </c>
      <c r="C59" s="20" t="s">
        <v>68</v>
      </c>
      <c r="D59" s="46">
        <v>210296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210296</v>
      </c>
      <c r="O59" s="47">
        <f t="shared" si="8"/>
        <v>3.3033206622474944</v>
      </c>
      <c r="P59" s="9"/>
    </row>
    <row r="60" spans="1:16">
      <c r="A60" s="12"/>
      <c r="B60" s="25">
        <v>343.9</v>
      </c>
      <c r="C60" s="20" t="s">
        <v>69</v>
      </c>
      <c r="D60" s="46">
        <v>232784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232784</v>
      </c>
      <c r="O60" s="47">
        <f t="shared" si="8"/>
        <v>3.6565612139109671</v>
      </c>
      <c r="P60" s="9"/>
    </row>
    <row r="61" spans="1:16">
      <c r="A61" s="12"/>
      <c r="B61" s="25">
        <v>344.5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518296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518296</v>
      </c>
      <c r="O61" s="47">
        <f t="shared" si="8"/>
        <v>8.1413716188621148</v>
      </c>
      <c r="P61" s="9"/>
    </row>
    <row r="62" spans="1:16">
      <c r="A62" s="12"/>
      <c r="B62" s="25">
        <v>347.2</v>
      </c>
      <c r="C62" s="20" t="s">
        <v>71</v>
      </c>
      <c r="D62" s="46">
        <v>341184</v>
      </c>
      <c r="E62" s="46">
        <v>0</v>
      </c>
      <c r="F62" s="46">
        <v>0</v>
      </c>
      <c r="G62" s="46">
        <v>0</v>
      </c>
      <c r="H62" s="46">
        <v>0</v>
      </c>
      <c r="I62" s="46">
        <v>5497082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5838266</v>
      </c>
      <c r="O62" s="47">
        <f t="shared" si="8"/>
        <v>91.707235085294215</v>
      </c>
      <c r="P62" s="9"/>
    </row>
    <row r="63" spans="1:16">
      <c r="A63" s="12"/>
      <c r="B63" s="25">
        <v>347.3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970569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970569</v>
      </c>
      <c r="O63" s="47">
        <f t="shared" si="8"/>
        <v>15.245656749709402</v>
      </c>
      <c r="P63" s="9"/>
    </row>
    <row r="64" spans="1:16">
      <c r="A64" s="12"/>
      <c r="B64" s="25">
        <v>347.4</v>
      </c>
      <c r="C64" s="20" t="s">
        <v>73</v>
      </c>
      <c r="D64" s="46">
        <v>30638</v>
      </c>
      <c r="E64" s="46">
        <v>0</v>
      </c>
      <c r="F64" s="46">
        <v>0</v>
      </c>
      <c r="G64" s="46">
        <v>0</v>
      </c>
      <c r="H64" s="46">
        <v>0</v>
      </c>
      <c r="I64" s="46">
        <v>97001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127639</v>
      </c>
      <c r="O64" s="47">
        <f t="shared" si="8"/>
        <v>2.0049480066601739</v>
      </c>
      <c r="P64" s="9"/>
    </row>
    <row r="65" spans="1:16">
      <c r="A65" s="12"/>
      <c r="B65" s="25">
        <v>347.5</v>
      </c>
      <c r="C65" s="20" t="s">
        <v>74</v>
      </c>
      <c r="D65" s="46">
        <v>48303</v>
      </c>
      <c r="E65" s="46">
        <v>0</v>
      </c>
      <c r="F65" s="46">
        <v>0</v>
      </c>
      <c r="G65" s="46">
        <v>0</v>
      </c>
      <c r="H65" s="46">
        <v>0</v>
      </c>
      <c r="I65" s="46">
        <v>11342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59645</v>
      </c>
      <c r="O65" s="47">
        <f t="shared" si="8"/>
        <v>0.93690113411454246</v>
      </c>
      <c r="P65" s="9"/>
    </row>
    <row r="66" spans="1:16">
      <c r="A66" s="12"/>
      <c r="B66" s="25">
        <v>347.9</v>
      </c>
      <c r="C66" s="20" t="s">
        <v>75</v>
      </c>
      <c r="D66" s="46">
        <v>1200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1200</v>
      </c>
      <c r="O66" s="47">
        <f t="shared" si="8"/>
        <v>1.8849549181615407E-2</v>
      </c>
      <c r="P66" s="9"/>
    </row>
    <row r="67" spans="1:16">
      <c r="A67" s="12"/>
      <c r="B67" s="25">
        <v>349</v>
      </c>
      <c r="C67" s="20" t="s">
        <v>1</v>
      </c>
      <c r="D67" s="46">
        <v>19553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19553</v>
      </c>
      <c r="O67" s="47">
        <f t="shared" si="8"/>
        <v>0.30713769595677171</v>
      </c>
      <c r="P67" s="9"/>
    </row>
    <row r="68" spans="1:16" ht="15.75">
      <c r="A68" s="29" t="s">
        <v>57</v>
      </c>
      <c r="B68" s="30"/>
      <c r="C68" s="31"/>
      <c r="D68" s="32">
        <f t="shared" ref="D68:M68" si="11">SUM(D69:D71)</f>
        <v>847527</v>
      </c>
      <c r="E68" s="32">
        <f t="shared" si="11"/>
        <v>88090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166908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3" si="12">SUM(D68:M68)</f>
        <v>1102525</v>
      </c>
      <c r="O68" s="45">
        <f t="shared" si="8"/>
        <v>17.31841600955044</v>
      </c>
      <c r="P68" s="10"/>
    </row>
    <row r="69" spans="1:16">
      <c r="A69" s="13"/>
      <c r="B69" s="39">
        <v>351.1</v>
      </c>
      <c r="C69" s="21" t="s">
        <v>78</v>
      </c>
      <c r="D69" s="46">
        <v>561153</v>
      </c>
      <c r="E69" s="46">
        <v>6097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567250</v>
      </c>
      <c r="O69" s="47">
        <f t="shared" ref="O69:O86" si="13">(N69/O$88)</f>
        <v>8.9103389777261164</v>
      </c>
      <c r="P69" s="9"/>
    </row>
    <row r="70" spans="1:16">
      <c r="A70" s="13"/>
      <c r="B70" s="39">
        <v>351.2</v>
      </c>
      <c r="C70" s="21" t="s">
        <v>79</v>
      </c>
      <c r="D70" s="46">
        <v>0</v>
      </c>
      <c r="E70" s="46">
        <v>81993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81993</v>
      </c>
      <c r="O70" s="47">
        <f t="shared" si="13"/>
        <v>1.2879425717068267</v>
      </c>
      <c r="P70" s="9"/>
    </row>
    <row r="71" spans="1:16">
      <c r="A71" s="13"/>
      <c r="B71" s="39">
        <v>354</v>
      </c>
      <c r="C71" s="21" t="s">
        <v>81</v>
      </c>
      <c r="D71" s="46">
        <v>286374</v>
      </c>
      <c r="E71" s="46">
        <v>0</v>
      </c>
      <c r="F71" s="46">
        <v>0</v>
      </c>
      <c r="G71" s="46">
        <v>0</v>
      </c>
      <c r="H71" s="46">
        <v>0</v>
      </c>
      <c r="I71" s="46">
        <v>166908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453282</v>
      </c>
      <c r="O71" s="47">
        <f t="shared" si="13"/>
        <v>7.1201344601174954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SUM(D73:D81)</f>
        <v>6241435</v>
      </c>
      <c r="E72" s="32">
        <f t="shared" si="14"/>
        <v>470307</v>
      </c>
      <c r="F72" s="32">
        <f t="shared" si="14"/>
        <v>6260</v>
      </c>
      <c r="G72" s="32">
        <f t="shared" si="14"/>
        <v>445139</v>
      </c>
      <c r="H72" s="32">
        <f t="shared" si="14"/>
        <v>0</v>
      </c>
      <c r="I72" s="32">
        <f t="shared" si="14"/>
        <v>2570167</v>
      </c>
      <c r="J72" s="32">
        <f t="shared" si="14"/>
        <v>372874</v>
      </c>
      <c r="K72" s="32">
        <f t="shared" si="14"/>
        <v>20743600</v>
      </c>
      <c r="L72" s="32">
        <f t="shared" si="14"/>
        <v>0</v>
      </c>
      <c r="M72" s="32">
        <f t="shared" si="14"/>
        <v>0</v>
      </c>
      <c r="N72" s="32">
        <f t="shared" si="12"/>
        <v>30849782</v>
      </c>
      <c r="O72" s="45">
        <f t="shared" si="13"/>
        <v>484.58706920926141</v>
      </c>
      <c r="P72" s="10"/>
    </row>
    <row r="73" spans="1:16">
      <c r="A73" s="12"/>
      <c r="B73" s="25">
        <v>361.1</v>
      </c>
      <c r="C73" s="20" t="s">
        <v>82</v>
      </c>
      <c r="D73" s="46">
        <v>153752</v>
      </c>
      <c r="E73" s="46">
        <v>84269</v>
      </c>
      <c r="F73" s="46">
        <v>8015</v>
      </c>
      <c r="G73" s="46">
        <v>620889</v>
      </c>
      <c r="H73" s="46">
        <v>0</v>
      </c>
      <c r="I73" s="46">
        <v>584268</v>
      </c>
      <c r="J73" s="46">
        <v>114184</v>
      </c>
      <c r="K73" s="46">
        <v>3754677</v>
      </c>
      <c r="L73" s="46">
        <v>0</v>
      </c>
      <c r="M73" s="46">
        <v>0</v>
      </c>
      <c r="N73" s="46">
        <f t="shared" si="12"/>
        <v>5320054</v>
      </c>
      <c r="O73" s="47">
        <f t="shared" si="13"/>
        <v>83.567182934874808</v>
      </c>
      <c r="P73" s="9"/>
    </row>
    <row r="74" spans="1:16">
      <c r="A74" s="12"/>
      <c r="B74" s="25">
        <v>361.2</v>
      </c>
      <c r="C74" s="20" t="s">
        <v>107</v>
      </c>
      <c r="D74" s="46">
        <v>881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1" si="15">SUM(D74:M74)</f>
        <v>881</v>
      </c>
      <c r="O74" s="47">
        <f t="shared" si="13"/>
        <v>1.3838710690835978E-2</v>
      </c>
      <c r="P74" s="9"/>
    </row>
    <row r="75" spans="1:16">
      <c r="A75" s="12"/>
      <c r="B75" s="25">
        <v>361.3</v>
      </c>
      <c r="C75" s="20" t="s">
        <v>83</v>
      </c>
      <c r="D75" s="46">
        <v>-198482</v>
      </c>
      <c r="E75" s="46">
        <v>-32460</v>
      </c>
      <c r="F75" s="46">
        <v>-1755</v>
      </c>
      <c r="G75" s="46">
        <v>-185250</v>
      </c>
      <c r="H75" s="46">
        <v>0</v>
      </c>
      <c r="I75" s="46">
        <v>-104311</v>
      </c>
      <c r="J75" s="46">
        <v>-44867</v>
      </c>
      <c r="K75" s="46">
        <v>0</v>
      </c>
      <c r="L75" s="46">
        <v>0</v>
      </c>
      <c r="M75" s="46">
        <v>0</v>
      </c>
      <c r="N75" s="46">
        <f t="shared" si="15"/>
        <v>-567125</v>
      </c>
      <c r="O75" s="47">
        <f t="shared" si="13"/>
        <v>-8.9083754830196984</v>
      </c>
      <c r="P75" s="9"/>
    </row>
    <row r="76" spans="1:16">
      <c r="A76" s="12"/>
      <c r="B76" s="25">
        <v>361.4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-4623866</v>
      </c>
      <c r="L76" s="46">
        <v>0</v>
      </c>
      <c r="M76" s="46">
        <v>0</v>
      </c>
      <c r="N76" s="46">
        <f t="shared" si="15"/>
        <v>-4623866</v>
      </c>
      <c r="O76" s="47">
        <f t="shared" si="13"/>
        <v>-72.631491313499424</v>
      </c>
      <c r="P76" s="9"/>
    </row>
    <row r="77" spans="1:16">
      <c r="A77" s="12"/>
      <c r="B77" s="25">
        <v>362</v>
      </c>
      <c r="C77" s="20" t="s">
        <v>85</v>
      </c>
      <c r="D77" s="46">
        <v>300611</v>
      </c>
      <c r="E77" s="46">
        <v>0</v>
      </c>
      <c r="F77" s="46">
        <v>0</v>
      </c>
      <c r="G77" s="46">
        <v>0</v>
      </c>
      <c r="H77" s="46">
        <v>0</v>
      </c>
      <c r="I77" s="46">
        <v>981019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1281630</v>
      </c>
      <c r="O77" s="47">
        <f t="shared" si="13"/>
        <v>20.131789764694794</v>
      </c>
      <c r="P77" s="9"/>
    </row>
    <row r="78" spans="1:16">
      <c r="A78" s="12"/>
      <c r="B78" s="25">
        <v>364</v>
      </c>
      <c r="C78" s="20" t="s">
        <v>86</v>
      </c>
      <c r="D78" s="46">
        <v>6900</v>
      </c>
      <c r="E78" s="46">
        <v>-234897</v>
      </c>
      <c r="F78" s="46">
        <v>0</v>
      </c>
      <c r="G78" s="46">
        <v>0</v>
      </c>
      <c r="H78" s="46">
        <v>0</v>
      </c>
      <c r="I78" s="46">
        <v>4100</v>
      </c>
      <c r="J78" s="46">
        <v>7175</v>
      </c>
      <c r="K78" s="46">
        <v>0</v>
      </c>
      <c r="L78" s="46">
        <v>0</v>
      </c>
      <c r="M78" s="46">
        <v>0</v>
      </c>
      <c r="N78" s="46">
        <f t="shared" si="15"/>
        <v>-216722</v>
      </c>
      <c r="O78" s="47">
        <f t="shared" si="13"/>
        <v>-3.404259998115045</v>
      </c>
      <c r="P78" s="9"/>
    </row>
    <row r="79" spans="1:16">
      <c r="A79" s="12"/>
      <c r="B79" s="25">
        <v>366</v>
      </c>
      <c r="C79" s="20" t="s">
        <v>87</v>
      </c>
      <c r="D79" s="46">
        <v>25128</v>
      </c>
      <c r="E79" s="46">
        <v>43265</v>
      </c>
      <c r="F79" s="46">
        <v>0</v>
      </c>
      <c r="G79" s="46">
        <v>9500</v>
      </c>
      <c r="H79" s="46">
        <v>0</v>
      </c>
      <c r="I79" s="46">
        <v>70113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148006</v>
      </c>
      <c r="O79" s="47">
        <f t="shared" si="13"/>
        <v>2.3248719801451414</v>
      </c>
      <c r="P79" s="9"/>
    </row>
    <row r="80" spans="1:16">
      <c r="A80" s="12"/>
      <c r="B80" s="25">
        <v>368</v>
      </c>
      <c r="C80" s="20" t="s">
        <v>108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21558498</v>
      </c>
      <c r="L80" s="46">
        <v>0</v>
      </c>
      <c r="M80" s="46">
        <v>0</v>
      </c>
      <c r="N80" s="46">
        <f t="shared" si="15"/>
        <v>21558498</v>
      </c>
      <c r="O80" s="47">
        <f t="shared" si="13"/>
        <v>338.63997361063116</v>
      </c>
      <c r="P80" s="9"/>
    </row>
    <row r="81" spans="1:119">
      <c r="A81" s="12"/>
      <c r="B81" s="25">
        <v>369.9</v>
      </c>
      <c r="C81" s="20" t="s">
        <v>88</v>
      </c>
      <c r="D81" s="46">
        <v>5952645</v>
      </c>
      <c r="E81" s="46">
        <v>610130</v>
      </c>
      <c r="F81" s="46">
        <v>0</v>
      </c>
      <c r="G81" s="46">
        <v>0</v>
      </c>
      <c r="H81" s="46">
        <v>0</v>
      </c>
      <c r="I81" s="46">
        <v>1034978</v>
      </c>
      <c r="J81" s="46">
        <v>296382</v>
      </c>
      <c r="K81" s="46">
        <v>54291</v>
      </c>
      <c r="L81" s="46">
        <v>0</v>
      </c>
      <c r="M81" s="46">
        <v>0</v>
      </c>
      <c r="N81" s="46">
        <f t="shared" si="15"/>
        <v>7948426</v>
      </c>
      <c r="O81" s="47">
        <f t="shared" si="13"/>
        <v>124.85353900285885</v>
      </c>
      <c r="P81" s="9"/>
    </row>
    <row r="82" spans="1:119" ht="15.75">
      <c r="A82" s="29" t="s">
        <v>58</v>
      </c>
      <c r="B82" s="30"/>
      <c r="C82" s="31"/>
      <c r="D82" s="32">
        <f t="shared" ref="D82:M82" si="16">SUM(D83:D85)</f>
        <v>10922096</v>
      </c>
      <c r="E82" s="32">
        <f t="shared" si="16"/>
        <v>2425743</v>
      </c>
      <c r="F82" s="32">
        <f t="shared" si="16"/>
        <v>11893017</v>
      </c>
      <c r="G82" s="32">
        <f t="shared" si="16"/>
        <v>623732</v>
      </c>
      <c r="H82" s="32">
        <f t="shared" si="16"/>
        <v>0</v>
      </c>
      <c r="I82" s="32">
        <f t="shared" si="16"/>
        <v>4121577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>SUM(D82:M82)</f>
        <v>29986165</v>
      </c>
      <c r="O82" s="45">
        <f t="shared" si="13"/>
        <v>471.02140994627877</v>
      </c>
      <c r="P82" s="9"/>
    </row>
    <row r="83" spans="1:119">
      <c r="A83" s="12"/>
      <c r="B83" s="25">
        <v>381</v>
      </c>
      <c r="C83" s="20" t="s">
        <v>89</v>
      </c>
      <c r="D83" s="46">
        <v>2487896</v>
      </c>
      <c r="E83" s="46">
        <v>2425743</v>
      </c>
      <c r="F83" s="46">
        <v>11893017</v>
      </c>
      <c r="G83" s="46">
        <v>623732</v>
      </c>
      <c r="H83" s="46">
        <v>0</v>
      </c>
      <c r="I83" s="46">
        <v>3965143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21395531</v>
      </c>
      <c r="O83" s="47">
        <f t="shared" si="13"/>
        <v>336.08009487606421</v>
      </c>
      <c r="P83" s="9"/>
    </row>
    <row r="84" spans="1:119">
      <c r="A84" s="12"/>
      <c r="B84" s="25">
        <v>382</v>
      </c>
      <c r="C84" s="20" t="s">
        <v>102</v>
      </c>
      <c r="D84" s="46">
        <v>8434200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8434200</v>
      </c>
      <c r="O84" s="47">
        <f t="shared" si="13"/>
        <v>132.48405642298388</v>
      </c>
      <c r="P84" s="9"/>
    </row>
    <row r="85" spans="1:119" ht="15.75" thickBot="1">
      <c r="A85" s="12"/>
      <c r="B85" s="25">
        <v>389.4</v>
      </c>
      <c r="C85" s="20" t="s">
        <v>91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156434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156434</v>
      </c>
      <c r="O85" s="47">
        <f t="shared" si="13"/>
        <v>2.4572586472306872</v>
      </c>
      <c r="P85" s="9"/>
    </row>
    <row r="86" spans="1:119" ht="16.5" thickBot="1">
      <c r="A86" s="14" t="s">
        <v>76</v>
      </c>
      <c r="B86" s="23"/>
      <c r="C86" s="22"/>
      <c r="D86" s="15">
        <f t="shared" ref="D86:M86" si="17">SUM(D5,D17,D30,D49,D68,D72,D82)</f>
        <v>79915884</v>
      </c>
      <c r="E86" s="15">
        <f t="shared" si="17"/>
        <v>10448567</v>
      </c>
      <c r="F86" s="15">
        <f t="shared" si="17"/>
        <v>11899277</v>
      </c>
      <c r="G86" s="15">
        <f t="shared" si="17"/>
        <v>6426808</v>
      </c>
      <c r="H86" s="15">
        <f t="shared" si="17"/>
        <v>0</v>
      </c>
      <c r="I86" s="15">
        <f t="shared" si="17"/>
        <v>84290235</v>
      </c>
      <c r="J86" s="15">
        <f t="shared" si="17"/>
        <v>13912722</v>
      </c>
      <c r="K86" s="15">
        <f t="shared" si="17"/>
        <v>20743600</v>
      </c>
      <c r="L86" s="15">
        <f t="shared" si="17"/>
        <v>0</v>
      </c>
      <c r="M86" s="15">
        <f t="shared" si="17"/>
        <v>0</v>
      </c>
      <c r="N86" s="15">
        <f>SUM(D86:M86)</f>
        <v>227637093</v>
      </c>
      <c r="O86" s="38">
        <f t="shared" si="13"/>
        <v>3575.7138167195503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51" t="s">
        <v>112</v>
      </c>
      <c r="M88" s="51"/>
      <c r="N88" s="51"/>
      <c r="O88" s="43">
        <v>63662</v>
      </c>
    </row>
    <row r="89" spans="1:119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  <row r="90" spans="1:119" ht="15.75" customHeight="1" thickBot="1">
      <c r="A90" s="55" t="s">
        <v>110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7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SUM(D6:D16)</f>
        <v>50832412</v>
      </c>
      <c r="E5" s="27">
        <f t="shared" ref="E5:M5" si="0">SUM(E6:E16)</f>
        <v>4995715</v>
      </c>
      <c r="F5" s="27">
        <f t="shared" si="0"/>
        <v>0</v>
      </c>
      <c r="G5" s="27">
        <f t="shared" si="0"/>
        <v>1705071</v>
      </c>
      <c r="H5" s="27">
        <f t="shared" si="0"/>
        <v>0</v>
      </c>
      <c r="I5" s="27">
        <f t="shared" si="0"/>
        <v>100424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57633622</v>
      </c>
      <c r="O5" s="33">
        <f t="shared" ref="O5:O36" si="1">(N5/O$88)</f>
        <v>925.12796558476998</v>
      </c>
      <c r="P5" s="6"/>
    </row>
    <row r="6" spans="1:133">
      <c r="A6" s="12"/>
      <c r="B6" s="25">
        <v>311</v>
      </c>
      <c r="C6" s="20" t="s">
        <v>3</v>
      </c>
      <c r="D6" s="46">
        <v>38042605</v>
      </c>
      <c r="E6" s="46">
        <v>986411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39029016</v>
      </c>
      <c r="O6" s="47">
        <f t="shared" si="1"/>
        <v>626.48906866994128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2318845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2318845</v>
      </c>
      <c r="O7" s="47">
        <f t="shared" si="1"/>
        <v>37.221820925230347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1705071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1705071</v>
      </c>
      <c r="O8" s="47">
        <f t="shared" si="1"/>
        <v>27.369594529519407</v>
      </c>
      <c r="P8" s="9"/>
    </row>
    <row r="9" spans="1:133">
      <c r="A9" s="12"/>
      <c r="B9" s="25">
        <v>312.51</v>
      </c>
      <c r="C9" s="20" t="s">
        <v>105</v>
      </c>
      <c r="D9" s="46">
        <v>765829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765829</v>
      </c>
      <c r="O9" s="47">
        <f t="shared" si="1"/>
        <v>12.292994959709782</v>
      </c>
      <c r="P9" s="9"/>
    </row>
    <row r="10" spans="1:133">
      <c r="A10" s="12"/>
      <c r="B10" s="25">
        <v>312.52</v>
      </c>
      <c r="C10" s="20" t="s">
        <v>101</v>
      </c>
      <c r="D10" s="46">
        <v>604665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604665</v>
      </c>
      <c r="O10" s="47">
        <f t="shared" si="1"/>
        <v>9.706009823750362</v>
      </c>
      <c r="P10" s="9"/>
    </row>
    <row r="11" spans="1:133">
      <c r="A11" s="12"/>
      <c r="B11" s="25">
        <v>314.10000000000002</v>
      </c>
      <c r="C11" s="20" t="s">
        <v>13</v>
      </c>
      <c r="D11" s="46">
        <v>4870988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4870988</v>
      </c>
      <c r="O11" s="47">
        <f t="shared" si="1"/>
        <v>78.188513274904494</v>
      </c>
      <c r="P11" s="9"/>
    </row>
    <row r="12" spans="1:133">
      <c r="A12" s="12"/>
      <c r="B12" s="25">
        <v>314.3</v>
      </c>
      <c r="C12" s="20" t="s">
        <v>14</v>
      </c>
      <c r="D12" s="46">
        <v>1348938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1348938</v>
      </c>
      <c r="O12" s="47">
        <f t="shared" si="1"/>
        <v>21.652990465183471</v>
      </c>
      <c r="P12" s="9"/>
    </row>
    <row r="13" spans="1:133">
      <c r="A13" s="12"/>
      <c r="B13" s="25">
        <v>314.39999999999998</v>
      </c>
      <c r="C13" s="20" t="s">
        <v>15</v>
      </c>
      <c r="D13" s="46">
        <v>117984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117984</v>
      </c>
      <c r="O13" s="47">
        <f t="shared" si="1"/>
        <v>1.893864971588173</v>
      </c>
      <c r="P13" s="9"/>
    </row>
    <row r="14" spans="1:133">
      <c r="A14" s="12"/>
      <c r="B14" s="25">
        <v>315</v>
      </c>
      <c r="C14" s="20" t="s">
        <v>16</v>
      </c>
      <c r="D14" s="46">
        <v>3571472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3571472</v>
      </c>
      <c r="O14" s="47">
        <f t="shared" si="1"/>
        <v>57.328838807024304</v>
      </c>
      <c r="P14" s="9"/>
    </row>
    <row r="15" spans="1:133">
      <c r="A15" s="12"/>
      <c r="B15" s="25">
        <v>316</v>
      </c>
      <c r="C15" s="20" t="s">
        <v>17</v>
      </c>
      <c r="D15" s="46">
        <v>1509931</v>
      </c>
      <c r="E15" s="46">
        <v>0</v>
      </c>
      <c r="F15" s="46">
        <v>0</v>
      </c>
      <c r="G15" s="46">
        <v>0</v>
      </c>
      <c r="H15" s="46">
        <v>0</v>
      </c>
      <c r="I15" s="46">
        <v>100424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1610355</v>
      </c>
      <c r="O15" s="47">
        <f t="shared" si="1"/>
        <v>25.849224694211692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1690459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1690459</v>
      </c>
      <c r="O16" s="47">
        <f t="shared" si="1"/>
        <v>27.135044463706699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SUM(D18:D29)</f>
        <v>6225544</v>
      </c>
      <c r="E17" s="32">
        <f t="shared" si="3"/>
        <v>0</v>
      </c>
      <c r="F17" s="32">
        <f t="shared" si="3"/>
        <v>0</v>
      </c>
      <c r="G17" s="32">
        <f t="shared" si="3"/>
        <v>1110951</v>
      </c>
      <c r="H17" s="32">
        <f t="shared" si="3"/>
        <v>0</v>
      </c>
      <c r="I17" s="32">
        <f t="shared" si="3"/>
        <v>1709148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9045643</v>
      </c>
      <c r="O17" s="45">
        <f t="shared" si="1"/>
        <v>145.19957302000066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1549982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1549982</v>
      </c>
      <c r="O18" s="47">
        <f t="shared" si="1"/>
        <v>24.880124562586278</v>
      </c>
      <c r="P18" s="9"/>
    </row>
    <row r="19" spans="1:16">
      <c r="A19" s="12"/>
      <c r="B19" s="25">
        <v>323.10000000000002</v>
      </c>
      <c r="C19" s="20" t="s">
        <v>20</v>
      </c>
      <c r="D19" s="46">
        <v>5161624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4">SUM(D19:M19)</f>
        <v>5161624</v>
      </c>
      <c r="O19" s="47">
        <f t="shared" si="1"/>
        <v>82.853767376159752</v>
      </c>
      <c r="P19" s="9"/>
    </row>
    <row r="20" spans="1:16">
      <c r="A20" s="12"/>
      <c r="B20" s="25">
        <v>323.39999999999998</v>
      </c>
      <c r="C20" s="20" t="s">
        <v>21</v>
      </c>
      <c r="D20" s="46">
        <v>61195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61195</v>
      </c>
      <c r="O20" s="47">
        <f t="shared" si="1"/>
        <v>0.98229477671835375</v>
      </c>
      <c r="P20" s="9"/>
    </row>
    <row r="21" spans="1:16">
      <c r="A21" s="12"/>
      <c r="B21" s="25">
        <v>323.89999999999998</v>
      </c>
      <c r="C21" s="20" t="s">
        <v>22</v>
      </c>
      <c r="D21" s="46">
        <v>54000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54000</v>
      </c>
      <c r="O21" s="47">
        <f t="shared" si="1"/>
        <v>0.86680150245593757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0</v>
      </c>
      <c r="F22" s="46">
        <v>0</v>
      </c>
      <c r="G22" s="46">
        <v>106179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106179</v>
      </c>
      <c r="O22" s="47">
        <f t="shared" si="1"/>
        <v>1.7043725320234999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0</v>
      </c>
      <c r="F23" s="46">
        <v>0</v>
      </c>
      <c r="G23" s="46">
        <v>41780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41780</v>
      </c>
      <c r="O23" s="47">
        <f t="shared" si="1"/>
        <v>0.67064753282609391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102701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102701</v>
      </c>
      <c r="O24" s="47">
        <f t="shared" si="1"/>
        <v>1.6485440945134675</v>
      </c>
      <c r="P24" s="9"/>
    </row>
    <row r="25" spans="1:16">
      <c r="A25" s="12"/>
      <c r="B25" s="25">
        <v>324.31</v>
      </c>
      <c r="C25" s="20" t="s">
        <v>26</v>
      </c>
      <c r="D25" s="46">
        <v>0</v>
      </c>
      <c r="E25" s="46">
        <v>0</v>
      </c>
      <c r="F25" s="46">
        <v>0</v>
      </c>
      <c r="G25" s="46">
        <v>296371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296371</v>
      </c>
      <c r="O25" s="47">
        <f t="shared" si="1"/>
        <v>4.7573116311920129</v>
      </c>
      <c r="P25" s="9"/>
    </row>
    <row r="26" spans="1:16">
      <c r="A26" s="12"/>
      <c r="B26" s="25">
        <v>324.32</v>
      </c>
      <c r="C26" s="20" t="s">
        <v>27</v>
      </c>
      <c r="D26" s="46">
        <v>0</v>
      </c>
      <c r="E26" s="46">
        <v>0</v>
      </c>
      <c r="F26" s="46">
        <v>0</v>
      </c>
      <c r="G26" s="46">
        <v>666621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666621</v>
      </c>
      <c r="O26" s="47">
        <f t="shared" si="1"/>
        <v>10.700520080901473</v>
      </c>
      <c r="P26" s="9"/>
    </row>
    <row r="27" spans="1:16">
      <c r="A27" s="12"/>
      <c r="B27" s="25">
        <v>325.10000000000002</v>
      </c>
      <c r="C27" s="20" t="s">
        <v>28</v>
      </c>
      <c r="D27" s="46">
        <v>16368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16368</v>
      </c>
      <c r="O27" s="47">
        <f t="shared" si="1"/>
        <v>0.26273716652219975</v>
      </c>
      <c r="P27" s="9"/>
    </row>
    <row r="28" spans="1:16">
      <c r="A28" s="12"/>
      <c r="B28" s="25">
        <v>325.2</v>
      </c>
      <c r="C28" s="20" t="s">
        <v>29</v>
      </c>
      <c r="D28" s="46">
        <v>7954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7954</v>
      </c>
      <c r="O28" s="47">
        <f t="shared" si="1"/>
        <v>0.12767665093582459</v>
      </c>
      <c r="P28" s="9"/>
    </row>
    <row r="29" spans="1:16">
      <c r="A29" s="12"/>
      <c r="B29" s="25">
        <v>329</v>
      </c>
      <c r="C29" s="20" t="s">
        <v>30</v>
      </c>
      <c r="D29" s="46">
        <v>924403</v>
      </c>
      <c r="E29" s="46">
        <v>0</v>
      </c>
      <c r="F29" s="46">
        <v>0</v>
      </c>
      <c r="G29" s="46">
        <v>0</v>
      </c>
      <c r="H29" s="46">
        <v>0</v>
      </c>
      <c r="I29" s="46">
        <v>56465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5">SUM(D29:M29)</f>
        <v>980868</v>
      </c>
      <c r="O29" s="47">
        <f t="shared" si="1"/>
        <v>15.744775113165751</v>
      </c>
      <c r="P29" s="9"/>
    </row>
    <row r="30" spans="1:16" ht="15.75">
      <c r="A30" s="29" t="s">
        <v>32</v>
      </c>
      <c r="B30" s="30"/>
      <c r="C30" s="31"/>
      <c r="D30" s="32">
        <f t="shared" ref="D30:M30" si="6">SUM(D31:D48)</f>
        <v>5753929</v>
      </c>
      <c r="E30" s="32">
        <f t="shared" si="6"/>
        <v>3838609</v>
      </c>
      <c r="F30" s="32">
        <f t="shared" si="6"/>
        <v>0</v>
      </c>
      <c r="G30" s="32">
        <f t="shared" si="6"/>
        <v>5665655</v>
      </c>
      <c r="H30" s="32">
        <f t="shared" si="6"/>
        <v>0</v>
      </c>
      <c r="I30" s="32">
        <f t="shared" si="6"/>
        <v>259193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15517386</v>
      </c>
      <c r="O30" s="45">
        <f t="shared" si="1"/>
        <v>249.08321294423578</v>
      </c>
      <c r="P30" s="10"/>
    </row>
    <row r="31" spans="1:16">
      <c r="A31" s="12"/>
      <c r="B31" s="25">
        <v>331.2</v>
      </c>
      <c r="C31" s="20" t="s">
        <v>31</v>
      </c>
      <c r="D31" s="46">
        <v>0</v>
      </c>
      <c r="E31" s="46">
        <v>887463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887463</v>
      </c>
      <c r="O31" s="47">
        <f t="shared" si="1"/>
        <v>14.245449292112106</v>
      </c>
      <c r="P31" s="9"/>
    </row>
    <row r="32" spans="1:16">
      <c r="A32" s="12"/>
      <c r="B32" s="25">
        <v>331.39</v>
      </c>
      <c r="C32" s="20" t="s">
        <v>35</v>
      </c>
      <c r="D32" s="46">
        <v>0</v>
      </c>
      <c r="E32" s="46">
        <v>0</v>
      </c>
      <c r="F32" s="46">
        <v>0</v>
      </c>
      <c r="G32" s="46">
        <v>93842</v>
      </c>
      <c r="H32" s="46">
        <v>0</v>
      </c>
      <c r="I32" s="46">
        <v>59490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153332</v>
      </c>
      <c r="O32" s="47">
        <f t="shared" si="1"/>
        <v>2.4612668143439596</v>
      </c>
      <c r="P32" s="9"/>
    </row>
    <row r="33" spans="1:16">
      <c r="A33" s="12"/>
      <c r="B33" s="25">
        <v>331.49</v>
      </c>
      <c r="C33" s="20" t="s">
        <v>36</v>
      </c>
      <c r="D33" s="46">
        <v>0</v>
      </c>
      <c r="E33" s="46">
        <v>0</v>
      </c>
      <c r="F33" s="46">
        <v>0</v>
      </c>
      <c r="G33" s="46">
        <v>411746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411746</v>
      </c>
      <c r="O33" s="47">
        <f t="shared" si="1"/>
        <v>6.6092972487078239</v>
      </c>
      <c r="P33" s="9"/>
    </row>
    <row r="34" spans="1:16">
      <c r="A34" s="12"/>
      <c r="B34" s="25">
        <v>331.5</v>
      </c>
      <c r="C34" s="20" t="s">
        <v>33</v>
      </c>
      <c r="D34" s="46">
        <v>0</v>
      </c>
      <c r="E34" s="46">
        <v>2243513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2243513</v>
      </c>
      <c r="O34" s="47">
        <f t="shared" si="1"/>
        <v>36.012600725544964</v>
      </c>
      <c r="P34" s="9"/>
    </row>
    <row r="35" spans="1:16">
      <c r="A35" s="12"/>
      <c r="B35" s="25">
        <v>334.2</v>
      </c>
      <c r="C35" s="20" t="s">
        <v>106</v>
      </c>
      <c r="D35" s="46">
        <v>0</v>
      </c>
      <c r="E35" s="46">
        <v>0</v>
      </c>
      <c r="F35" s="46">
        <v>0</v>
      </c>
      <c r="G35" s="46">
        <v>-11268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-11268</v>
      </c>
      <c r="O35" s="47">
        <f t="shared" si="1"/>
        <v>-0.18087258017913899</v>
      </c>
      <c r="P35" s="9"/>
    </row>
    <row r="36" spans="1:16">
      <c r="A36" s="12"/>
      <c r="B36" s="25">
        <v>334.36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14546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7">SUM(D36:M36)</f>
        <v>14546</v>
      </c>
      <c r="O36" s="47">
        <f t="shared" si="1"/>
        <v>0.23349064175414941</v>
      </c>
      <c r="P36" s="9"/>
    </row>
    <row r="37" spans="1:16">
      <c r="A37" s="12"/>
      <c r="B37" s="25">
        <v>334.49</v>
      </c>
      <c r="C37" s="20" t="s">
        <v>38</v>
      </c>
      <c r="D37" s="46">
        <v>0</v>
      </c>
      <c r="E37" s="46">
        <v>37141</v>
      </c>
      <c r="F37" s="46">
        <v>0</v>
      </c>
      <c r="G37" s="46">
        <v>5171335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5208476</v>
      </c>
      <c r="O37" s="47">
        <f t="shared" ref="O37:O68" si="8">(N37/O$88)</f>
        <v>83.605830042698003</v>
      </c>
      <c r="P37" s="9"/>
    </row>
    <row r="38" spans="1:16">
      <c r="A38" s="12"/>
      <c r="B38" s="25">
        <v>334.5</v>
      </c>
      <c r="C38" s="20" t="s">
        <v>39</v>
      </c>
      <c r="D38" s="46">
        <v>0</v>
      </c>
      <c r="E38" s="46">
        <v>36629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36629</v>
      </c>
      <c r="O38" s="47">
        <f t="shared" si="8"/>
        <v>0.58796430061960259</v>
      </c>
      <c r="P38" s="9"/>
    </row>
    <row r="39" spans="1:16">
      <c r="A39" s="12"/>
      <c r="B39" s="25">
        <v>334.7</v>
      </c>
      <c r="C39" s="20" t="s">
        <v>40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24109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24109</v>
      </c>
      <c r="O39" s="47">
        <f t="shared" si="8"/>
        <v>0.38699476708722591</v>
      </c>
      <c r="P39" s="9"/>
    </row>
    <row r="40" spans="1:16">
      <c r="A40" s="12"/>
      <c r="B40" s="25">
        <v>335.12</v>
      </c>
      <c r="C40" s="20" t="s">
        <v>41</v>
      </c>
      <c r="D40" s="46">
        <v>1283817</v>
      </c>
      <c r="E40" s="46">
        <v>525696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1809513</v>
      </c>
      <c r="O40" s="47">
        <f t="shared" si="8"/>
        <v>29.046084946547239</v>
      </c>
      <c r="P40" s="9"/>
    </row>
    <row r="41" spans="1:16">
      <c r="A41" s="12"/>
      <c r="B41" s="25">
        <v>335.14</v>
      </c>
      <c r="C41" s="20" t="s">
        <v>42</v>
      </c>
      <c r="D41" s="46">
        <v>20147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20147</v>
      </c>
      <c r="O41" s="47">
        <f t="shared" si="8"/>
        <v>0.32339721981444025</v>
      </c>
      <c r="P41" s="9"/>
    </row>
    <row r="42" spans="1:16">
      <c r="A42" s="12"/>
      <c r="B42" s="25">
        <v>335.15</v>
      </c>
      <c r="C42" s="20" t="s">
        <v>43</v>
      </c>
      <c r="D42" s="46">
        <v>97521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97521</v>
      </c>
      <c r="O42" s="47">
        <f t="shared" si="8"/>
        <v>1.5653953577963979</v>
      </c>
      <c r="P42" s="9"/>
    </row>
    <row r="43" spans="1:16">
      <c r="A43" s="12"/>
      <c r="B43" s="25">
        <v>335.18</v>
      </c>
      <c r="C43" s="20" t="s">
        <v>44</v>
      </c>
      <c r="D43" s="46">
        <v>4184439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4184439</v>
      </c>
      <c r="O43" s="47">
        <f t="shared" si="8"/>
        <v>67.168111335837423</v>
      </c>
      <c r="P43" s="9"/>
    </row>
    <row r="44" spans="1:16">
      <c r="A44" s="12"/>
      <c r="B44" s="25">
        <v>335.21</v>
      </c>
      <c r="C44" s="20" t="s">
        <v>45</v>
      </c>
      <c r="D44" s="46">
        <v>37674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37674</v>
      </c>
      <c r="O44" s="47">
        <f t="shared" si="8"/>
        <v>0.60473851488009245</v>
      </c>
      <c r="P44" s="9"/>
    </row>
    <row r="45" spans="1:16">
      <c r="A45" s="12"/>
      <c r="B45" s="25">
        <v>335.49</v>
      </c>
      <c r="C45" s="20" t="s">
        <v>46</v>
      </c>
      <c r="D45" s="46">
        <v>72454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72454</v>
      </c>
      <c r="O45" s="47">
        <f t="shared" si="8"/>
        <v>1.1630228899804167</v>
      </c>
      <c r="P45" s="9"/>
    </row>
    <row r="46" spans="1:16">
      <c r="A46" s="12"/>
      <c r="B46" s="25">
        <v>337.2</v>
      </c>
      <c r="C46" s="20" t="s">
        <v>47</v>
      </c>
      <c r="D46" s="46">
        <v>0</v>
      </c>
      <c r="E46" s="46">
        <v>108167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108167</v>
      </c>
      <c r="O46" s="47">
        <f t="shared" si="8"/>
        <v>1.7362836688176186</v>
      </c>
      <c r="P46" s="9"/>
    </row>
    <row r="47" spans="1:16">
      <c r="A47" s="12"/>
      <c r="B47" s="25">
        <v>337.3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149221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149221</v>
      </c>
      <c r="O47" s="47">
        <f t="shared" si="8"/>
        <v>2.3952775369995827</v>
      </c>
      <c r="P47" s="9"/>
    </row>
    <row r="48" spans="1:16">
      <c r="A48" s="12"/>
      <c r="B48" s="25">
        <v>338</v>
      </c>
      <c r="C48" s="20" t="s">
        <v>51</v>
      </c>
      <c r="D48" s="46">
        <v>57877</v>
      </c>
      <c r="E48" s="46">
        <v>0</v>
      </c>
      <c r="F48" s="46">
        <v>0</v>
      </c>
      <c r="G48" s="46">
        <v>0</v>
      </c>
      <c r="H48" s="46">
        <v>0</v>
      </c>
      <c r="I48" s="46">
        <v>11827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69704</v>
      </c>
      <c r="O48" s="47">
        <f t="shared" si="8"/>
        <v>1.1188802208738644</v>
      </c>
      <c r="P48" s="9"/>
    </row>
    <row r="49" spans="1:16" ht="15.75">
      <c r="A49" s="29" t="s">
        <v>56</v>
      </c>
      <c r="B49" s="30"/>
      <c r="C49" s="31"/>
      <c r="D49" s="32">
        <f t="shared" ref="D49:M49" si="9">SUM(D50:D67)</f>
        <v>1290607</v>
      </c>
      <c r="E49" s="32">
        <f t="shared" si="9"/>
        <v>614265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71016483</v>
      </c>
      <c r="J49" s="32">
        <f t="shared" si="9"/>
        <v>14372024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87293379</v>
      </c>
      <c r="O49" s="45">
        <f t="shared" si="8"/>
        <v>1401.2228161417702</v>
      </c>
      <c r="P49" s="10"/>
    </row>
    <row r="50" spans="1:16">
      <c r="A50" s="12"/>
      <c r="B50" s="25">
        <v>341.2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14372024</v>
      </c>
      <c r="K50" s="46">
        <v>0</v>
      </c>
      <c r="L50" s="46">
        <v>0</v>
      </c>
      <c r="M50" s="46">
        <v>0</v>
      </c>
      <c r="N50" s="46">
        <f t="shared" ref="N50:N67" si="10">SUM(D50:M50)</f>
        <v>14372024</v>
      </c>
      <c r="O50" s="47">
        <f t="shared" si="8"/>
        <v>230.6979999357925</v>
      </c>
      <c r="P50" s="9"/>
    </row>
    <row r="51" spans="1:16">
      <c r="A51" s="12"/>
      <c r="B51" s="25">
        <v>341.9</v>
      </c>
      <c r="C51" s="20" t="s">
        <v>60</v>
      </c>
      <c r="D51" s="46">
        <v>152111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152111</v>
      </c>
      <c r="O51" s="47">
        <f t="shared" si="8"/>
        <v>2.4416674692606506</v>
      </c>
      <c r="P51" s="9"/>
    </row>
    <row r="52" spans="1:16">
      <c r="A52" s="12"/>
      <c r="B52" s="25">
        <v>342.1</v>
      </c>
      <c r="C52" s="20" t="s">
        <v>61</v>
      </c>
      <c r="D52" s="46">
        <v>0</v>
      </c>
      <c r="E52" s="46">
        <v>614265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614265</v>
      </c>
      <c r="O52" s="47">
        <f t="shared" si="8"/>
        <v>9.8601078686314167</v>
      </c>
      <c r="P52" s="9"/>
    </row>
    <row r="53" spans="1:16">
      <c r="A53" s="12"/>
      <c r="B53" s="25">
        <v>342.2</v>
      </c>
      <c r="C53" s="20" t="s">
        <v>62</v>
      </c>
      <c r="D53" s="46">
        <v>139500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139500</v>
      </c>
      <c r="O53" s="47">
        <f t="shared" si="8"/>
        <v>2.2392372146778388</v>
      </c>
      <c r="P53" s="9"/>
    </row>
    <row r="54" spans="1:16">
      <c r="A54" s="12"/>
      <c r="B54" s="25">
        <v>342.9</v>
      </c>
      <c r="C54" s="20" t="s">
        <v>63</v>
      </c>
      <c r="D54" s="46">
        <v>26299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26299</v>
      </c>
      <c r="O54" s="47">
        <f t="shared" si="8"/>
        <v>0.42214838357571671</v>
      </c>
      <c r="P54" s="9"/>
    </row>
    <row r="55" spans="1:16">
      <c r="A55" s="12"/>
      <c r="B55" s="25">
        <v>343.3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16396227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16396227</v>
      </c>
      <c r="O55" s="47">
        <f t="shared" si="8"/>
        <v>263.19026292978907</v>
      </c>
      <c r="P55" s="9"/>
    </row>
    <row r="56" spans="1:16">
      <c r="A56" s="12"/>
      <c r="B56" s="25">
        <v>343.4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14059288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14059288</v>
      </c>
      <c r="O56" s="47">
        <f t="shared" si="8"/>
        <v>225.67799929371731</v>
      </c>
      <c r="P56" s="9"/>
    </row>
    <row r="57" spans="1:16">
      <c r="A57" s="12"/>
      <c r="B57" s="25">
        <v>343.5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29541604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29541604</v>
      </c>
      <c r="O57" s="47">
        <f t="shared" si="8"/>
        <v>474.19827281774695</v>
      </c>
      <c r="P57" s="9"/>
    </row>
    <row r="58" spans="1:16">
      <c r="A58" s="12"/>
      <c r="B58" s="25">
        <v>343.7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3974934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3974934</v>
      </c>
      <c r="O58" s="47">
        <f t="shared" si="8"/>
        <v>63.805162284503517</v>
      </c>
      <c r="P58" s="9"/>
    </row>
    <row r="59" spans="1:16">
      <c r="A59" s="12"/>
      <c r="B59" s="25">
        <v>343.8</v>
      </c>
      <c r="C59" s="20" t="s">
        <v>68</v>
      </c>
      <c r="D59" s="46">
        <v>220507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220507</v>
      </c>
      <c r="O59" s="47">
        <f t="shared" si="8"/>
        <v>3.5395518315194709</v>
      </c>
      <c r="P59" s="9"/>
    </row>
    <row r="60" spans="1:16">
      <c r="A60" s="12"/>
      <c r="B60" s="25">
        <v>343.9</v>
      </c>
      <c r="C60" s="20" t="s">
        <v>69</v>
      </c>
      <c r="D60" s="46">
        <v>304965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304965</v>
      </c>
      <c r="O60" s="47">
        <f t="shared" si="8"/>
        <v>4.8952614851199074</v>
      </c>
      <c r="P60" s="9"/>
    </row>
    <row r="61" spans="1:16">
      <c r="A61" s="12"/>
      <c r="B61" s="25">
        <v>344.5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540180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540180</v>
      </c>
      <c r="O61" s="47">
        <f t="shared" si="8"/>
        <v>8.6709043629008953</v>
      </c>
      <c r="P61" s="9"/>
    </row>
    <row r="62" spans="1:16">
      <c r="A62" s="12"/>
      <c r="B62" s="25">
        <v>347.2</v>
      </c>
      <c r="C62" s="20" t="s">
        <v>71</v>
      </c>
      <c r="D62" s="46">
        <v>347787</v>
      </c>
      <c r="E62" s="46">
        <v>0</v>
      </c>
      <c r="F62" s="46">
        <v>0</v>
      </c>
      <c r="G62" s="46">
        <v>0</v>
      </c>
      <c r="H62" s="46">
        <v>0</v>
      </c>
      <c r="I62" s="46">
        <v>5313105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5660892</v>
      </c>
      <c r="O62" s="47">
        <f t="shared" si="8"/>
        <v>90.867957237792552</v>
      </c>
      <c r="P62" s="9"/>
    </row>
    <row r="63" spans="1:16">
      <c r="A63" s="12"/>
      <c r="B63" s="25">
        <v>347.3</v>
      </c>
      <c r="C63" s="20" t="s">
        <v>72</v>
      </c>
      <c r="D63" s="46">
        <v>2355</v>
      </c>
      <c r="E63" s="46">
        <v>0</v>
      </c>
      <c r="F63" s="46">
        <v>0</v>
      </c>
      <c r="G63" s="46">
        <v>0</v>
      </c>
      <c r="H63" s="46">
        <v>0</v>
      </c>
      <c r="I63" s="46">
        <v>1061332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1063687</v>
      </c>
      <c r="O63" s="47">
        <f t="shared" si="8"/>
        <v>17.074175735978685</v>
      </c>
      <c r="P63" s="9"/>
    </row>
    <row r="64" spans="1:16">
      <c r="A64" s="12"/>
      <c r="B64" s="25">
        <v>347.4</v>
      </c>
      <c r="C64" s="20" t="s">
        <v>73</v>
      </c>
      <c r="D64" s="46">
        <v>46457</v>
      </c>
      <c r="E64" s="46">
        <v>0</v>
      </c>
      <c r="F64" s="46">
        <v>0</v>
      </c>
      <c r="G64" s="46">
        <v>0</v>
      </c>
      <c r="H64" s="46">
        <v>0</v>
      </c>
      <c r="I64" s="46">
        <v>104996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151453</v>
      </c>
      <c r="O64" s="47">
        <f t="shared" si="8"/>
        <v>2.4311053324344281</v>
      </c>
      <c r="P64" s="9"/>
    </row>
    <row r="65" spans="1:16">
      <c r="A65" s="12"/>
      <c r="B65" s="25">
        <v>347.5</v>
      </c>
      <c r="C65" s="20" t="s">
        <v>74</v>
      </c>
      <c r="D65" s="46">
        <v>48636</v>
      </c>
      <c r="E65" s="46">
        <v>0</v>
      </c>
      <c r="F65" s="46">
        <v>0</v>
      </c>
      <c r="G65" s="46">
        <v>0</v>
      </c>
      <c r="H65" s="46">
        <v>0</v>
      </c>
      <c r="I65" s="46">
        <v>24817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73453</v>
      </c>
      <c r="O65" s="47">
        <f t="shared" si="8"/>
        <v>1.1790587177758516</v>
      </c>
      <c r="P65" s="9"/>
    </row>
    <row r="66" spans="1:16">
      <c r="A66" s="12"/>
      <c r="B66" s="25">
        <v>347.9</v>
      </c>
      <c r="C66" s="20" t="s">
        <v>75</v>
      </c>
      <c r="D66" s="46">
        <v>1200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1200</v>
      </c>
      <c r="O66" s="47">
        <f t="shared" si="8"/>
        <v>1.9262255610131947E-2</v>
      </c>
      <c r="P66" s="9"/>
    </row>
    <row r="67" spans="1:16">
      <c r="A67" s="12"/>
      <c r="B67" s="25">
        <v>349</v>
      </c>
      <c r="C67" s="20" t="s">
        <v>1</v>
      </c>
      <c r="D67" s="46">
        <v>790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790</v>
      </c>
      <c r="O67" s="47">
        <f t="shared" si="8"/>
        <v>1.2680984943336865E-2</v>
      </c>
      <c r="P67" s="9"/>
    </row>
    <row r="68" spans="1:16" ht="15.75">
      <c r="A68" s="29" t="s">
        <v>57</v>
      </c>
      <c r="B68" s="30"/>
      <c r="C68" s="31"/>
      <c r="D68" s="32">
        <f t="shared" ref="D68:M68" si="11">SUM(D69:D71)</f>
        <v>1306392</v>
      </c>
      <c r="E68" s="32">
        <f t="shared" si="11"/>
        <v>321395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149745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3" si="12">SUM(D68:M68)</f>
        <v>1777532</v>
      </c>
      <c r="O68" s="45">
        <f t="shared" si="8"/>
        <v>28.532729782657547</v>
      </c>
      <c r="P68" s="10"/>
    </row>
    <row r="69" spans="1:16">
      <c r="A69" s="13"/>
      <c r="B69" s="39">
        <v>351.1</v>
      </c>
      <c r="C69" s="21" t="s">
        <v>78</v>
      </c>
      <c r="D69" s="46">
        <v>1014005</v>
      </c>
      <c r="E69" s="46">
        <v>7635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1021640</v>
      </c>
      <c r="O69" s="47">
        <f t="shared" ref="O69:O86" si="13">(N69/O$88)</f>
        <v>16.399242351279334</v>
      </c>
      <c r="P69" s="9"/>
    </row>
    <row r="70" spans="1:16">
      <c r="A70" s="13"/>
      <c r="B70" s="39">
        <v>351.2</v>
      </c>
      <c r="C70" s="21" t="s">
        <v>79</v>
      </c>
      <c r="D70" s="46">
        <v>0</v>
      </c>
      <c r="E70" s="46">
        <v>313760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313760</v>
      </c>
      <c r="O70" s="47">
        <f t="shared" si="13"/>
        <v>5.0364377668625</v>
      </c>
      <c r="P70" s="9"/>
    </row>
    <row r="71" spans="1:16">
      <c r="A71" s="13"/>
      <c r="B71" s="39">
        <v>354</v>
      </c>
      <c r="C71" s="21" t="s">
        <v>81</v>
      </c>
      <c r="D71" s="46">
        <v>292387</v>
      </c>
      <c r="E71" s="46">
        <v>0</v>
      </c>
      <c r="F71" s="46">
        <v>0</v>
      </c>
      <c r="G71" s="46">
        <v>0</v>
      </c>
      <c r="H71" s="46">
        <v>0</v>
      </c>
      <c r="I71" s="46">
        <v>149745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442132</v>
      </c>
      <c r="O71" s="47">
        <f t="shared" si="13"/>
        <v>7.0970496645157146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SUM(D73:D81)</f>
        <v>5525709</v>
      </c>
      <c r="E72" s="32">
        <f t="shared" si="14"/>
        <v>1121038</v>
      </c>
      <c r="F72" s="32">
        <f t="shared" si="14"/>
        <v>9597</v>
      </c>
      <c r="G72" s="32">
        <f t="shared" si="14"/>
        <v>1285575</v>
      </c>
      <c r="H72" s="32">
        <f t="shared" si="14"/>
        <v>0</v>
      </c>
      <c r="I72" s="32">
        <f t="shared" si="14"/>
        <v>2944958</v>
      </c>
      <c r="J72" s="32">
        <f t="shared" si="14"/>
        <v>338918</v>
      </c>
      <c r="K72" s="32">
        <f t="shared" si="14"/>
        <v>34982456</v>
      </c>
      <c r="L72" s="32">
        <f t="shared" si="14"/>
        <v>0</v>
      </c>
      <c r="M72" s="32">
        <f t="shared" si="14"/>
        <v>0</v>
      </c>
      <c r="N72" s="32">
        <f t="shared" si="12"/>
        <v>46208251</v>
      </c>
      <c r="O72" s="45">
        <f t="shared" si="13"/>
        <v>741.72928504927927</v>
      </c>
      <c r="P72" s="10"/>
    </row>
    <row r="73" spans="1:16">
      <c r="A73" s="12"/>
      <c r="B73" s="25">
        <v>361.1</v>
      </c>
      <c r="C73" s="20" t="s">
        <v>82</v>
      </c>
      <c r="D73" s="46">
        <v>186063</v>
      </c>
      <c r="E73" s="46">
        <v>179905</v>
      </c>
      <c r="F73" s="46">
        <v>9780</v>
      </c>
      <c r="G73" s="46">
        <v>1281825</v>
      </c>
      <c r="H73" s="46">
        <v>0</v>
      </c>
      <c r="I73" s="46">
        <v>1056554</v>
      </c>
      <c r="J73" s="46">
        <v>125663</v>
      </c>
      <c r="K73" s="46">
        <v>3628479</v>
      </c>
      <c r="L73" s="46">
        <v>0</v>
      </c>
      <c r="M73" s="46">
        <v>0</v>
      </c>
      <c r="N73" s="46">
        <f t="shared" si="12"/>
        <v>6468269</v>
      </c>
      <c r="O73" s="47">
        <f t="shared" si="13"/>
        <v>103.8278756942438</v>
      </c>
      <c r="P73" s="9"/>
    </row>
    <row r="74" spans="1:16">
      <c r="A74" s="12"/>
      <c r="B74" s="25">
        <v>361.2</v>
      </c>
      <c r="C74" s="20" t="s">
        <v>107</v>
      </c>
      <c r="D74" s="46">
        <v>746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1" si="15">SUM(D74:M74)</f>
        <v>746</v>
      </c>
      <c r="O74" s="47">
        <f t="shared" si="13"/>
        <v>1.1974702237632027E-2</v>
      </c>
      <c r="P74" s="9"/>
    </row>
    <row r="75" spans="1:16">
      <c r="A75" s="12"/>
      <c r="B75" s="25">
        <v>361.3</v>
      </c>
      <c r="C75" s="20" t="s">
        <v>83</v>
      </c>
      <c r="D75" s="46">
        <v>119976</v>
      </c>
      <c r="E75" s="46">
        <v>-6649</v>
      </c>
      <c r="F75" s="46">
        <v>-183</v>
      </c>
      <c r="G75" s="46">
        <v>-51517</v>
      </c>
      <c r="H75" s="46">
        <v>0</v>
      </c>
      <c r="I75" s="46">
        <v>-236253</v>
      </c>
      <c r="J75" s="46">
        <v>-6595</v>
      </c>
      <c r="K75" s="46">
        <v>0</v>
      </c>
      <c r="L75" s="46">
        <v>0</v>
      </c>
      <c r="M75" s="46">
        <v>0</v>
      </c>
      <c r="N75" s="46">
        <f t="shared" si="15"/>
        <v>-181221</v>
      </c>
      <c r="O75" s="47">
        <f t="shared" si="13"/>
        <v>-2.9089376866031014</v>
      </c>
      <c r="P75" s="9"/>
    </row>
    <row r="76" spans="1:16">
      <c r="A76" s="12"/>
      <c r="B76" s="25">
        <v>361.4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9458279</v>
      </c>
      <c r="L76" s="46">
        <v>0</v>
      </c>
      <c r="M76" s="46">
        <v>0</v>
      </c>
      <c r="N76" s="46">
        <f t="shared" si="15"/>
        <v>9458279</v>
      </c>
      <c r="O76" s="47">
        <f t="shared" si="13"/>
        <v>151.82315644161932</v>
      </c>
      <c r="P76" s="9"/>
    </row>
    <row r="77" spans="1:16">
      <c r="A77" s="12"/>
      <c r="B77" s="25">
        <v>362</v>
      </c>
      <c r="C77" s="20" t="s">
        <v>85</v>
      </c>
      <c r="D77" s="46">
        <v>-27016</v>
      </c>
      <c r="E77" s="46">
        <v>284370</v>
      </c>
      <c r="F77" s="46">
        <v>0</v>
      </c>
      <c r="G77" s="46">
        <v>0</v>
      </c>
      <c r="H77" s="46">
        <v>0</v>
      </c>
      <c r="I77" s="46">
        <v>913093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1170447</v>
      </c>
      <c r="O77" s="47">
        <f t="shared" si="13"/>
        <v>18.787874410093423</v>
      </c>
      <c r="P77" s="9"/>
    </row>
    <row r="78" spans="1:16">
      <c r="A78" s="12"/>
      <c r="B78" s="25">
        <v>364</v>
      </c>
      <c r="C78" s="20" t="s">
        <v>86</v>
      </c>
      <c r="D78" s="46">
        <v>10675</v>
      </c>
      <c r="E78" s="46">
        <v>2691</v>
      </c>
      <c r="F78" s="46">
        <v>0</v>
      </c>
      <c r="G78" s="46">
        <v>0</v>
      </c>
      <c r="H78" s="46">
        <v>0</v>
      </c>
      <c r="I78" s="46">
        <v>-46110</v>
      </c>
      <c r="J78" s="46">
        <v>10155</v>
      </c>
      <c r="K78" s="46">
        <v>0</v>
      </c>
      <c r="L78" s="46">
        <v>0</v>
      </c>
      <c r="M78" s="46">
        <v>0</v>
      </c>
      <c r="N78" s="46">
        <f t="shared" si="15"/>
        <v>-22589</v>
      </c>
      <c r="O78" s="47">
        <f t="shared" si="13"/>
        <v>-0.36259590998105878</v>
      </c>
      <c r="P78" s="9"/>
    </row>
    <row r="79" spans="1:16">
      <c r="A79" s="12"/>
      <c r="B79" s="25">
        <v>366</v>
      </c>
      <c r="C79" s="20" t="s">
        <v>87</v>
      </c>
      <c r="D79" s="46">
        <v>10043</v>
      </c>
      <c r="E79" s="46">
        <v>69573</v>
      </c>
      <c r="F79" s="46">
        <v>0</v>
      </c>
      <c r="G79" s="46">
        <v>29630</v>
      </c>
      <c r="H79" s="46">
        <v>0</v>
      </c>
      <c r="I79" s="46">
        <v>1385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110631</v>
      </c>
      <c r="O79" s="47">
        <f t="shared" si="13"/>
        <v>1.7758355003370894</v>
      </c>
      <c r="P79" s="9"/>
    </row>
    <row r="80" spans="1:16">
      <c r="A80" s="12"/>
      <c r="B80" s="25">
        <v>368</v>
      </c>
      <c r="C80" s="20" t="s">
        <v>108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21767112</v>
      </c>
      <c r="L80" s="46">
        <v>0</v>
      </c>
      <c r="M80" s="46">
        <v>0</v>
      </c>
      <c r="N80" s="46">
        <f t="shared" si="15"/>
        <v>21767112</v>
      </c>
      <c r="O80" s="47">
        <f t="shared" si="13"/>
        <v>349.40306269864203</v>
      </c>
      <c r="P80" s="9"/>
    </row>
    <row r="81" spans="1:119">
      <c r="A81" s="12"/>
      <c r="B81" s="25">
        <v>369.9</v>
      </c>
      <c r="C81" s="20" t="s">
        <v>88</v>
      </c>
      <c r="D81" s="46">
        <v>5225222</v>
      </c>
      <c r="E81" s="46">
        <v>591148</v>
      </c>
      <c r="F81" s="46">
        <v>0</v>
      </c>
      <c r="G81" s="46">
        <v>25637</v>
      </c>
      <c r="H81" s="46">
        <v>0</v>
      </c>
      <c r="I81" s="46">
        <v>1256289</v>
      </c>
      <c r="J81" s="46">
        <v>209695</v>
      </c>
      <c r="K81" s="46">
        <v>128586</v>
      </c>
      <c r="L81" s="46">
        <v>0</v>
      </c>
      <c r="M81" s="46">
        <v>0</v>
      </c>
      <c r="N81" s="46">
        <f t="shared" si="15"/>
        <v>7436577</v>
      </c>
      <c r="O81" s="47">
        <f t="shared" si="13"/>
        <v>119.37103919869017</v>
      </c>
      <c r="P81" s="9"/>
    </row>
    <row r="82" spans="1:119" ht="15.75">
      <c r="A82" s="29" t="s">
        <v>58</v>
      </c>
      <c r="B82" s="30"/>
      <c r="C82" s="31"/>
      <c r="D82" s="32">
        <f t="shared" ref="D82:M82" si="16">SUM(D83:D85)</f>
        <v>14447248</v>
      </c>
      <c r="E82" s="32">
        <f t="shared" si="16"/>
        <v>5802056</v>
      </c>
      <c r="F82" s="32">
        <f t="shared" si="16"/>
        <v>13129000</v>
      </c>
      <c r="G82" s="32">
        <f t="shared" si="16"/>
        <v>2218457</v>
      </c>
      <c r="H82" s="32">
        <f t="shared" si="16"/>
        <v>0</v>
      </c>
      <c r="I82" s="32">
        <f t="shared" si="16"/>
        <v>5923041</v>
      </c>
      <c r="J82" s="32">
        <f t="shared" si="16"/>
        <v>57478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>SUM(D82:M82)</f>
        <v>41577280</v>
      </c>
      <c r="O82" s="45">
        <f t="shared" si="13"/>
        <v>667.3934957783556</v>
      </c>
      <c r="P82" s="9"/>
    </row>
    <row r="83" spans="1:119">
      <c r="A83" s="12"/>
      <c r="B83" s="25">
        <v>381</v>
      </c>
      <c r="C83" s="20" t="s">
        <v>89</v>
      </c>
      <c r="D83" s="46">
        <v>5716948</v>
      </c>
      <c r="E83" s="46">
        <v>5802056</v>
      </c>
      <c r="F83" s="46">
        <v>13129000</v>
      </c>
      <c r="G83" s="46">
        <v>2218457</v>
      </c>
      <c r="H83" s="46">
        <v>0</v>
      </c>
      <c r="I83" s="46">
        <v>5132640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31999101</v>
      </c>
      <c r="O83" s="47">
        <f t="shared" si="13"/>
        <v>513.64571896369068</v>
      </c>
      <c r="P83" s="9"/>
    </row>
    <row r="84" spans="1:119">
      <c r="A84" s="12"/>
      <c r="B84" s="25">
        <v>382</v>
      </c>
      <c r="C84" s="20" t="s">
        <v>102</v>
      </c>
      <c r="D84" s="46">
        <v>8730300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8730300</v>
      </c>
      <c r="O84" s="47">
        <f t="shared" si="13"/>
        <v>140.13772512761244</v>
      </c>
      <c r="P84" s="9"/>
    </row>
    <row r="85" spans="1:119" ht="15.75" thickBot="1">
      <c r="A85" s="12"/>
      <c r="B85" s="25">
        <v>389.4</v>
      </c>
      <c r="C85" s="20" t="s">
        <v>91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790401</v>
      </c>
      <c r="J85" s="46">
        <v>57478</v>
      </c>
      <c r="K85" s="46">
        <v>0</v>
      </c>
      <c r="L85" s="46">
        <v>0</v>
      </c>
      <c r="M85" s="46">
        <v>0</v>
      </c>
      <c r="N85" s="46">
        <f>SUM(D85:M85)</f>
        <v>847879</v>
      </c>
      <c r="O85" s="47">
        <f t="shared" si="13"/>
        <v>13.610051687052554</v>
      </c>
      <c r="P85" s="9"/>
    </row>
    <row r="86" spans="1:119" ht="16.5" thickBot="1">
      <c r="A86" s="14" t="s">
        <v>76</v>
      </c>
      <c r="B86" s="23"/>
      <c r="C86" s="22"/>
      <c r="D86" s="15">
        <f t="shared" ref="D86:M86" si="17">SUM(D5,D17,D30,D49,D68,D72,D82)</f>
        <v>85381841</v>
      </c>
      <c r="E86" s="15">
        <f t="shared" si="17"/>
        <v>16693078</v>
      </c>
      <c r="F86" s="15">
        <f t="shared" si="17"/>
        <v>13138597</v>
      </c>
      <c r="G86" s="15">
        <f t="shared" si="17"/>
        <v>11985709</v>
      </c>
      <c r="H86" s="15">
        <f t="shared" si="17"/>
        <v>0</v>
      </c>
      <c r="I86" s="15">
        <f t="shared" si="17"/>
        <v>82102992</v>
      </c>
      <c r="J86" s="15">
        <f t="shared" si="17"/>
        <v>14768420</v>
      </c>
      <c r="K86" s="15">
        <f t="shared" si="17"/>
        <v>34982456</v>
      </c>
      <c r="L86" s="15">
        <f t="shared" si="17"/>
        <v>0</v>
      </c>
      <c r="M86" s="15">
        <f t="shared" si="17"/>
        <v>0</v>
      </c>
      <c r="N86" s="15">
        <f>SUM(D86:M86)</f>
        <v>259053093</v>
      </c>
      <c r="O86" s="38">
        <f t="shared" si="13"/>
        <v>4158.2890783010689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51" t="s">
        <v>109</v>
      </c>
      <c r="M88" s="51"/>
      <c r="N88" s="51"/>
      <c r="O88" s="43">
        <v>62298</v>
      </c>
    </row>
    <row r="89" spans="1:119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  <row r="90" spans="1:119" ht="15.75" thickBot="1">
      <c r="A90" s="55" t="s">
        <v>110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7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SUM(D6:D16)</f>
        <v>60252638</v>
      </c>
      <c r="E5" s="27">
        <f t="shared" ref="E5:M5" si="0">SUM(E6:E16)</f>
        <v>5992810</v>
      </c>
      <c r="F5" s="27">
        <f t="shared" si="0"/>
        <v>0</v>
      </c>
      <c r="G5" s="27">
        <f t="shared" si="0"/>
        <v>1765739</v>
      </c>
      <c r="H5" s="27">
        <f t="shared" si="0"/>
        <v>0</v>
      </c>
      <c r="I5" s="27">
        <f t="shared" si="0"/>
        <v>74725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68085912</v>
      </c>
      <c r="O5" s="33">
        <f t="shared" ref="O5:O36" si="1">(N5/O$91)</f>
        <v>989.34759296124616</v>
      </c>
      <c r="P5" s="6"/>
    </row>
    <row r="6" spans="1:133">
      <c r="A6" s="12"/>
      <c r="B6" s="25">
        <v>311</v>
      </c>
      <c r="C6" s="20" t="s">
        <v>3</v>
      </c>
      <c r="D6" s="46">
        <v>46722520</v>
      </c>
      <c r="E6" s="46">
        <v>1045607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47768127</v>
      </c>
      <c r="O6" s="47">
        <f t="shared" si="1"/>
        <v>694.1124834711344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2370437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2370437</v>
      </c>
      <c r="O7" s="47">
        <f t="shared" si="1"/>
        <v>34.444513869716211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1765739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1765739</v>
      </c>
      <c r="O8" s="47">
        <f t="shared" si="1"/>
        <v>25.657725337479476</v>
      </c>
      <c r="P8" s="9"/>
    </row>
    <row r="9" spans="1:133">
      <c r="A9" s="12"/>
      <c r="B9" s="25">
        <v>312.51</v>
      </c>
      <c r="C9" s="20" t="s">
        <v>100</v>
      </c>
      <c r="D9" s="46">
        <v>981349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981349</v>
      </c>
      <c r="O9" s="47">
        <f t="shared" si="1"/>
        <v>14.259855563143899</v>
      </c>
      <c r="P9" s="9"/>
    </row>
    <row r="10" spans="1:133">
      <c r="A10" s="12"/>
      <c r="B10" s="25">
        <v>312.52</v>
      </c>
      <c r="C10" s="20" t="s">
        <v>101</v>
      </c>
      <c r="D10" s="46">
        <v>694222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694222</v>
      </c>
      <c r="O10" s="47">
        <f t="shared" si="1"/>
        <v>10.087650212877257</v>
      </c>
      <c r="P10" s="9"/>
    </row>
    <row r="11" spans="1:133">
      <c r="A11" s="12"/>
      <c r="B11" s="25">
        <v>314.10000000000002</v>
      </c>
      <c r="C11" s="20" t="s">
        <v>13</v>
      </c>
      <c r="D11" s="46">
        <v>4537876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4537876</v>
      </c>
      <c r="O11" s="47">
        <f t="shared" si="1"/>
        <v>65.939290021651004</v>
      </c>
      <c r="P11" s="9"/>
    </row>
    <row r="12" spans="1:133">
      <c r="A12" s="12"/>
      <c r="B12" s="25">
        <v>314.3</v>
      </c>
      <c r="C12" s="20" t="s">
        <v>14</v>
      </c>
      <c r="D12" s="46">
        <v>1279582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1279582</v>
      </c>
      <c r="O12" s="47">
        <f t="shared" si="1"/>
        <v>18.59344076490504</v>
      </c>
      <c r="P12" s="9"/>
    </row>
    <row r="13" spans="1:133">
      <c r="A13" s="12"/>
      <c r="B13" s="25">
        <v>314.39999999999998</v>
      </c>
      <c r="C13" s="20" t="s">
        <v>15</v>
      </c>
      <c r="D13" s="46">
        <v>104969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104969</v>
      </c>
      <c r="O13" s="47">
        <f t="shared" si="1"/>
        <v>1.5252909806884727</v>
      </c>
      <c r="P13" s="9"/>
    </row>
    <row r="14" spans="1:133">
      <c r="A14" s="12"/>
      <c r="B14" s="25">
        <v>315</v>
      </c>
      <c r="C14" s="20" t="s">
        <v>16</v>
      </c>
      <c r="D14" s="46">
        <v>4378308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4378308</v>
      </c>
      <c r="O14" s="47">
        <f t="shared" si="1"/>
        <v>63.62062802423749</v>
      </c>
      <c r="P14" s="9"/>
    </row>
    <row r="15" spans="1:133">
      <c r="A15" s="12"/>
      <c r="B15" s="25">
        <v>316</v>
      </c>
      <c r="C15" s="20" t="s">
        <v>17</v>
      </c>
      <c r="D15" s="46">
        <v>1553812</v>
      </c>
      <c r="E15" s="46">
        <v>0</v>
      </c>
      <c r="F15" s="46">
        <v>0</v>
      </c>
      <c r="G15" s="46">
        <v>0</v>
      </c>
      <c r="H15" s="46">
        <v>0</v>
      </c>
      <c r="I15" s="46">
        <v>74725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1628537</v>
      </c>
      <c r="O15" s="47">
        <f t="shared" si="1"/>
        <v>23.664060797163575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2576766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2576766</v>
      </c>
      <c r="O16" s="47">
        <f t="shared" si="1"/>
        <v>37.44265391824932</v>
      </c>
      <c r="P16" s="9"/>
    </row>
    <row r="17" spans="1:16" ht="15.75">
      <c r="A17" s="29" t="s">
        <v>19</v>
      </c>
      <c r="B17" s="30"/>
      <c r="C17" s="31"/>
      <c r="D17" s="32">
        <f>SUM(D18:D29)</f>
        <v>7071986</v>
      </c>
      <c r="E17" s="32">
        <f t="shared" ref="E17:M17" si="3">SUM(E18:E29)</f>
        <v>0</v>
      </c>
      <c r="F17" s="32">
        <f t="shared" si="3"/>
        <v>0</v>
      </c>
      <c r="G17" s="32">
        <f t="shared" si="3"/>
        <v>1731914</v>
      </c>
      <c r="H17" s="32">
        <f t="shared" si="3"/>
        <v>0</v>
      </c>
      <c r="I17" s="32">
        <f t="shared" si="3"/>
        <v>1933793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10737693</v>
      </c>
      <c r="O17" s="45">
        <f t="shared" si="1"/>
        <v>156.02803004984088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1445702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1445702</v>
      </c>
      <c r="O18" s="47">
        <f t="shared" si="1"/>
        <v>21.007309028030051</v>
      </c>
      <c r="P18" s="9"/>
    </row>
    <row r="19" spans="1:16">
      <c r="A19" s="12"/>
      <c r="B19" s="25">
        <v>323.10000000000002</v>
      </c>
      <c r="C19" s="20" t="s">
        <v>20</v>
      </c>
      <c r="D19" s="46">
        <v>5893656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5893656</v>
      </c>
      <c r="O19" s="47">
        <f t="shared" si="1"/>
        <v>85.639954082448156</v>
      </c>
      <c r="P19" s="9"/>
    </row>
    <row r="20" spans="1:16">
      <c r="A20" s="12"/>
      <c r="B20" s="25">
        <v>323.39999999999998</v>
      </c>
      <c r="C20" s="20" t="s">
        <v>21</v>
      </c>
      <c r="D20" s="46">
        <v>55411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55411</v>
      </c>
      <c r="O20" s="47">
        <f t="shared" si="1"/>
        <v>0.80517008384312472</v>
      </c>
      <c r="P20" s="9"/>
    </row>
    <row r="21" spans="1:16">
      <c r="A21" s="12"/>
      <c r="B21" s="25">
        <v>323.89999999999998</v>
      </c>
      <c r="C21" s="20" t="s">
        <v>22</v>
      </c>
      <c r="D21" s="46">
        <v>54000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54000</v>
      </c>
      <c r="O21" s="47">
        <f t="shared" si="1"/>
        <v>0.7846670250948139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0</v>
      </c>
      <c r="F22" s="46">
        <v>0</v>
      </c>
      <c r="G22" s="46">
        <v>62624</v>
      </c>
      <c r="H22" s="46">
        <v>0</v>
      </c>
      <c r="I22" s="46">
        <v>53522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116146</v>
      </c>
      <c r="O22" s="47">
        <f t="shared" si="1"/>
        <v>1.6877025240122641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0</v>
      </c>
      <c r="F23" s="46">
        <v>0</v>
      </c>
      <c r="G23" s="46">
        <v>66739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66739</v>
      </c>
      <c r="O23" s="47">
        <f t="shared" si="1"/>
        <v>0.96977578866301462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575445</v>
      </c>
      <c r="H24" s="46">
        <v>0</v>
      </c>
      <c r="I24" s="46">
        <v>373954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949399</v>
      </c>
      <c r="O24" s="47">
        <f t="shared" si="1"/>
        <v>13.795594239962801</v>
      </c>
      <c r="P24" s="9"/>
    </row>
    <row r="25" spans="1:16">
      <c r="A25" s="12"/>
      <c r="B25" s="25">
        <v>324.31</v>
      </c>
      <c r="C25" s="20" t="s">
        <v>26</v>
      </c>
      <c r="D25" s="46">
        <v>0</v>
      </c>
      <c r="E25" s="46">
        <v>0</v>
      </c>
      <c r="F25" s="46">
        <v>0</v>
      </c>
      <c r="G25" s="46">
        <v>291720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291720</v>
      </c>
      <c r="O25" s="47">
        <f t="shared" si="1"/>
        <v>4.2389456400122061</v>
      </c>
      <c r="P25" s="9"/>
    </row>
    <row r="26" spans="1:16">
      <c r="A26" s="12"/>
      <c r="B26" s="25">
        <v>324.32</v>
      </c>
      <c r="C26" s="20" t="s">
        <v>27</v>
      </c>
      <c r="D26" s="46">
        <v>0</v>
      </c>
      <c r="E26" s="46">
        <v>0</v>
      </c>
      <c r="F26" s="46">
        <v>0</v>
      </c>
      <c r="G26" s="46">
        <v>735386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735386</v>
      </c>
      <c r="O26" s="47">
        <f t="shared" si="1"/>
        <v>10.685798979932867</v>
      </c>
      <c r="P26" s="9"/>
    </row>
    <row r="27" spans="1:16">
      <c r="A27" s="12"/>
      <c r="B27" s="25">
        <v>325.10000000000002</v>
      </c>
      <c r="C27" s="20" t="s">
        <v>28</v>
      </c>
      <c r="D27" s="46">
        <v>22447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22447</v>
      </c>
      <c r="O27" s="47">
        <f t="shared" si="1"/>
        <v>0.32617445763524611</v>
      </c>
      <c r="P27" s="9"/>
    </row>
    <row r="28" spans="1:16">
      <c r="A28" s="12"/>
      <c r="B28" s="25">
        <v>325.2</v>
      </c>
      <c r="C28" s="20" t="s">
        <v>29</v>
      </c>
      <c r="D28" s="46">
        <v>8750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8750</v>
      </c>
      <c r="O28" s="47">
        <f t="shared" si="1"/>
        <v>0.12714511980703003</v>
      </c>
      <c r="P28" s="9"/>
    </row>
    <row r="29" spans="1:16">
      <c r="A29" s="12"/>
      <c r="B29" s="25">
        <v>329</v>
      </c>
      <c r="C29" s="20" t="s">
        <v>30</v>
      </c>
      <c r="D29" s="46">
        <v>1037722</v>
      </c>
      <c r="E29" s="46">
        <v>0</v>
      </c>
      <c r="F29" s="46">
        <v>0</v>
      </c>
      <c r="G29" s="46">
        <v>0</v>
      </c>
      <c r="H29" s="46">
        <v>0</v>
      </c>
      <c r="I29" s="46">
        <v>60615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1098337</v>
      </c>
      <c r="O29" s="47">
        <f t="shared" si="1"/>
        <v>15.959793080399308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SUM(D31:D50)</f>
        <v>5731190</v>
      </c>
      <c r="E30" s="32">
        <f t="shared" si="5"/>
        <v>2836355</v>
      </c>
      <c r="F30" s="32">
        <f t="shared" si="5"/>
        <v>0</v>
      </c>
      <c r="G30" s="32">
        <f t="shared" si="5"/>
        <v>5930746</v>
      </c>
      <c r="H30" s="32">
        <f t="shared" si="5"/>
        <v>0</v>
      </c>
      <c r="I30" s="32">
        <f t="shared" si="5"/>
        <v>1131350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15629641</v>
      </c>
      <c r="O30" s="45">
        <f t="shared" si="1"/>
        <v>227.11229456981357</v>
      </c>
      <c r="P30" s="10"/>
    </row>
    <row r="31" spans="1:16">
      <c r="A31" s="12"/>
      <c r="B31" s="25">
        <v>331.2</v>
      </c>
      <c r="C31" s="20" t="s">
        <v>31</v>
      </c>
      <c r="D31" s="46">
        <v>0</v>
      </c>
      <c r="E31" s="46">
        <v>310406</v>
      </c>
      <c r="F31" s="46">
        <v>0</v>
      </c>
      <c r="G31" s="46">
        <v>49217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5" si="6">SUM(D31:M31)</f>
        <v>359623</v>
      </c>
      <c r="O31" s="47">
        <f t="shared" si="1"/>
        <v>5.2256353623272647</v>
      </c>
      <c r="P31" s="9"/>
    </row>
    <row r="32" spans="1:16">
      <c r="A32" s="12"/>
      <c r="B32" s="25">
        <v>331.39</v>
      </c>
      <c r="C32" s="20" t="s">
        <v>35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137217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137217</v>
      </c>
      <c r="O32" s="47">
        <f t="shared" si="1"/>
        <v>1.9938825033784275</v>
      </c>
      <c r="P32" s="9"/>
    </row>
    <row r="33" spans="1:16">
      <c r="A33" s="12"/>
      <c r="B33" s="25">
        <v>331.49</v>
      </c>
      <c r="C33" s="20" t="s">
        <v>36</v>
      </c>
      <c r="D33" s="46">
        <v>0</v>
      </c>
      <c r="E33" s="46">
        <v>0</v>
      </c>
      <c r="F33" s="46">
        <v>0</v>
      </c>
      <c r="G33" s="46">
        <v>-17945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-17945</v>
      </c>
      <c r="O33" s="47">
        <f t="shared" si="1"/>
        <v>-0.26075647713567474</v>
      </c>
      <c r="P33" s="9"/>
    </row>
    <row r="34" spans="1:16">
      <c r="A34" s="12"/>
      <c r="B34" s="25">
        <v>331.5</v>
      </c>
      <c r="C34" s="20" t="s">
        <v>33</v>
      </c>
      <c r="D34" s="46">
        <v>0</v>
      </c>
      <c r="E34" s="46">
        <v>1414759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1414759</v>
      </c>
      <c r="O34" s="47">
        <f t="shared" si="1"/>
        <v>20.557680291779885</v>
      </c>
      <c r="P34" s="9"/>
    </row>
    <row r="35" spans="1:16">
      <c r="A35" s="12"/>
      <c r="B35" s="25">
        <v>331.7</v>
      </c>
      <c r="C35" s="20" t="s">
        <v>34</v>
      </c>
      <c r="D35" s="46">
        <v>0</v>
      </c>
      <c r="E35" s="46">
        <v>0</v>
      </c>
      <c r="F35" s="46">
        <v>0</v>
      </c>
      <c r="G35" s="46">
        <v>467200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467200</v>
      </c>
      <c r="O35" s="47">
        <f t="shared" si="1"/>
        <v>6.7888228541536497</v>
      </c>
      <c r="P35" s="9"/>
    </row>
    <row r="36" spans="1:16">
      <c r="A36" s="12"/>
      <c r="B36" s="25">
        <v>334.36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66147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66147</v>
      </c>
      <c r="O36" s="47">
        <f t="shared" si="1"/>
        <v>0.96117351312864185</v>
      </c>
      <c r="P36" s="9"/>
    </row>
    <row r="37" spans="1:16">
      <c r="A37" s="12"/>
      <c r="B37" s="25">
        <v>334.49</v>
      </c>
      <c r="C37" s="20" t="s">
        <v>38</v>
      </c>
      <c r="D37" s="46">
        <v>0</v>
      </c>
      <c r="E37" s="46">
        <v>0</v>
      </c>
      <c r="F37" s="46">
        <v>0</v>
      </c>
      <c r="G37" s="46">
        <v>-154321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-154321</v>
      </c>
      <c r="O37" s="47">
        <f t="shared" ref="O37:O68" si="7">(N37/O$91)</f>
        <v>-2.2424185181417924</v>
      </c>
      <c r="P37" s="9"/>
    </row>
    <row r="38" spans="1:16">
      <c r="A38" s="12"/>
      <c r="B38" s="25">
        <v>334.5</v>
      </c>
      <c r="C38" s="20" t="s">
        <v>39</v>
      </c>
      <c r="D38" s="46">
        <v>0</v>
      </c>
      <c r="E38" s="46">
        <v>521467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521467</v>
      </c>
      <c r="O38" s="47">
        <f t="shared" si="7"/>
        <v>7.5773696217614326</v>
      </c>
      <c r="P38" s="9"/>
    </row>
    <row r="39" spans="1:16">
      <c r="A39" s="12"/>
      <c r="B39" s="25">
        <v>334.7</v>
      </c>
      <c r="C39" s="20" t="s">
        <v>40</v>
      </c>
      <c r="D39" s="46">
        <v>0</v>
      </c>
      <c r="E39" s="46">
        <v>0</v>
      </c>
      <c r="F39" s="46">
        <v>0</v>
      </c>
      <c r="G39" s="46">
        <v>586595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586595</v>
      </c>
      <c r="O39" s="47">
        <f t="shared" si="7"/>
        <v>8.5237361775091181</v>
      </c>
      <c r="P39" s="9"/>
    </row>
    <row r="40" spans="1:16">
      <c r="A40" s="12"/>
      <c r="B40" s="25">
        <v>335.12</v>
      </c>
      <c r="C40" s="20" t="s">
        <v>41</v>
      </c>
      <c r="D40" s="46">
        <v>1276085</v>
      </c>
      <c r="E40" s="46">
        <v>513815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1789900</v>
      </c>
      <c r="O40" s="47">
        <f t="shared" si="7"/>
        <v>26.008805707726065</v>
      </c>
      <c r="P40" s="9"/>
    </row>
    <row r="41" spans="1:16">
      <c r="A41" s="12"/>
      <c r="B41" s="25">
        <v>335.14</v>
      </c>
      <c r="C41" s="20" t="s">
        <v>42</v>
      </c>
      <c r="D41" s="46">
        <v>21521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21521</v>
      </c>
      <c r="O41" s="47">
        <f t="shared" si="7"/>
        <v>0.31271887124195352</v>
      </c>
      <c r="P41" s="9"/>
    </row>
    <row r="42" spans="1:16">
      <c r="A42" s="12"/>
      <c r="B42" s="25">
        <v>335.15</v>
      </c>
      <c r="C42" s="20" t="s">
        <v>43</v>
      </c>
      <c r="D42" s="46">
        <v>88292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88292</v>
      </c>
      <c r="O42" s="47">
        <f t="shared" si="7"/>
        <v>1.2829596477716909</v>
      </c>
      <c r="P42" s="9"/>
    </row>
    <row r="43" spans="1:16">
      <c r="A43" s="12"/>
      <c r="B43" s="25">
        <v>335.18</v>
      </c>
      <c r="C43" s="20" t="s">
        <v>44</v>
      </c>
      <c r="D43" s="46">
        <v>4168430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4168430</v>
      </c>
      <c r="O43" s="47">
        <f t="shared" si="7"/>
        <v>60.570917915110655</v>
      </c>
      <c r="P43" s="9"/>
    </row>
    <row r="44" spans="1:16">
      <c r="A44" s="12"/>
      <c r="B44" s="25">
        <v>335.21</v>
      </c>
      <c r="C44" s="20" t="s">
        <v>45</v>
      </c>
      <c r="D44" s="46">
        <v>37371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37371</v>
      </c>
      <c r="O44" s="47">
        <f t="shared" si="7"/>
        <v>0.54303317397811646</v>
      </c>
      <c r="P44" s="9"/>
    </row>
    <row r="45" spans="1:16">
      <c r="A45" s="12"/>
      <c r="B45" s="25">
        <v>335.49</v>
      </c>
      <c r="C45" s="20" t="s">
        <v>46</v>
      </c>
      <c r="D45" s="46">
        <v>77260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77260</v>
      </c>
      <c r="O45" s="47">
        <f t="shared" si="7"/>
        <v>1.1226550807189875</v>
      </c>
      <c r="P45" s="9"/>
    </row>
    <row r="46" spans="1:16">
      <c r="A46" s="12"/>
      <c r="B46" s="25">
        <v>337.2</v>
      </c>
      <c r="C46" s="20" t="s">
        <v>47</v>
      </c>
      <c r="D46" s="46">
        <v>0</v>
      </c>
      <c r="E46" s="46">
        <v>75908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8">SUM(D46:M46)</f>
        <v>75908</v>
      </c>
      <c r="O46" s="47">
        <f t="shared" si="7"/>
        <v>1.103009343349947</v>
      </c>
      <c r="P46" s="9"/>
    </row>
    <row r="47" spans="1:16">
      <c r="A47" s="12"/>
      <c r="B47" s="25">
        <v>337.3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816886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816886</v>
      </c>
      <c r="O47" s="47">
        <f t="shared" si="7"/>
        <v>11.870064952992633</v>
      </c>
      <c r="P47" s="9"/>
    </row>
    <row r="48" spans="1:16">
      <c r="A48" s="12"/>
      <c r="B48" s="25">
        <v>337.4</v>
      </c>
      <c r="C48" s="20" t="s">
        <v>49</v>
      </c>
      <c r="D48" s="46">
        <v>0</v>
      </c>
      <c r="E48" s="46">
        <v>0</v>
      </c>
      <c r="F48" s="46">
        <v>0</v>
      </c>
      <c r="G48" s="46">
        <v>5000000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5000000</v>
      </c>
      <c r="O48" s="47">
        <f t="shared" si="7"/>
        <v>72.654354175445732</v>
      </c>
      <c r="P48" s="9"/>
    </row>
    <row r="49" spans="1:16">
      <c r="A49" s="12"/>
      <c r="B49" s="25">
        <v>337.9</v>
      </c>
      <c r="C49" s="20" t="s">
        <v>50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7700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7700</v>
      </c>
      <c r="O49" s="47">
        <f t="shared" si="7"/>
        <v>0.11188770543018643</v>
      </c>
      <c r="P49" s="9"/>
    </row>
    <row r="50" spans="1:16">
      <c r="A50" s="12"/>
      <c r="B50" s="25">
        <v>338</v>
      </c>
      <c r="C50" s="20" t="s">
        <v>51</v>
      </c>
      <c r="D50" s="46">
        <v>62231</v>
      </c>
      <c r="E50" s="46">
        <v>0</v>
      </c>
      <c r="F50" s="46">
        <v>0</v>
      </c>
      <c r="G50" s="46">
        <v>0</v>
      </c>
      <c r="H50" s="46">
        <v>0</v>
      </c>
      <c r="I50" s="46">
        <v>103400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165631</v>
      </c>
      <c r="O50" s="47">
        <f t="shared" si="7"/>
        <v>2.4067626672866504</v>
      </c>
      <c r="P50" s="9"/>
    </row>
    <row r="51" spans="1:16" ht="15.75">
      <c r="A51" s="29" t="s">
        <v>56</v>
      </c>
      <c r="B51" s="30"/>
      <c r="C51" s="31"/>
      <c r="D51" s="32">
        <f t="shared" ref="D51:M51" si="9">SUM(D52:D69)</f>
        <v>1282020</v>
      </c>
      <c r="E51" s="32">
        <f t="shared" si="9"/>
        <v>767213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66640322</v>
      </c>
      <c r="J51" s="32">
        <f t="shared" si="9"/>
        <v>15663963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si="8"/>
        <v>84353518</v>
      </c>
      <c r="O51" s="45">
        <f t="shared" si="7"/>
        <v>1225.7300745433674</v>
      </c>
      <c r="P51" s="10"/>
    </row>
    <row r="52" spans="1:16">
      <c r="A52" s="12"/>
      <c r="B52" s="25">
        <v>341.2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15663963</v>
      </c>
      <c r="K52" s="46">
        <v>0</v>
      </c>
      <c r="L52" s="46">
        <v>0</v>
      </c>
      <c r="M52" s="46">
        <v>0</v>
      </c>
      <c r="N52" s="46">
        <f t="shared" si="8"/>
        <v>15663963</v>
      </c>
      <c r="O52" s="47">
        <f t="shared" si="7"/>
        <v>227.61102311861549</v>
      </c>
      <c r="P52" s="9"/>
    </row>
    <row r="53" spans="1:16">
      <c r="A53" s="12"/>
      <c r="B53" s="25">
        <v>341.9</v>
      </c>
      <c r="C53" s="20" t="s">
        <v>60</v>
      </c>
      <c r="D53" s="46">
        <v>139365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7" si="10">SUM(D53:M53)</f>
        <v>139365</v>
      </c>
      <c r="O53" s="47">
        <f t="shared" si="7"/>
        <v>2.0250948139321991</v>
      </c>
      <c r="P53" s="9"/>
    </row>
    <row r="54" spans="1:16">
      <c r="A54" s="12"/>
      <c r="B54" s="25">
        <v>342.1</v>
      </c>
      <c r="C54" s="20" t="s">
        <v>61</v>
      </c>
      <c r="D54" s="46">
        <v>41447</v>
      </c>
      <c r="E54" s="46">
        <v>767213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808660</v>
      </c>
      <c r="O54" s="47">
        <f t="shared" si="7"/>
        <v>11.750534009503189</v>
      </c>
      <c r="P54" s="9"/>
    </row>
    <row r="55" spans="1:16">
      <c r="A55" s="12"/>
      <c r="B55" s="25">
        <v>342.2</v>
      </c>
      <c r="C55" s="20" t="s">
        <v>62</v>
      </c>
      <c r="D55" s="46">
        <v>159876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159876</v>
      </c>
      <c r="O55" s="47">
        <f t="shared" si="7"/>
        <v>2.3231375056307124</v>
      </c>
      <c r="P55" s="9"/>
    </row>
    <row r="56" spans="1:16">
      <c r="A56" s="12"/>
      <c r="B56" s="25">
        <v>342.9</v>
      </c>
      <c r="C56" s="20" t="s">
        <v>63</v>
      </c>
      <c r="D56" s="46">
        <v>25823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25823</v>
      </c>
      <c r="O56" s="47">
        <f t="shared" si="7"/>
        <v>0.37523067757450707</v>
      </c>
      <c r="P56" s="9"/>
    </row>
    <row r="57" spans="1:16">
      <c r="A57" s="12"/>
      <c r="B57" s="25">
        <v>343.3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15066139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15066139</v>
      </c>
      <c r="O57" s="47">
        <f t="shared" si="7"/>
        <v>218.92411979249917</v>
      </c>
      <c r="P57" s="9"/>
    </row>
    <row r="58" spans="1:16">
      <c r="A58" s="12"/>
      <c r="B58" s="25">
        <v>343.4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13820095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13820095</v>
      </c>
      <c r="O58" s="47">
        <f t="shared" si="7"/>
        <v>200.81801537366135</v>
      </c>
      <c r="P58" s="9"/>
    </row>
    <row r="59" spans="1:16">
      <c r="A59" s="12"/>
      <c r="B59" s="25">
        <v>343.5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28224768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28224768</v>
      </c>
      <c r="O59" s="47">
        <f t="shared" si="7"/>
        <v>410.13045815835744</v>
      </c>
      <c r="P59" s="9"/>
    </row>
    <row r="60" spans="1:16">
      <c r="A60" s="12"/>
      <c r="B60" s="25">
        <v>343.7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2830922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2830922</v>
      </c>
      <c r="O60" s="47">
        <f t="shared" si="7"/>
        <v>41.13576192621224</v>
      </c>
      <c r="P60" s="9"/>
    </row>
    <row r="61" spans="1:16">
      <c r="A61" s="12"/>
      <c r="B61" s="25">
        <v>343.8</v>
      </c>
      <c r="C61" s="20" t="s">
        <v>68</v>
      </c>
      <c r="D61" s="46">
        <v>203207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203207</v>
      </c>
      <c r="O61" s="47">
        <f t="shared" si="7"/>
        <v>2.9527746697859603</v>
      </c>
      <c r="P61" s="9"/>
    </row>
    <row r="62" spans="1:16">
      <c r="A62" s="12"/>
      <c r="B62" s="25">
        <v>343.9</v>
      </c>
      <c r="C62" s="20" t="s">
        <v>69</v>
      </c>
      <c r="D62" s="46">
        <v>178067</v>
      </c>
      <c r="E62" s="46">
        <v>0</v>
      </c>
      <c r="F62" s="46">
        <v>0</v>
      </c>
      <c r="G62" s="46">
        <v>0</v>
      </c>
      <c r="H62" s="46">
        <v>0</v>
      </c>
      <c r="I62" s="46">
        <v>50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178117</v>
      </c>
      <c r="O62" s="47">
        <f t="shared" si="7"/>
        <v>2.5881951205335736</v>
      </c>
      <c r="P62" s="9"/>
    </row>
    <row r="63" spans="1:16">
      <c r="A63" s="12"/>
      <c r="B63" s="25">
        <v>344.5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569586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569586</v>
      </c>
      <c r="O63" s="47">
        <f t="shared" si="7"/>
        <v>8.2765805954750871</v>
      </c>
      <c r="P63" s="9"/>
    </row>
    <row r="64" spans="1:16">
      <c r="A64" s="12"/>
      <c r="B64" s="25">
        <v>347.2</v>
      </c>
      <c r="C64" s="20" t="s">
        <v>71</v>
      </c>
      <c r="D64" s="46">
        <v>359050</v>
      </c>
      <c r="E64" s="46">
        <v>0</v>
      </c>
      <c r="F64" s="46">
        <v>0</v>
      </c>
      <c r="G64" s="46">
        <v>0</v>
      </c>
      <c r="H64" s="46">
        <v>0</v>
      </c>
      <c r="I64" s="46">
        <v>5202789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5561839</v>
      </c>
      <c r="O64" s="47">
        <f t="shared" si="7"/>
        <v>80.81836411456139</v>
      </c>
      <c r="P64" s="9"/>
    </row>
    <row r="65" spans="1:16">
      <c r="A65" s="12"/>
      <c r="B65" s="25">
        <v>347.3</v>
      </c>
      <c r="C65" s="20" t="s">
        <v>72</v>
      </c>
      <c r="D65" s="46">
        <v>65941</v>
      </c>
      <c r="E65" s="46">
        <v>0</v>
      </c>
      <c r="F65" s="46">
        <v>0</v>
      </c>
      <c r="G65" s="46">
        <v>0</v>
      </c>
      <c r="H65" s="46">
        <v>0</v>
      </c>
      <c r="I65" s="46">
        <v>815910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881851</v>
      </c>
      <c r="O65" s="47">
        <f t="shared" si="7"/>
        <v>12.814062976794199</v>
      </c>
      <c r="P65" s="9"/>
    </row>
    <row r="66" spans="1:16">
      <c r="A66" s="12"/>
      <c r="B66" s="25">
        <v>347.4</v>
      </c>
      <c r="C66" s="20" t="s">
        <v>73</v>
      </c>
      <c r="D66" s="46">
        <v>46863</v>
      </c>
      <c r="E66" s="46">
        <v>0</v>
      </c>
      <c r="F66" s="46">
        <v>0</v>
      </c>
      <c r="G66" s="46">
        <v>0</v>
      </c>
      <c r="H66" s="46">
        <v>0</v>
      </c>
      <c r="I66" s="46">
        <v>102918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149781</v>
      </c>
      <c r="O66" s="47">
        <f t="shared" si="7"/>
        <v>2.1764483645504873</v>
      </c>
      <c r="P66" s="9"/>
    </row>
    <row r="67" spans="1:16">
      <c r="A67" s="12"/>
      <c r="B67" s="25">
        <v>347.5</v>
      </c>
      <c r="C67" s="20" t="s">
        <v>74</v>
      </c>
      <c r="D67" s="46">
        <v>52576</v>
      </c>
      <c r="E67" s="46">
        <v>0</v>
      </c>
      <c r="F67" s="46">
        <v>0</v>
      </c>
      <c r="G67" s="46">
        <v>0</v>
      </c>
      <c r="H67" s="46">
        <v>0</v>
      </c>
      <c r="I67" s="46">
        <v>7145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59721</v>
      </c>
      <c r="O67" s="47">
        <f t="shared" si="7"/>
        <v>0.86779813714235898</v>
      </c>
      <c r="P67" s="9"/>
    </row>
    <row r="68" spans="1:16">
      <c r="A68" s="12"/>
      <c r="B68" s="25">
        <v>347.9</v>
      </c>
      <c r="C68" s="20" t="s">
        <v>75</v>
      </c>
      <c r="D68" s="46">
        <v>1200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6" si="11">SUM(D68:M68)</f>
        <v>1200</v>
      </c>
      <c r="O68" s="47">
        <f t="shared" si="7"/>
        <v>1.7437045002106976E-2</v>
      </c>
      <c r="P68" s="9"/>
    </row>
    <row r="69" spans="1:16">
      <c r="A69" s="12"/>
      <c r="B69" s="25">
        <v>349</v>
      </c>
      <c r="C69" s="20" t="s">
        <v>1</v>
      </c>
      <c r="D69" s="46">
        <v>8605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8605</v>
      </c>
      <c r="O69" s="47">
        <f t="shared" ref="O69:O89" si="12">(N69/O$91)</f>
        <v>0.12503814353594211</v>
      </c>
      <c r="P69" s="9"/>
    </row>
    <row r="70" spans="1:16" ht="15.75">
      <c r="A70" s="29" t="s">
        <v>57</v>
      </c>
      <c r="B70" s="30"/>
      <c r="C70" s="31"/>
      <c r="D70" s="32">
        <f t="shared" ref="D70:M70" si="13">SUM(D71:D74)</f>
        <v>1517506</v>
      </c>
      <c r="E70" s="32">
        <f t="shared" si="13"/>
        <v>203929</v>
      </c>
      <c r="F70" s="32">
        <f t="shared" si="13"/>
        <v>0</v>
      </c>
      <c r="G70" s="32">
        <f t="shared" si="13"/>
        <v>0</v>
      </c>
      <c r="H70" s="32">
        <f t="shared" si="13"/>
        <v>0</v>
      </c>
      <c r="I70" s="32">
        <f t="shared" si="13"/>
        <v>173868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si="11"/>
        <v>1895303</v>
      </c>
      <c r="O70" s="45">
        <f t="shared" si="12"/>
        <v>27.540403086356964</v>
      </c>
      <c r="P70" s="10"/>
    </row>
    <row r="71" spans="1:16">
      <c r="A71" s="13"/>
      <c r="B71" s="39">
        <v>351.1</v>
      </c>
      <c r="C71" s="21" t="s">
        <v>78</v>
      </c>
      <c r="D71" s="46">
        <v>1113270</v>
      </c>
      <c r="E71" s="46">
        <v>11196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1124466</v>
      </c>
      <c r="O71" s="47">
        <f t="shared" si="12"/>
        <v>16.339470204449352</v>
      </c>
      <c r="P71" s="9"/>
    </row>
    <row r="72" spans="1:16">
      <c r="A72" s="13"/>
      <c r="B72" s="39">
        <v>351.2</v>
      </c>
      <c r="C72" s="21" t="s">
        <v>79</v>
      </c>
      <c r="D72" s="46">
        <v>0</v>
      </c>
      <c r="E72" s="46">
        <v>192733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1"/>
        <v>192733</v>
      </c>
      <c r="O72" s="47">
        <f t="shared" si="12"/>
        <v>2.8005783286592365</v>
      </c>
      <c r="P72" s="9"/>
    </row>
    <row r="73" spans="1:16">
      <c r="A73" s="13"/>
      <c r="B73" s="39">
        <v>353</v>
      </c>
      <c r="C73" s="21" t="s">
        <v>80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1414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1"/>
        <v>1414</v>
      </c>
      <c r="O73" s="47">
        <f t="shared" si="12"/>
        <v>2.0546651360816053E-2</v>
      </c>
      <c r="P73" s="9"/>
    </row>
    <row r="74" spans="1:16">
      <c r="A74" s="13"/>
      <c r="B74" s="39">
        <v>354</v>
      </c>
      <c r="C74" s="21" t="s">
        <v>81</v>
      </c>
      <c r="D74" s="46">
        <v>404236</v>
      </c>
      <c r="E74" s="46">
        <v>0</v>
      </c>
      <c r="F74" s="46">
        <v>0</v>
      </c>
      <c r="G74" s="46">
        <v>0</v>
      </c>
      <c r="H74" s="46">
        <v>0</v>
      </c>
      <c r="I74" s="46">
        <v>172454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1"/>
        <v>576690</v>
      </c>
      <c r="O74" s="47">
        <f t="shared" si="12"/>
        <v>8.3798079018875598</v>
      </c>
      <c r="P74" s="9"/>
    </row>
    <row r="75" spans="1:16" ht="15.75">
      <c r="A75" s="29" t="s">
        <v>4</v>
      </c>
      <c r="B75" s="30"/>
      <c r="C75" s="31"/>
      <c r="D75" s="32">
        <f t="shared" ref="D75:M75" si="14">SUM(D76:D82)</f>
        <v>5536386</v>
      </c>
      <c r="E75" s="32">
        <f t="shared" si="14"/>
        <v>1153487</v>
      </c>
      <c r="F75" s="32">
        <f t="shared" si="14"/>
        <v>18713</v>
      </c>
      <c r="G75" s="32">
        <f t="shared" si="14"/>
        <v>2853639</v>
      </c>
      <c r="H75" s="32">
        <f t="shared" si="14"/>
        <v>0</v>
      </c>
      <c r="I75" s="32">
        <f t="shared" si="14"/>
        <v>3431982</v>
      </c>
      <c r="J75" s="32">
        <f t="shared" si="14"/>
        <v>567702</v>
      </c>
      <c r="K75" s="32">
        <f t="shared" si="14"/>
        <v>19802092</v>
      </c>
      <c r="L75" s="32">
        <f t="shared" si="14"/>
        <v>0</v>
      </c>
      <c r="M75" s="32">
        <f t="shared" si="14"/>
        <v>0</v>
      </c>
      <c r="N75" s="32">
        <f t="shared" si="11"/>
        <v>33364001</v>
      </c>
      <c r="O75" s="45">
        <f t="shared" si="12"/>
        <v>484.80798907278512</v>
      </c>
      <c r="P75" s="10"/>
    </row>
    <row r="76" spans="1:16">
      <c r="A76" s="12"/>
      <c r="B76" s="25">
        <v>361.1</v>
      </c>
      <c r="C76" s="20" t="s">
        <v>82</v>
      </c>
      <c r="D76" s="46">
        <v>454623</v>
      </c>
      <c r="E76" s="46">
        <v>301663</v>
      </c>
      <c r="F76" s="46">
        <v>16853</v>
      </c>
      <c r="G76" s="46">
        <v>2597721</v>
      </c>
      <c r="H76" s="46">
        <v>0</v>
      </c>
      <c r="I76" s="46">
        <v>1133276</v>
      </c>
      <c r="J76" s="46">
        <v>234703</v>
      </c>
      <c r="K76" s="46">
        <v>4087891</v>
      </c>
      <c r="L76" s="46">
        <v>0</v>
      </c>
      <c r="M76" s="46">
        <v>0</v>
      </c>
      <c r="N76" s="46">
        <f t="shared" si="11"/>
        <v>8826730</v>
      </c>
      <c r="O76" s="47">
        <f t="shared" si="12"/>
        <v>128.26007352620641</v>
      </c>
      <c r="P76" s="9"/>
    </row>
    <row r="77" spans="1:16">
      <c r="A77" s="12"/>
      <c r="B77" s="25">
        <v>361.3</v>
      </c>
      <c r="C77" s="20" t="s">
        <v>83</v>
      </c>
      <c r="D77" s="46">
        <v>0</v>
      </c>
      <c r="E77" s="46">
        <v>48918</v>
      </c>
      <c r="F77" s="46">
        <v>1860</v>
      </c>
      <c r="G77" s="46">
        <v>220040</v>
      </c>
      <c r="H77" s="46">
        <v>0</v>
      </c>
      <c r="I77" s="46">
        <v>336042</v>
      </c>
      <c r="J77" s="46">
        <v>50866</v>
      </c>
      <c r="K77" s="46">
        <v>0</v>
      </c>
      <c r="L77" s="46">
        <v>0</v>
      </c>
      <c r="M77" s="46">
        <v>0</v>
      </c>
      <c r="N77" s="46">
        <f t="shared" ref="N77:N82" si="15">SUM(D77:M77)</f>
        <v>657726</v>
      </c>
      <c r="O77" s="47">
        <f t="shared" si="12"/>
        <v>9.5573315508798444</v>
      </c>
      <c r="P77" s="9"/>
    </row>
    <row r="78" spans="1:16">
      <c r="A78" s="12"/>
      <c r="B78" s="25">
        <v>361.4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-3263539</v>
      </c>
      <c r="L78" s="46">
        <v>0</v>
      </c>
      <c r="M78" s="46">
        <v>0</v>
      </c>
      <c r="N78" s="46">
        <f t="shared" si="15"/>
        <v>-3263539</v>
      </c>
      <c r="O78" s="47">
        <f t="shared" si="12"/>
        <v>-47.422063674275996</v>
      </c>
      <c r="P78" s="9"/>
    </row>
    <row r="79" spans="1:16">
      <c r="A79" s="12"/>
      <c r="B79" s="25">
        <v>362</v>
      </c>
      <c r="C79" s="20" t="s">
        <v>85</v>
      </c>
      <c r="D79" s="46">
        <v>59541</v>
      </c>
      <c r="E79" s="46">
        <v>278658</v>
      </c>
      <c r="F79" s="46">
        <v>0</v>
      </c>
      <c r="G79" s="46">
        <v>0</v>
      </c>
      <c r="H79" s="46">
        <v>0</v>
      </c>
      <c r="I79" s="46">
        <v>955633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1293832</v>
      </c>
      <c r="O79" s="47">
        <f t="shared" si="12"/>
        <v>18.800505674305061</v>
      </c>
      <c r="P79" s="9"/>
    </row>
    <row r="80" spans="1:16">
      <c r="A80" s="12"/>
      <c r="B80" s="25">
        <v>364</v>
      </c>
      <c r="C80" s="20" t="s">
        <v>86</v>
      </c>
      <c r="D80" s="46">
        <v>15593</v>
      </c>
      <c r="E80" s="46">
        <v>0</v>
      </c>
      <c r="F80" s="46">
        <v>0</v>
      </c>
      <c r="G80" s="46">
        <v>0</v>
      </c>
      <c r="H80" s="46">
        <v>0</v>
      </c>
      <c r="I80" s="46">
        <v>34323</v>
      </c>
      <c r="J80" s="46">
        <v>-14258</v>
      </c>
      <c r="K80" s="46">
        <v>0</v>
      </c>
      <c r="L80" s="46">
        <v>0</v>
      </c>
      <c r="M80" s="46">
        <v>0</v>
      </c>
      <c r="N80" s="46">
        <f t="shared" si="15"/>
        <v>35658</v>
      </c>
      <c r="O80" s="47">
        <f t="shared" si="12"/>
        <v>0.51814179223760881</v>
      </c>
      <c r="P80" s="9"/>
    </row>
    <row r="81" spans="1:119">
      <c r="A81" s="12"/>
      <c r="B81" s="25">
        <v>366</v>
      </c>
      <c r="C81" s="20" t="s">
        <v>87</v>
      </c>
      <c r="D81" s="46">
        <v>26622</v>
      </c>
      <c r="E81" s="46">
        <v>42102</v>
      </c>
      <c r="F81" s="46">
        <v>0</v>
      </c>
      <c r="G81" s="46">
        <v>33295</v>
      </c>
      <c r="H81" s="46">
        <v>0</v>
      </c>
      <c r="I81" s="46">
        <v>0</v>
      </c>
      <c r="J81" s="46">
        <v>0</v>
      </c>
      <c r="K81" s="46">
        <v>18834234</v>
      </c>
      <c r="L81" s="46">
        <v>0</v>
      </c>
      <c r="M81" s="46">
        <v>0</v>
      </c>
      <c r="N81" s="46">
        <f t="shared" si="15"/>
        <v>18936253</v>
      </c>
      <c r="O81" s="47">
        <f t="shared" si="12"/>
        <v>275.16024644356935</v>
      </c>
      <c r="P81" s="9"/>
    </row>
    <row r="82" spans="1:119">
      <c r="A82" s="12"/>
      <c r="B82" s="25">
        <v>369.9</v>
      </c>
      <c r="C82" s="20" t="s">
        <v>88</v>
      </c>
      <c r="D82" s="46">
        <v>4980007</v>
      </c>
      <c r="E82" s="46">
        <v>482146</v>
      </c>
      <c r="F82" s="46">
        <v>0</v>
      </c>
      <c r="G82" s="46">
        <v>2583</v>
      </c>
      <c r="H82" s="46">
        <v>0</v>
      </c>
      <c r="I82" s="46">
        <v>972708</v>
      </c>
      <c r="J82" s="46">
        <v>296391</v>
      </c>
      <c r="K82" s="46">
        <v>143506</v>
      </c>
      <c r="L82" s="46">
        <v>0</v>
      </c>
      <c r="M82" s="46">
        <v>0</v>
      </c>
      <c r="N82" s="46">
        <f t="shared" si="15"/>
        <v>6877341</v>
      </c>
      <c r="O82" s="47">
        <f t="shared" si="12"/>
        <v>99.933753759862824</v>
      </c>
      <c r="P82" s="9"/>
    </row>
    <row r="83" spans="1:119" ht="15.75">
      <c r="A83" s="29" t="s">
        <v>58</v>
      </c>
      <c r="B83" s="30"/>
      <c r="C83" s="31"/>
      <c r="D83" s="32">
        <f t="shared" ref="D83:M83" si="16">SUM(D84:D88)</f>
        <v>12494504</v>
      </c>
      <c r="E83" s="32">
        <f t="shared" si="16"/>
        <v>7937622</v>
      </c>
      <c r="F83" s="32">
        <f t="shared" si="16"/>
        <v>13280988</v>
      </c>
      <c r="G83" s="32">
        <f t="shared" si="16"/>
        <v>5177591</v>
      </c>
      <c r="H83" s="32">
        <f t="shared" si="16"/>
        <v>0</v>
      </c>
      <c r="I83" s="32">
        <f t="shared" si="16"/>
        <v>15263296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ref="N83:N89" si="17">SUM(D83:M83)</f>
        <v>54154001</v>
      </c>
      <c r="O83" s="45">
        <f t="shared" si="12"/>
        <v>786.90479373428855</v>
      </c>
      <c r="P83" s="9"/>
    </row>
    <row r="84" spans="1:119">
      <c r="A84" s="12"/>
      <c r="B84" s="25">
        <v>381</v>
      </c>
      <c r="C84" s="20" t="s">
        <v>89</v>
      </c>
      <c r="D84" s="46">
        <v>3744074</v>
      </c>
      <c r="E84" s="46">
        <v>7937622</v>
      </c>
      <c r="F84" s="46">
        <v>12097006</v>
      </c>
      <c r="G84" s="46">
        <v>5177591</v>
      </c>
      <c r="H84" s="46">
        <v>0</v>
      </c>
      <c r="I84" s="46">
        <v>4842624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33798917</v>
      </c>
      <c r="O84" s="47">
        <f t="shared" si="12"/>
        <v>491.12769729289874</v>
      </c>
      <c r="P84" s="9"/>
    </row>
    <row r="85" spans="1:119">
      <c r="A85" s="12"/>
      <c r="B85" s="25">
        <v>382</v>
      </c>
      <c r="C85" s="20" t="s">
        <v>102</v>
      </c>
      <c r="D85" s="46">
        <v>8750430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8750430</v>
      </c>
      <c r="O85" s="47">
        <f t="shared" si="12"/>
        <v>127.15136808148912</v>
      </c>
      <c r="P85" s="9"/>
    </row>
    <row r="86" spans="1:119">
      <c r="A86" s="12"/>
      <c r="B86" s="25">
        <v>384</v>
      </c>
      <c r="C86" s="20" t="s">
        <v>90</v>
      </c>
      <c r="D86" s="46">
        <v>0</v>
      </c>
      <c r="E86" s="46">
        <v>0</v>
      </c>
      <c r="F86" s="46">
        <v>1183982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1183982</v>
      </c>
      <c r="O86" s="47">
        <f t="shared" si="12"/>
        <v>17.204289513070517</v>
      </c>
      <c r="P86" s="9"/>
    </row>
    <row r="87" spans="1:119">
      <c r="A87" s="12"/>
      <c r="B87" s="25">
        <v>389.4</v>
      </c>
      <c r="C87" s="20" t="s">
        <v>91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6760414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6760414</v>
      </c>
      <c r="O87" s="47">
        <f t="shared" si="12"/>
        <v>98.23470262572836</v>
      </c>
      <c r="P87" s="9"/>
    </row>
    <row r="88" spans="1:119" ht="15.75" thickBot="1">
      <c r="A88" s="12"/>
      <c r="B88" s="25">
        <v>389.7</v>
      </c>
      <c r="C88" s="20" t="s">
        <v>92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3660258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3660258</v>
      </c>
      <c r="O88" s="47">
        <f t="shared" si="12"/>
        <v>53.186736221101732</v>
      </c>
      <c r="P88" s="9"/>
    </row>
    <row r="89" spans="1:119" ht="16.5" thickBot="1">
      <c r="A89" s="14" t="s">
        <v>76</v>
      </c>
      <c r="B89" s="23"/>
      <c r="C89" s="22"/>
      <c r="D89" s="15">
        <f t="shared" ref="D89:M89" si="18">SUM(D5,D17,D30,D51,D70,D75,D83)</f>
        <v>93886230</v>
      </c>
      <c r="E89" s="15">
        <f t="shared" si="18"/>
        <v>18891416</v>
      </c>
      <c r="F89" s="15">
        <f t="shared" si="18"/>
        <v>13299701</v>
      </c>
      <c r="G89" s="15">
        <f t="shared" si="18"/>
        <v>17459629</v>
      </c>
      <c r="H89" s="15">
        <f t="shared" si="18"/>
        <v>0</v>
      </c>
      <c r="I89" s="15">
        <f t="shared" si="18"/>
        <v>88649336</v>
      </c>
      <c r="J89" s="15">
        <f t="shared" si="18"/>
        <v>16231665</v>
      </c>
      <c r="K89" s="15">
        <f t="shared" si="18"/>
        <v>19802092</v>
      </c>
      <c r="L89" s="15">
        <f t="shared" si="18"/>
        <v>0</v>
      </c>
      <c r="M89" s="15">
        <f t="shared" si="18"/>
        <v>0</v>
      </c>
      <c r="N89" s="15">
        <f t="shared" si="17"/>
        <v>268220069</v>
      </c>
      <c r="O89" s="38">
        <f t="shared" si="12"/>
        <v>3897.4711780176985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51" t="s">
        <v>99</v>
      </c>
      <c r="M91" s="51"/>
      <c r="N91" s="51"/>
      <c r="O91" s="43">
        <v>68819</v>
      </c>
    </row>
    <row r="92" spans="1:119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  <row r="93" spans="1:119" ht="15.75" thickBot="1">
      <c r="A93" s="55" t="s">
        <v>110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7"/>
    </row>
  </sheetData>
  <mergeCells count="10">
    <mergeCell ref="A93:O93"/>
    <mergeCell ref="A92:O92"/>
    <mergeCell ref="L91:N9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55541507</v>
      </c>
      <c r="E5" s="27">
        <f t="shared" si="0"/>
        <v>5638246</v>
      </c>
      <c r="F5" s="27">
        <f t="shared" si="0"/>
        <v>0</v>
      </c>
      <c r="G5" s="27">
        <f t="shared" si="0"/>
        <v>1786930</v>
      </c>
      <c r="H5" s="27">
        <f t="shared" si="0"/>
        <v>0</v>
      </c>
      <c r="I5" s="27">
        <f t="shared" si="0"/>
        <v>98725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63065408</v>
      </c>
      <c r="O5" s="33">
        <f t="shared" ref="O5:O36" si="1">(N5/O$83)</f>
        <v>918.12965685917686</v>
      </c>
      <c r="P5" s="6"/>
    </row>
    <row r="6" spans="1:133">
      <c r="A6" s="12"/>
      <c r="B6" s="25">
        <v>311</v>
      </c>
      <c r="C6" s="20" t="s">
        <v>3</v>
      </c>
      <c r="D6" s="46">
        <v>42248649</v>
      </c>
      <c r="E6" s="46">
        <v>1182480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43431129</v>
      </c>
      <c r="O6" s="47">
        <f t="shared" si="1"/>
        <v>632.28652331523244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2444886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2444886</v>
      </c>
      <c r="O7" s="47">
        <f t="shared" si="1"/>
        <v>35.593559376319355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1786930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1786930</v>
      </c>
      <c r="O8" s="47">
        <f t="shared" si="1"/>
        <v>26.014791305740367</v>
      </c>
      <c r="P8" s="9"/>
    </row>
    <row r="9" spans="1:133">
      <c r="A9" s="12"/>
      <c r="B9" s="25">
        <v>312.51</v>
      </c>
      <c r="C9" s="20" t="s">
        <v>100</v>
      </c>
      <c r="D9" s="46">
        <v>1200156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1200156</v>
      </c>
      <c r="O9" s="47">
        <f t="shared" si="1"/>
        <v>17.472317256038085</v>
      </c>
      <c r="P9" s="9"/>
    </row>
    <row r="10" spans="1:133">
      <c r="A10" s="12"/>
      <c r="B10" s="25">
        <v>312.52</v>
      </c>
      <c r="C10" s="20" t="s">
        <v>101</v>
      </c>
      <c r="D10" s="46">
        <v>758288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758288</v>
      </c>
      <c r="O10" s="47">
        <f t="shared" si="1"/>
        <v>11.039438629183712</v>
      </c>
      <c r="P10" s="9"/>
    </row>
    <row r="11" spans="1:133">
      <c r="A11" s="12"/>
      <c r="B11" s="25">
        <v>314.10000000000002</v>
      </c>
      <c r="C11" s="20" t="s">
        <v>13</v>
      </c>
      <c r="D11" s="46">
        <v>4431504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4431504</v>
      </c>
      <c r="O11" s="47">
        <f t="shared" si="1"/>
        <v>64.515482828400465</v>
      </c>
      <c r="P11" s="9"/>
    </row>
    <row r="12" spans="1:133">
      <c r="A12" s="12"/>
      <c r="B12" s="25">
        <v>314.3</v>
      </c>
      <c r="C12" s="20" t="s">
        <v>14</v>
      </c>
      <c r="D12" s="46">
        <v>1188265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1188265</v>
      </c>
      <c r="O12" s="47">
        <f t="shared" si="1"/>
        <v>17.299203657062993</v>
      </c>
      <c r="P12" s="9"/>
    </row>
    <row r="13" spans="1:133">
      <c r="A13" s="12"/>
      <c r="B13" s="25">
        <v>314.39999999999998</v>
      </c>
      <c r="C13" s="20" t="s">
        <v>15</v>
      </c>
      <c r="D13" s="46">
        <v>107726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107726</v>
      </c>
      <c r="O13" s="47">
        <f t="shared" si="1"/>
        <v>1.5683151596325466</v>
      </c>
      <c r="P13" s="9"/>
    </row>
    <row r="14" spans="1:133">
      <c r="A14" s="12"/>
      <c r="B14" s="25">
        <v>315</v>
      </c>
      <c r="C14" s="20" t="s">
        <v>16</v>
      </c>
      <c r="D14" s="46">
        <v>4005494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4005494</v>
      </c>
      <c r="O14" s="47">
        <f t="shared" si="1"/>
        <v>58.313470861418857</v>
      </c>
      <c r="P14" s="9"/>
    </row>
    <row r="15" spans="1:133">
      <c r="A15" s="12"/>
      <c r="B15" s="25">
        <v>316</v>
      </c>
      <c r="C15" s="20" t="s">
        <v>17</v>
      </c>
      <c r="D15" s="46">
        <v>1601425</v>
      </c>
      <c r="E15" s="46">
        <v>0</v>
      </c>
      <c r="F15" s="46">
        <v>0</v>
      </c>
      <c r="G15" s="46">
        <v>0</v>
      </c>
      <c r="H15" s="46">
        <v>0</v>
      </c>
      <c r="I15" s="46">
        <v>98725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1700150</v>
      </c>
      <c r="O15" s="47">
        <f t="shared" si="1"/>
        <v>24.751415801656744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2010880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2010880</v>
      </c>
      <c r="O16" s="47">
        <f t="shared" si="1"/>
        <v>29.275138668491316</v>
      </c>
      <c r="P16" s="9"/>
    </row>
    <row r="17" spans="1:16" ht="15.75">
      <c r="A17" s="29" t="s">
        <v>116</v>
      </c>
      <c r="B17" s="30"/>
      <c r="C17" s="31"/>
      <c r="D17" s="32">
        <f t="shared" ref="D17:M17" si="3">SUM(D18:D22)</f>
        <v>8192862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3079639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3" si="4">SUM(D17:M17)</f>
        <v>11272501</v>
      </c>
      <c r="O17" s="45">
        <f t="shared" si="1"/>
        <v>164.10926058029671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3065954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3065954</v>
      </c>
      <c r="O18" s="47">
        <f t="shared" si="1"/>
        <v>44.63529822824615</v>
      </c>
      <c r="P18" s="9"/>
    </row>
    <row r="19" spans="1:16">
      <c r="A19" s="12"/>
      <c r="B19" s="25">
        <v>323.10000000000002</v>
      </c>
      <c r="C19" s="20" t="s">
        <v>20</v>
      </c>
      <c r="D19" s="46">
        <v>5788331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5788331</v>
      </c>
      <c r="O19" s="47">
        <f t="shared" si="1"/>
        <v>84.268674751415801</v>
      </c>
      <c r="P19" s="9"/>
    </row>
    <row r="20" spans="1:16">
      <c r="A20" s="12"/>
      <c r="B20" s="25">
        <v>323.39999999999998</v>
      </c>
      <c r="C20" s="20" t="s">
        <v>21</v>
      </c>
      <c r="D20" s="46">
        <v>6112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6112</v>
      </c>
      <c r="O20" s="47">
        <f t="shared" si="1"/>
        <v>8.8980768390863163E-2</v>
      </c>
      <c r="P20" s="9"/>
    </row>
    <row r="21" spans="1:16">
      <c r="A21" s="12"/>
      <c r="B21" s="25">
        <v>323.89999999999998</v>
      </c>
      <c r="C21" s="20" t="s">
        <v>22</v>
      </c>
      <c r="D21" s="46">
        <v>54300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54300</v>
      </c>
      <c r="O21" s="47">
        <f t="shared" si="1"/>
        <v>0.79051958828924573</v>
      </c>
      <c r="P21" s="9"/>
    </row>
    <row r="22" spans="1:16">
      <c r="A22" s="12"/>
      <c r="B22" s="25">
        <v>329</v>
      </c>
      <c r="C22" s="20" t="s">
        <v>117</v>
      </c>
      <c r="D22" s="46">
        <v>2344119</v>
      </c>
      <c r="E22" s="46">
        <v>0</v>
      </c>
      <c r="F22" s="46">
        <v>0</v>
      </c>
      <c r="G22" s="46">
        <v>0</v>
      </c>
      <c r="H22" s="46">
        <v>0</v>
      </c>
      <c r="I22" s="46">
        <v>13685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2357804</v>
      </c>
      <c r="O22" s="47">
        <f t="shared" si="1"/>
        <v>34.325787243954636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SUM(D24:D38)</f>
        <v>6808732</v>
      </c>
      <c r="E23" s="32">
        <f t="shared" si="5"/>
        <v>2584261</v>
      </c>
      <c r="F23" s="32">
        <f t="shared" si="5"/>
        <v>0</v>
      </c>
      <c r="G23" s="32">
        <f t="shared" si="5"/>
        <v>5759940</v>
      </c>
      <c r="H23" s="32">
        <f t="shared" si="5"/>
        <v>0</v>
      </c>
      <c r="I23" s="32">
        <f t="shared" si="5"/>
        <v>860154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16013087</v>
      </c>
      <c r="O23" s="45">
        <f t="shared" si="1"/>
        <v>233.12447407881902</v>
      </c>
      <c r="P23" s="10"/>
    </row>
    <row r="24" spans="1:16">
      <c r="A24" s="12"/>
      <c r="B24" s="25">
        <v>331.2</v>
      </c>
      <c r="C24" s="20" t="s">
        <v>31</v>
      </c>
      <c r="D24" s="46">
        <v>0</v>
      </c>
      <c r="E24" s="46">
        <v>386785</v>
      </c>
      <c r="F24" s="46">
        <v>0</v>
      </c>
      <c r="G24" s="46">
        <v>87138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6">SUM(D24:M24)</f>
        <v>473923</v>
      </c>
      <c r="O24" s="47">
        <f t="shared" si="1"/>
        <v>6.8995472346372786</v>
      </c>
      <c r="P24" s="9"/>
    </row>
    <row r="25" spans="1:16">
      <c r="A25" s="12"/>
      <c r="B25" s="25">
        <v>331.31</v>
      </c>
      <c r="C25" s="20" t="s">
        <v>118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4007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4007</v>
      </c>
      <c r="O25" s="47">
        <f t="shared" si="1"/>
        <v>5.8335395769337155E-2</v>
      </c>
      <c r="P25" s="9"/>
    </row>
    <row r="26" spans="1:16">
      <c r="A26" s="12"/>
      <c r="B26" s="25">
        <v>331.5</v>
      </c>
      <c r="C26" s="20" t="s">
        <v>33</v>
      </c>
      <c r="D26" s="46">
        <v>264337</v>
      </c>
      <c r="E26" s="46">
        <v>536449</v>
      </c>
      <c r="F26" s="46">
        <v>0</v>
      </c>
      <c r="G26" s="46">
        <v>1416627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2217413</v>
      </c>
      <c r="O26" s="47">
        <f t="shared" si="1"/>
        <v>32.281922869746246</v>
      </c>
      <c r="P26" s="9"/>
    </row>
    <row r="27" spans="1:16">
      <c r="A27" s="12"/>
      <c r="B27" s="25">
        <v>331.7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1566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1566</v>
      </c>
      <c r="O27" s="47">
        <f t="shared" si="1"/>
        <v>2.2798410225800345E-2</v>
      </c>
      <c r="P27" s="9"/>
    </row>
    <row r="28" spans="1:16">
      <c r="A28" s="12"/>
      <c r="B28" s="25">
        <v>334.2</v>
      </c>
      <c r="C28" s="20" t="s">
        <v>106</v>
      </c>
      <c r="D28" s="46">
        <v>14235</v>
      </c>
      <c r="E28" s="46">
        <v>960990</v>
      </c>
      <c r="F28" s="46">
        <v>0</v>
      </c>
      <c r="G28" s="46">
        <v>2803857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3779082</v>
      </c>
      <c r="O28" s="47">
        <f t="shared" si="1"/>
        <v>55.01728078731675</v>
      </c>
      <c r="P28" s="9"/>
    </row>
    <row r="29" spans="1:16">
      <c r="A29" s="12"/>
      <c r="B29" s="25">
        <v>334.7</v>
      </c>
      <c r="C29" s="20" t="s">
        <v>40</v>
      </c>
      <c r="D29" s="46">
        <v>0</v>
      </c>
      <c r="E29" s="46">
        <v>0</v>
      </c>
      <c r="F29" s="46">
        <v>0</v>
      </c>
      <c r="G29" s="46">
        <v>799711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799711</v>
      </c>
      <c r="O29" s="47">
        <f t="shared" si="1"/>
        <v>11.642490063911252</v>
      </c>
      <c r="P29" s="9"/>
    </row>
    <row r="30" spans="1:16">
      <c r="A30" s="12"/>
      <c r="B30" s="25">
        <v>335.12</v>
      </c>
      <c r="C30" s="20" t="s">
        <v>41</v>
      </c>
      <c r="D30" s="46">
        <v>1467579</v>
      </c>
      <c r="E30" s="46">
        <v>555301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2022880</v>
      </c>
      <c r="O30" s="47">
        <f t="shared" si="1"/>
        <v>29.449839129991702</v>
      </c>
      <c r="P30" s="9"/>
    </row>
    <row r="31" spans="1:16">
      <c r="A31" s="12"/>
      <c r="B31" s="25">
        <v>335.14</v>
      </c>
      <c r="C31" s="20" t="s">
        <v>42</v>
      </c>
      <c r="D31" s="46">
        <v>24100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24100</v>
      </c>
      <c r="O31" s="47">
        <f t="shared" si="1"/>
        <v>0.3508567601799415</v>
      </c>
      <c r="P31" s="9"/>
    </row>
    <row r="32" spans="1:16">
      <c r="A32" s="12"/>
      <c r="B32" s="25">
        <v>335.15</v>
      </c>
      <c r="C32" s="20" t="s">
        <v>43</v>
      </c>
      <c r="D32" s="46">
        <v>82109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82109</v>
      </c>
      <c r="O32" s="47">
        <f t="shared" si="1"/>
        <v>1.1953733494445982</v>
      </c>
      <c r="P32" s="9"/>
    </row>
    <row r="33" spans="1:16">
      <c r="A33" s="12"/>
      <c r="B33" s="25">
        <v>335.18</v>
      </c>
      <c r="C33" s="20" t="s">
        <v>44</v>
      </c>
      <c r="D33" s="46">
        <v>4801551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4801551</v>
      </c>
      <c r="O33" s="47">
        <f t="shared" si="1"/>
        <v>69.902764634803248</v>
      </c>
      <c r="P33" s="9"/>
    </row>
    <row r="34" spans="1:16">
      <c r="A34" s="12"/>
      <c r="B34" s="25">
        <v>335.21</v>
      </c>
      <c r="C34" s="20" t="s">
        <v>45</v>
      </c>
      <c r="D34" s="46">
        <v>36030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36030</v>
      </c>
      <c r="O34" s="47">
        <f t="shared" si="1"/>
        <v>0.52453813565490837</v>
      </c>
      <c r="P34" s="9"/>
    </row>
    <row r="35" spans="1:16">
      <c r="A35" s="12"/>
      <c r="B35" s="25">
        <v>335.49</v>
      </c>
      <c r="C35" s="20" t="s">
        <v>46</v>
      </c>
      <c r="D35" s="46">
        <v>78603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78603</v>
      </c>
      <c r="O35" s="47">
        <f t="shared" si="1"/>
        <v>1.1443316979429021</v>
      </c>
      <c r="P35" s="9"/>
    </row>
    <row r="36" spans="1:16">
      <c r="A36" s="12"/>
      <c r="B36" s="25">
        <v>337.2</v>
      </c>
      <c r="C36" s="20" t="s">
        <v>47</v>
      </c>
      <c r="D36" s="46">
        <v>0</v>
      </c>
      <c r="E36" s="46">
        <v>57330</v>
      </c>
      <c r="F36" s="46">
        <v>0</v>
      </c>
      <c r="G36" s="46">
        <v>96391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153721</v>
      </c>
      <c r="O36" s="47">
        <f t="shared" si="1"/>
        <v>2.2379274701917335</v>
      </c>
      <c r="P36" s="9"/>
    </row>
    <row r="37" spans="1:16">
      <c r="A37" s="12"/>
      <c r="B37" s="25">
        <v>337.3</v>
      </c>
      <c r="C37" s="20" t="s">
        <v>48</v>
      </c>
      <c r="D37" s="46">
        <v>0</v>
      </c>
      <c r="E37" s="46">
        <v>87406</v>
      </c>
      <c r="F37" s="46">
        <v>0</v>
      </c>
      <c r="G37" s="46">
        <v>556216</v>
      </c>
      <c r="H37" s="46">
        <v>0</v>
      </c>
      <c r="I37" s="46">
        <v>700000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1343622</v>
      </c>
      <c r="O37" s="47">
        <f t="shared" ref="O37:O68" si="7">(N37/O$83)</f>
        <v>19.560948623505947</v>
      </c>
      <c r="P37" s="9"/>
    </row>
    <row r="38" spans="1:16">
      <c r="A38" s="12"/>
      <c r="B38" s="25">
        <v>338</v>
      </c>
      <c r="C38" s="20" t="s">
        <v>51</v>
      </c>
      <c r="D38" s="46">
        <v>40188</v>
      </c>
      <c r="E38" s="46">
        <v>0</v>
      </c>
      <c r="F38" s="46">
        <v>0</v>
      </c>
      <c r="G38" s="46">
        <v>0</v>
      </c>
      <c r="H38" s="46">
        <v>0</v>
      </c>
      <c r="I38" s="46">
        <v>154581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194769</v>
      </c>
      <c r="O38" s="47">
        <f t="shared" si="7"/>
        <v>2.8355195154973867</v>
      </c>
      <c r="P38" s="9"/>
    </row>
    <row r="39" spans="1:16" ht="15.75">
      <c r="A39" s="29" t="s">
        <v>56</v>
      </c>
      <c r="B39" s="30"/>
      <c r="C39" s="31"/>
      <c r="D39" s="32">
        <f t="shared" ref="D39:M39" si="8">SUM(D40:D57)</f>
        <v>1438759</v>
      </c>
      <c r="E39" s="32">
        <f t="shared" si="8"/>
        <v>899524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63878139</v>
      </c>
      <c r="J39" s="32">
        <f t="shared" si="8"/>
        <v>16426962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82643384</v>
      </c>
      <c r="O39" s="45">
        <f t="shared" si="7"/>
        <v>1203.1531103961333</v>
      </c>
      <c r="P39" s="10"/>
    </row>
    <row r="40" spans="1:16">
      <c r="A40" s="12"/>
      <c r="B40" s="25">
        <v>341.2</v>
      </c>
      <c r="C40" s="20" t="s">
        <v>59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16426962</v>
      </c>
      <c r="K40" s="46">
        <v>0</v>
      </c>
      <c r="L40" s="46">
        <v>0</v>
      </c>
      <c r="M40" s="46">
        <v>0</v>
      </c>
      <c r="N40" s="46">
        <f>SUM(D40:M40)</f>
        <v>16426962</v>
      </c>
      <c r="O40" s="47">
        <f t="shared" si="7"/>
        <v>239.14982020410838</v>
      </c>
      <c r="P40" s="9"/>
    </row>
    <row r="41" spans="1:16">
      <c r="A41" s="12"/>
      <c r="B41" s="25">
        <v>341.9</v>
      </c>
      <c r="C41" s="20" t="s">
        <v>60</v>
      </c>
      <c r="D41" s="46">
        <v>280769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60" si="9">SUM(D41:M41)</f>
        <v>280769</v>
      </c>
      <c r="O41" s="47">
        <f t="shared" si="7"/>
        <v>4.0875394895834853</v>
      </c>
      <c r="P41" s="9"/>
    </row>
    <row r="42" spans="1:16">
      <c r="A42" s="12"/>
      <c r="B42" s="25">
        <v>342.1</v>
      </c>
      <c r="C42" s="20" t="s">
        <v>61</v>
      </c>
      <c r="D42" s="46">
        <v>75292</v>
      </c>
      <c r="E42" s="46">
        <v>899524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974816</v>
      </c>
      <c r="O42" s="47">
        <f t="shared" si="7"/>
        <v>14.191733756496673</v>
      </c>
      <c r="P42" s="9"/>
    </row>
    <row r="43" spans="1:16">
      <c r="A43" s="12"/>
      <c r="B43" s="25">
        <v>342.2</v>
      </c>
      <c r="C43" s="20" t="s">
        <v>62</v>
      </c>
      <c r="D43" s="46">
        <v>162001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162001</v>
      </c>
      <c r="O43" s="47">
        <f t="shared" si="7"/>
        <v>2.3584707886269998</v>
      </c>
      <c r="P43" s="9"/>
    </row>
    <row r="44" spans="1:16">
      <c r="A44" s="12"/>
      <c r="B44" s="25">
        <v>342.9</v>
      </c>
      <c r="C44" s="20" t="s">
        <v>63</v>
      </c>
      <c r="D44" s="46">
        <v>25508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25508</v>
      </c>
      <c r="O44" s="47">
        <f t="shared" si="7"/>
        <v>0.37135494766265342</v>
      </c>
      <c r="P44" s="9"/>
    </row>
    <row r="45" spans="1:16">
      <c r="A45" s="12"/>
      <c r="B45" s="25">
        <v>343.3</v>
      </c>
      <c r="C45" s="20" t="s">
        <v>64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14528916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14528916</v>
      </c>
      <c r="O45" s="47">
        <f t="shared" si="7"/>
        <v>211.5173608583616</v>
      </c>
      <c r="P45" s="9"/>
    </row>
    <row r="46" spans="1:16">
      <c r="A46" s="12"/>
      <c r="B46" s="25">
        <v>343.4</v>
      </c>
      <c r="C46" s="20" t="s">
        <v>65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15597498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15597498</v>
      </c>
      <c r="O46" s="47">
        <f t="shared" si="7"/>
        <v>227.07417490427869</v>
      </c>
      <c r="P46" s="9"/>
    </row>
    <row r="47" spans="1:16">
      <c r="A47" s="12"/>
      <c r="B47" s="25">
        <v>343.5</v>
      </c>
      <c r="C47" s="20" t="s">
        <v>66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26665482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26665482</v>
      </c>
      <c r="O47" s="47">
        <f t="shared" si="7"/>
        <v>388.20600096085252</v>
      </c>
      <c r="P47" s="9"/>
    </row>
    <row r="48" spans="1:16">
      <c r="A48" s="12"/>
      <c r="B48" s="25">
        <v>343.7</v>
      </c>
      <c r="C48" s="20" t="s">
        <v>67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511998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511998</v>
      </c>
      <c r="O48" s="47">
        <f t="shared" si="7"/>
        <v>7.4538572406062107</v>
      </c>
      <c r="P48" s="9"/>
    </row>
    <row r="49" spans="1:16">
      <c r="A49" s="12"/>
      <c r="B49" s="25">
        <v>343.8</v>
      </c>
      <c r="C49" s="20" t="s">
        <v>68</v>
      </c>
      <c r="D49" s="46">
        <v>241789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241789</v>
      </c>
      <c r="O49" s="47">
        <f t="shared" si="7"/>
        <v>3.5200541571430652</v>
      </c>
      <c r="P49" s="9"/>
    </row>
    <row r="50" spans="1:16">
      <c r="A50" s="12"/>
      <c r="B50" s="25">
        <v>343.9</v>
      </c>
      <c r="C50" s="20" t="s">
        <v>69</v>
      </c>
      <c r="D50" s="46">
        <v>160853</v>
      </c>
      <c r="E50" s="46">
        <v>0</v>
      </c>
      <c r="F50" s="46">
        <v>0</v>
      </c>
      <c r="G50" s="46">
        <v>0</v>
      </c>
      <c r="H50" s="46">
        <v>0</v>
      </c>
      <c r="I50" s="46">
        <v>700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161553</v>
      </c>
      <c r="O50" s="47">
        <f t="shared" si="7"/>
        <v>2.3519486380643189</v>
      </c>
      <c r="P50" s="9"/>
    </row>
    <row r="51" spans="1:16">
      <c r="A51" s="12"/>
      <c r="B51" s="25">
        <v>344.5</v>
      </c>
      <c r="C51" s="20" t="s">
        <v>70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660241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660241</v>
      </c>
      <c r="O51" s="47">
        <f t="shared" si="7"/>
        <v>9.6120339501230188</v>
      </c>
      <c r="P51" s="9"/>
    </row>
    <row r="52" spans="1:16">
      <c r="A52" s="12"/>
      <c r="B52" s="25">
        <v>347.2</v>
      </c>
      <c r="C52" s="20" t="s">
        <v>71</v>
      </c>
      <c r="D52" s="46">
        <v>341283</v>
      </c>
      <c r="E52" s="46">
        <v>0</v>
      </c>
      <c r="F52" s="46">
        <v>0</v>
      </c>
      <c r="G52" s="46">
        <v>0</v>
      </c>
      <c r="H52" s="46">
        <v>0</v>
      </c>
      <c r="I52" s="46">
        <v>5038947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5380230</v>
      </c>
      <c r="O52" s="47">
        <f t="shared" si="7"/>
        <v>78.327388664851725</v>
      </c>
      <c r="P52" s="9"/>
    </row>
    <row r="53" spans="1:16">
      <c r="A53" s="12"/>
      <c r="B53" s="25">
        <v>347.3</v>
      </c>
      <c r="C53" s="20" t="s">
        <v>72</v>
      </c>
      <c r="D53" s="46">
        <v>69667</v>
      </c>
      <c r="E53" s="46">
        <v>0</v>
      </c>
      <c r="F53" s="46">
        <v>0</v>
      </c>
      <c r="G53" s="46">
        <v>0</v>
      </c>
      <c r="H53" s="46">
        <v>0</v>
      </c>
      <c r="I53" s="46">
        <v>779030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848697</v>
      </c>
      <c r="O53" s="47">
        <f t="shared" si="7"/>
        <v>12.35564646449941</v>
      </c>
      <c r="P53" s="9"/>
    </row>
    <row r="54" spans="1:16">
      <c r="A54" s="12"/>
      <c r="B54" s="25">
        <v>347.4</v>
      </c>
      <c r="C54" s="20" t="s">
        <v>73</v>
      </c>
      <c r="D54" s="46">
        <v>13861</v>
      </c>
      <c r="E54" s="46">
        <v>0</v>
      </c>
      <c r="F54" s="46">
        <v>0</v>
      </c>
      <c r="G54" s="46">
        <v>0</v>
      </c>
      <c r="H54" s="46">
        <v>0</v>
      </c>
      <c r="I54" s="46">
        <v>95327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109188</v>
      </c>
      <c r="O54" s="47">
        <f t="shared" si="7"/>
        <v>1.5895994991920104</v>
      </c>
      <c r="P54" s="9"/>
    </row>
    <row r="55" spans="1:16">
      <c r="A55" s="12"/>
      <c r="B55" s="25">
        <v>347.5</v>
      </c>
      <c r="C55" s="20" t="s">
        <v>74</v>
      </c>
      <c r="D55" s="46">
        <v>55053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55053</v>
      </c>
      <c r="O55" s="47">
        <f t="shared" si="7"/>
        <v>0.80148204224839492</v>
      </c>
      <c r="P55" s="9"/>
    </row>
    <row r="56" spans="1:16">
      <c r="A56" s="12"/>
      <c r="B56" s="25">
        <v>347.9</v>
      </c>
      <c r="C56" s="20" t="s">
        <v>75</v>
      </c>
      <c r="D56" s="46">
        <v>1200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1200</v>
      </c>
      <c r="O56" s="47">
        <f t="shared" si="7"/>
        <v>1.7470046150038578E-2</v>
      </c>
      <c r="P56" s="9"/>
    </row>
    <row r="57" spans="1:16">
      <c r="A57" s="12"/>
      <c r="B57" s="25">
        <v>349</v>
      </c>
      <c r="C57" s="20" t="s">
        <v>1</v>
      </c>
      <c r="D57" s="46">
        <v>11483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11483</v>
      </c>
      <c r="O57" s="47">
        <f t="shared" si="7"/>
        <v>0.1671737832840775</v>
      </c>
      <c r="P57" s="9"/>
    </row>
    <row r="58" spans="1:16" ht="15.75">
      <c r="A58" s="29" t="s">
        <v>57</v>
      </c>
      <c r="B58" s="30"/>
      <c r="C58" s="31"/>
      <c r="D58" s="32">
        <f t="shared" ref="D58:M58" si="10">SUM(D59:D61)</f>
        <v>1651967</v>
      </c>
      <c r="E58" s="32">
        <f t="shared" si="10"/>
        <v>110425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172003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si="9"/>
        <v>1934395</v>
      </c>
      <c r="O58" s="45">
        <f t="shared" si="7"/>
        <v>28.161641602003233</v>
      </c>
      <c r="P58" s="10"/>
    </row>
    <row r="59" spans="1:16">
      <c r="A59" s="13"/>
      <c r="B59" s="39">
        <v>351.1</v>
      </c>
      <c r="C59" s="21" t="s">
        <v>78</v>
      </c>
      <c r="D59" s="46">
        <v>1390908</v>
      </c>
      <c r="E59" s="46">
        <v>15844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1406752</v>
      </c>
      <c r="O59" s="47">
        <f t="shared" si="7"/>
        <v>20.480018634715893</v>
      </c>
      <c r="P59" s="9"/>
    </row>
    <row r="60" spans="1:16">
      <c r="A60" s="13"/>
      <c r="B60" s="39">
        <v>351.2</v>
      </c>
      <c r="C60" s="21" t="s">
        <v>79</v>
      </c>
      <c r="D60" s="46">
        <v>0</v>
      </c>
      <c r="E60" s="46">
        <v>94581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94581</v>
      </c>
      <c r="O60" s="47">
        <f t="shared" si="7"/>
        <v>1.3769453624306658</v>
      </c>
      <c r="P60" s="9"/>
    </row>
    <row r="61" spans="1:16">
      <c r="A61" s="13"/>
      <c r="B61" s="39">
        <v>354</v>
      </c>
      <c r="C61" s="21" t="s">
        <v>81</v>
      </c>
      <c r="D61" s="46">
        <v>261059</v>
      </c>
      <c r="E61" s="46">
        <v>0</v>
      </c>
      <c r="F61" s="46">
        <v>0</v>
      </c>
      <c r="G61" s="46">
        <v>0</v>
      </c>
      <c r="H61" s="46">
        <v>0</v>
      </c>
      <c r="I61" s="46">
        <v>172003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433062</v>
      </c>
      <c r="O61" s="47">
        <f t="shared" si="7"/>
        <v>6.3046776048566731</v>
      </c>
      <c r="P61" s="9"/>
    </row>
    <row r="62" spans="1:16" ht="15.75">
      <c r="A62" s="29" t="s">
        <v>4</v>
      </c>
      <c r="B62" s="30"/>
      <c r="C62" s="31"/>
      <c r="D62" s="32">
        <f t="shared" ref="D62:M62" si="11">SUM(D63:D74)</f>
        <v>5609119</v>
      </c>
      <c r="E62" s="32">
        <f t="shared" si="11"/>
        <v>2524932</v>
      </c>
      <c r="F62" s="32">
        <f t="shared" si="11"/>
        <v>471740</v>
      </c>
      <c r="G62" s="32">
        <f t="shared" si="11"/>
        <v>15439300</v>
      </c>
      <c r="H62" s="32">
        <f t="shared" si="11"/>
        <v>0</v>
      </c>
      <c r="I62" s="32">
        <f t="shared" si="11"/>
        <v>4012415</v>
      </c>
      <c r="J62" s="32">
        <f t="shared" si="11"/>
        <v>691836</v>
      </c>
      <c r="K62" s="32">
        <f t="shared" si="11"/>
        <v>-11170025</v>
      </c>
      <c r="L62" s="32">
        <f t="shared" si="11"/>
        <v>0</v>
      </c>
      <c r="M62" s="32">
        <f t="shared" si="11"/>
        <v>0</v>
      </c>
      <c r="N62" s="32">
        <f>SUM(D62:M62)</f>
        <v>17579317</v>
      </c>
      <c r="O62" s="45">
        <f t="shared" si="7"/>
        <v>255.92623273013146</v>
      </c>
      <c r="P62" s="10"/>
    </row>
    <row r="63" spans="1:16">
      <c r="A63" s="12"/>
      <c r="B63" s="25">
        <v>361.1</v>
      </c>
      <c r="C63" s="20" t="s">
        <v>82</v>
      </c>
      <c r="D63" s="46">
        <v>838768</v>
      </c>
      <c r="E63" s="46">
        <v>499475</v>
      </c>
      <c r="F63" s="46">
        <v>470812</v>
      </c>
      <c r="G63" s="46">
        <v>3921070</v>
      </c>
      <c r="H63" s="46">
        <v>0</v>
      </c>
      <c r="I63" s="46">
        <v>1225753</v>
      </c>
      <c r="J63" s="46">
        <v>452095</v>
      </c>
      <c r="K63" s="46">
        <v>5201755</v>
      </c>
      <c r="L63" s="46">
        <v>0</v>
      </c>
      <c r="M63" s="46">
        <v>0</v>
      </c>
      <c r="N63" s="46">
        <f>SUM(D63:M63)</f>
        <v>12609728</v>
      </c>
      <c r="O63" s="47">
        <f t="shared" si="7"/>
        <v>183.57710841619473</v>
      </c>
      <c r="P63" s="9"/>
    </row>
    <row r="64" spans="1:16">
      <c r="A64" s="12"/>
      <c r="B64" s="25">
        <v>361.3</v>
      </c>
      <c r="C64" s="20" t="s">
        <v>83</v>
      </c>
      <c r="D64" s="46">
        <v>-1554</v>
      </c>
      <c r="E64" s="46">
        <v>18775</v>
      </c>
      <c r="F64" s="46">
        <v>928</v>
      </c>
      <c r="G64" s="46">
        <v>81805</v>
      </c>
      <c r="H64" s="46">
        <v>0</v>
      </c>
      <c r="I64" s="46">
        <v>40489</v>
      </c>
      <c r="J64" s="46">
        <v>15500</v>
      </c>
      <c r="K64" s="46">
        <v>0</v>
      </c>
      <c r="L64" s="46">
        <v>0</v>
      </c>
      <c r="M64" s="46">
        <v>0</v>
      </c>
      <c r="N64" s="46">
        <f t="shared" ref="N64:N74" si="12">SUM(D64:M64)</f>
        <v>155943</v>
      </c>
      <c r="O64" s="47">
        <f t="shared" si="7"/>
        <v>2.2702761723128884</v>
      </c>
      <c r="P64" s="9"/>
    </row>
    <row r="65" spans="1:16">
      <c r="A65" s="12"/>
      <c r="B65" s="25">
        <v>361.4</v>
      </c>
      <c r="C65" s="20" t="s">
        <v>84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-31955027</v>
      </c>
      <c r="L65" s="46">
        <v>0</v>
      </c>
      <c r="M65" s="46">
        <v>0</v>
      </c>
      <c r="N65" s="46">
        <f t="shared" si="12"/>
        <v>-31955027</v>
      </c>
      <c r="O65" s="47">
        <f t="shared" si="7"/>
        <v>-465.21316367977403</v>
      </c>
      <c r="P65" s="9"/>
    </row>
    <row r="66" spans="1:16">
      <c r="A66" s="12"/>
      <c r="B66" s="25">
        <v>362</v>
      </c>
      <c r="C66" s="20" t="s">
        <v>85</v>
      </c>
      <c r="D66" s="46">
        <v>59966</v>
      </c>
      <c r="E66" s="46">
        <v>323480</v>
      </c>
      <c r="F66" s="46">
        <v>0</v>
      </c>
      <c r="G66" s="46">
        <v>0</v>
      </c>
      <c r="H66" s="46">
        <v>0</v>
      </c>
      <c r="I66" s="46">
        <v>1154895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1538341</v>
      </c>
      <c r="O66" s="47">
        <f t="shared" si="7"/>
        <v>22.395740220413749</v>
      </c>
      <c r="P66" s="9"/>
    </row>
    <row r="67" spans="1:16">
      <c r="A67" s="12"/>
      <c r="B67" s="25">
        <v>363.11</v>
      </c>
      <c r="C67" s="20" t="s">
        <v>28</v>
      </c>
      <c r="D67" s="46">
        <v>52832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52832</v>
      </c>
      <c r="O67" s="47">
        <f t="shared" si="7"/>
        <v>0.76914789849903187</v>
      </c>
      <c r="P67" s="9"/>
    </row>
    <row r="68" spans="1:16">
      <c r="A68" s="12"/>
      <c r="B68" s="25">
        <v>363.12</v>
      </c>
      <c r="C68" s="20" t="s">
        <v>29</v>
      </c>
      <c r="D68" s="46">
        <v>9500</v>
      </c>
      <c r="E68" s="46">
        <v>14168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23668</v>
      </c>
      <c r="O68" s="47">
        <f t="shared" si="7"/>
        <v>0.34456754356592761</v>
      </c>
      <c r="P68" s="9"/>
    </row>
    <row r="69" spans="1:16">
      <c r="A69" s="12"/>
      <c r="B69" s="25">
        <v>363.22</v>
      </c>
      <c r="C69" s="20" t="s">
        <v>119</v>
      </c>
      <c r="D69" s="46">
        <v>0</v>
      </c>
      <c r="E69" s="46">
        <v>0</v>
      </c>
      <c r="F69" s="46">
        <v>0</v>
      </c>
      <c r="G69" s="46">
        <v>419922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419922</v>
      </c>
      <c r="O69" s="47">
        <f t="shared" ref="O69:O81" si="13">(N69/O$83)</f>
        <v>6.11338059951375</v>
      </c>
      <c r="P69" s="9"/>
    </row>
    <row r="70" spans="1:16">
      <c r="A70" s="12"/>
      <c r="B70" s="25">
        <v>363.23</v>
      </c>
      <c r="C70" s="20" t="s">
        <v>120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1162047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1162047</v>
      </c>
      <c r="O70" s="47">
        <f t="shared" si="13"/>
        <v>16.917512265428236</v>
      </c>
      <c r="P70" s="9"/>
    </row>
    <row r="71" spans="1:16">
      <c r="A71" s="12"/>
      <c r="B71" s="25">
        <v>363.24</v>
      </c>
      <c r="C71" s="20" t="s">
        <v>121</v>
      </c>
      <c r="D71" s="46">
        <v>0</v>
      </c>
      <c r="E71" s="46">
        <v>0</v>
      </c>
      <c r="F71" s="46">
        <v>0</v>
      </c>
      <c r="G71" s="46">
        <v>10336072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10336072</v>
      </c>
      <c r="O71" s="47">
        <f t="shared" si="13"/>
        <v>150.47637904176796</v>
      </c>
      <c r="P71" s="9"/>
    </row>
    <row r="72" spans="1:16">
      <c r="A72" s="12"/>
      <c r="B72" s="25">
        <v>364</v>
      </c>
      <c r="C72" s="20" t="s">
        <v>86</v>
      </c>
      <c r="D72" s="46">
        <v>2215</v>
      </c>
      <c r="E72" s="46">
        <v>872334</v>
      </c>
      <c r="F72" s="46">
        <v>0</v>
      </c>
      <c r="G72" s="46">
        <v>188447</v>
      </c>
      <c r="H72" s="46">
        <v>0</v>
      </c>
      <c r="I72" s="46">
        <v>-749430</v>
      </c>
      <c r="J72" s="46">
        <v>-5364</v>
      </c>
      <c r="K72" s="46">
        <v>0</v>
      </c>
      <c r="L72" s="46">
        <v>0</v>
      </c>
      <c r="M72" s="46">
        <v>0</v>
      </c>
      <c r="N72" s="46">
        <f t="shared" si="12"/>
        <v>308202</v>
      </c>
      <c r="O72" s="47">
        <f t="shared" si="13"/>
        <v>4.4869193029451582</v>
      </c>
      <c r="P72" s="9"/>
    </row>
    <row r="73" spans="1:16">
      <c r="A73" s="12"/>
      <c r="B73" s="25">
        <v>366</v>
      </c>
      <c r="C73" s="20" t="s">
        <v>87</v>
      </c>
      <c r="D73" s="46">
        <v>22600</v>
      </c>
      <c r="E73" s="46">
        <v>387846</v>
      </c>
      <c r="F73" s="46">
        <v>0</v>
      </c>
      <c r="G73" s="46">
        <v>102856</v>
      </c>
      <c r="H73" s="46">
        <v>0</v>
      </c>
      <c r="I73" s="46">
        <v>1224</v>
      </c>
      <c r="J73" s="46">
        <v>0</v>
      </c>
      <c r="K73" s="46">
        <v>15369307</v>
      </c>
      <c r="L73" s="46">
        <v>0</v>
      </c>
      <c r="M73" s="46">
        <v>0</v>
      </c>
      <c r="N73" s="46">
        <f t="shared" si="12"/>
        <v>15883833</v>
      </c>
      <c r="O73" s="47">
        <f t="shared" si="13"/>
        <v>231.24274629125478</v>
      </c>
      <c r="P73" s="9"/>
    </row>
    <row r="74" spans="1:16">
      <c r="A74" s="12"/>
      <c r="B74" s="25">
        <v>369.9</v>
      </c>
      <c r="C74" s="20" t="s">
        <v>88</v>
      </c>
      <c r="D74" s="46">
        <v>4624792</v>
      </c>
      <c r="E74" s="46">
        <v>408854</v>
      </c>
      <c r="F74" s="46">
        <v>0</v>
      </c>
      <c r="G74" s="46">
        <v>389128</v>
      </c>
      <c r="H74" s="46">
        <v>0</v>
      </c>
      <c r="I74" s="46">
        <v>1177437</v>
      </c>
      <c r="J74" s="46">
        <v>229605</v>
      </c>
      <c r="K74" s="46">
        <v>213940</v>
      </c>
      <c r="L74" s="46">
        <v>0</v>
      </c>
      <c r="M74" s="46">
        <v>0</v>
      </c>
      <c r="N74" s="46">
        <f t="shared" si="12"/>
        <v>7043756</v>
      </c>
      <c r="O74" s="47">
        <f t="shared" si="13"/>
        <v>102.54561865800929</v>
      </c>
      <c r="P74" s="9"/>
    </row>
    <row r="75" spans="1:16" ht="15.75">
      <c r="A75" s="29" t="s">
        <v>58</v>
      </c>
      <c r="B75" s="30"/>
      <c r="C75" s="31"/>
      <c r="D75" s="32">
        <f t="shared" ref="D75:M75" si="14">SUM(D76:D80)</f>
        <v>10911471</v>
      </c>
      <c r="E75" s="32">
        <f t="shared" si="14"/>
        <v>8031971</v>
      </c>
      <c r="F75" s="32">
        <f t="shared" si="14"/>
        <v>12216702</v>
      </c>
      <c r="G75" s="32">
        <f t="shared" si="14"/>
        <v>12261220</v>
      </c>
      <c r="H75" s="32">
        <f t="shared" si="14"/>
        <v>0</v>
      </c>
      <c r="I75" s="32">
        <f t="shared" si="14"/>
        <v>12873190</v>
      </c>
      <c r="J75" s="32">
        <f t="shared" si="14"/>
        <v>722592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ref="N75:N81" si="15">SUM(D75:M75)</f>
        <v>57017146</v>
      </c>
      <c r="O75" s="45">
        <f t="shared" si="13"/>
        <v>830.07680996957299</v>
      </c>
      <c r="P75" s="9"/>
    </row>
    <row r="76" spans="1:16">
      <c r="A76" s="12"/>
      <c r="B76" s="25">
        <v>381</v>
      </c>
      <c r="C76" s="20" t="s">
        <v>89</v>
      </c>
      <c r="D76" s="46">
        <v>3666371</v>
      </c>
      <c r="E76" s="46">
        <v>7866806</v>
      </c>
      <c r="F76" s="46">
        <v>11741702</v>
      </c>
      <c r="G76" s="46">
        <v>12261220</v>
      </c>
      <c r="H76" s="46">
        <v>0</v>
      </c>
      <c r="I76" s="46">
        <v>5398900</v>
      </c>
      <c r="J76" s="46">
        <v>74283</v>
      </c>
      <c r="K76" s="46">
        <v>0</v>
      </c>
      <c r="L76" s="46">
        <v>0</v>
      </c>
      <c r="M76" s="46">
        <v>0</v>
      </c>
      <c r="N76" s="46">
        <f t="shared" si="15"/>
        <v>41009282</v>
      </c>
      <c r="O76" s="47">
        <f t="shared" si="13"/>
        <v>597.028374266622</v>
      </c>
      <c r="P76" s="9"/>
    </row>
    <row r="77" spans="1:16">
      <c r="A77" s="12"/>
      <c r="B77" s="25">
        <v>382</v>
      </c>
      <c r="C77" s="20" t="s">
        <v>102</v>
      </c>
      <c r="D77" s="46">
        <v>7245100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7245100</v>
      </c>
      <c r="O77" s="47">
        <f t="shared" si="13"/>
        <v>105.47685946803709</v>
      </c>
      <c r="P77" s="9"/>
    </row>
    <row r="78" spans="1:16">
      <c r="A78" s="12"/>
      <c r="B78" s="25">
        <v>383</v>
      </c>
      <c r="C78" s="20" t="s">
        <v>122</v>
      </c>
      <c r="D78" s="46">
        <v>0</v>
      </c>
      <c r="E78" s="46">
        <v>165165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165165</v>
      </c>
      <c r="O78" s="47">
        <f t="shared" si="13"/>
        <v>2.404533476975935</v>
      </c>
      <c r="P78" s="9"/>
    </row>
    <row r="79" spans="1:16">
      <c r="A79" s="12"/>
      <c r="B79" s="25">
        <v>384</v>
      </c>
      <c r="C79" s="20" t="s">
        <v>90</v>
      </c>
      <c r="D79" s="46">
        <v>0</v>
      </c>
      <c r="E79" s="46">
        <v>0</v>
      </c>
      <c r="F79" s="46">
        <v>475000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475000</v>
      </c>
      <c r="O79" s="47">
        <f t="shared" si="13"/>
        <v>6.9152266010569381</v>
      </c>
      <c r="P79" s="9"/>
    </row>
    <row r="80" spans="1:16" ht="15.75" thickBot="1">
      <c r="A80" s="12"/>
      <c r="B80" s="25">
        <v>389.4</v>
      </c>
      <c r="C80" s="20" t="s">
        <v>91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7474290</v>
      </c>
      <c r="J80" s="46">
        <v>648309</v>
      </c>
      <c r="K80" s="46">
        <v>0</v>
      </c>
      <c r="L80" s="46">
        <v>0</v>
      </c>
      <c r="M80" s="46">
        <v>0</v>
      </c>
      <c r="N80" s="46">
        <f t="shared" si="15"/>
        <v>8122599</v>
      </c>
      <c r="O80" s="47">
        <f t="shared" si="13"/>
        <v>118.25181615688102</v>
      </c>
      <c r="P80" s="9"/>
    </row>
    <row r="81" spans="1:119" ht="16.5" thickBot="1">
      <c r="A81" s="14" t="s">
        <v>76</v>
      </c>
      <c r="B81" s="23"/>
      <c r="C81" s="22"/>
      <c r="D81" s="15">
        <f t="shared" ref="D81:M81" si="16">SUM(D5,D17,D23,D39,D58,D62,D75)</f>
        <v>90154417</v>
      </c>
      <c r="E81" s="15">
        <f t="shared" si="16"/>
        <v>19789359</v>
      </c>
      <c r="F81" s="15">
        <f t="shared" si="16"/>
        <v>12688442</v>
      </c>
      <c r="G81" s="15">
        <f t="shared" si="16"/>
        <v>35247390</v>
      </c>
      <c r="H81" s="15">
        <f t="shared" si="16"/>
        <v>0</v>
      </c>
      <c r="I81" s="15">
        <f t="shared" si="16"/>
        <v>84974265</v>
      </c>
      <c r="J81" s="15">
        <f t="shared" si="16"/>
        <v>17841390</v>
      </c>
      <c r="K81" s="15">
        <f t="shared" si="16"/>
        <v>-11170025</v>
      </c>
      <c r="L81" s="15">
        <f t="shared" si="16"/>
        <v>0</v>
      </c>
      <c r="M81" s="15">
        <f t="shared" si="16"/>
        <v>0</v>
      </c>
      <c r="N81" s="15">
        <f t="shared" si="15"/>
        <v>249525238</v>
      </c>
      <c r="O81" s="38">
        <f t="shared" si="13"/>
        <v>3632.6811862161335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51" t="s">
        <v>123</v>
      </c>
      <c r="M83" s="51"/>
      <c r="N83" s="51"/>
      <c r="O83" s="43">
        <v>68689</v>
      </c>
    </row>
    <row r="84" spans="1:119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  <row r="85" spans="1:119" ht="15.75" customHeight="1" thickBot="1">
      <c r="A85" s="55" t="s">
        <v>110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7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4"/>
  <sheetViews>
    <sheetView workbookViewId="0">
      <selection activeCell="B86" sqref="B86:C86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1"/>
      <c r="M3" s="72"/>
      <c r="N3" s="36"/>
      <c r="O3" s="37"/>
      <c r="P3" s="73" t="s">
        <v>165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166</v>
      </c>
      <c r="N4" s="35" t="s">
        <v>10</v>
      </c>
      <c r="O4" s="35" t="s">
        <v>167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168</v>
      </c>
      <c r="B5" s="26"/>
      <c r="C5" s="26"/>
      <c r="D5" s="27">
        <f t="shared" ref="D5:N5" si="0">SUM(D6:D15)</f>
        <v>82225994</v>
      </c>
      <c r="E5" s="27">
        <f t="shared" si="0"/>
        <v>4781402</v>
      </c>
      <c r="F5" s="27">
        <f t="shared" si="0"/>
        <v>0</v>
      </c>
      <c r="G5" s="27">
        <f t="shared" si="0"/>
        <v>1740014</v>
      </c>
      <c r="H5" s="27">
        <f t="shared" si="0"/>
        <v>0</v>
      </c>
      <c r="I5" s="27">
        <f t="shared" si="0"/>
        <v>109730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88857140</v>
      </c>
      <c r="P5" s="33">
        <f t="shared" ref="P5:P36" si="1">(O5/P$92)</f>
        <v>918.37259056379514</v>
      </c>
      <c r="Q5" s="6"/>
    </row>
    <row r="6" spans="1:134">
      <c r="A6" s="12"/>
      <c r="B6" s="25">
        <v>311</v>
      </c>
      <c r="C6" s="20" t="s">
        <v>3</v>
      </c>
      <c r="D6" s="46">
        <v>62604482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62604482</v>
      </c>
      <c r="P6" s="47">
        <f t="shared" si="1"/>
        <v>647.04131052658772</v>
      </c>
      <c r="Q6" s="9"/>
    </row>
    <row r="7" spans="1:134">
      <c r="A7" s="12"/>
      <c r="B7" s="25">
        <v>312.41000000000003</v>
      </c>
      <c r="C7" s="20" t="s">
        <v>169</v>
      </c>
      <c r="D7" s="46">
        <v>0</v>
      </c>
      <c r="E7" s="46">
        <v>2418259</v>
      </c>
      <c r="F7" s="46">
        <v>0</v>
      </c>
      <c r="G7" s="46">
        <v>1740014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4158273</v>
      </c>
      <c r="P7" s="47">
        <f t="shared" si="1"/>
        <v>42.977344840059942</v>
      </c>
      <c r="Q7" s="9"/>
    </row>
    <row r="8" spans="1:134">
      <c r="A8" s="12"/>
      <c r="B8" s="25">
        <v>312.51</v>
      </c>
      <c r="C8" s="20" t="s">
        <v>100</v>
      </c>
      <c r="D8" s="46">
        <v>841224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841224</v>
      </c>
      <c r="P8" s="47">
        <f t="shared" si="1"/>
        <v>8.6943723838561322</v>
      </c>
      <c r="Q8" s="9"/>
    </row>
    <row r="9" spans="1:134">
      <c r="A9" s="12"/>
      <c r="B9" s="25">
        <v>312.52</v>
      </c>
      <c r="C9" s="20" t="s">
        <v>125</v>
      </c>
      <c r="D9" s="46">
        <v>1087198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1087198</v>
      </c>
      <c r="P9" s="47">
        <f t="shared" si="1"/>
        <v>11.236607927238902</v>
      </c>
      <c r="Q9" s="9"/>
    </row>
    <row r="10" spans="1:134">
      <c r="A10" s="12"/>
      <c r="B10" s="25">
        <v>314.10000000000002</v>
      </c>
      <c r="C10" s="20" t="s">
        <v>13</v>
      </c>
      <c r="D10" s="46">
        <v>8858398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8858398</v>
      </c>
      <c r="P10" s="47">
        <f t="shared" si="1"/>
        <v>91.554937729316308</v>
      </c>
      <c r="Q10" s="9"/>
    </row>
    <row r="11" spans="1:134">
      <c r="A11" s="12"/>
      <c r="B11" s="25">
        <v>314.3</v>
      </c>
      <c r="C11" s="20" t="s">
        <v>14</v>
      </c>
      <c r="D11" s="46">
        <v>2410061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2410061</v>
      </c>
      <c r="P11" s="47">
        <f t="shared" si="1"/>
        <v>24.908903932613303</v>
      </c>
      <c r="Q11" s="9"/>
    </row>
    <row r="12" spans="1:134">
      <c r="A12" s="12"/>
      <c r="B12" s="25">
        <v>314.39999999999998</v>
      </c>
      <c r="C12" s="20" t="s">
        <v>15</v>
      </c>
      <c r="D12" s="46">
        <v>275457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275457</v>
      </c>
      <c r="P12" s="47">
        <f t="shared" si="1"/>
        <v>2.8469536458064182</v>
      </c>
      <c r="Q12" s="9"/>
    </row>
    <row r="13" spans="1:134">
      <c r="A13" s="12"/>
      <c r="B13" s="25">
        <v>315.2</v>
      </c>
      <c r="C13" s="20" t="s">
        <v>170</v>
      </c>
      <c r="D13" s="46">
        <v>3659216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3659216</v>
      </c>
      <c r="P13" s="47">
        <f t="shared" si="1"/>
        <v>37.819399514236991</v>
      </c>
      <c r="Q13" s="9"/>
    </row>
    <row r="14" spans="1:134">
      <c r="A14" s="12"/>
      <c r="B14" s="25">
        <v>316</v>
      </c>
      <c r="C14" s="20" t="s">
        <v>127</v>
      </c>
      <c r="D14" s="46">
        <v>2489958</v>
      </c>
      <c r="E14" s="46">
        <v>0</v>
      </c>
      <c r="F14" s="46">
        <v>0</v>
      </c>
      <c r="G14" s="46">
        <v>0</v>
      </c>
      <c r="H14" s="46">
        <v>0</v>
      </c>
      <c r="I14" s="46">
        <v>109730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2599688</v>
      </c>
      <c r="P14" s="47">
        <f t="shared" si="1"/>
        <v>26.868771639708541</v>
      </c>
      <c r="Q14" s="9"/>
    </row>
    <row r="15" spans="1:134">
      <c r="A15" s="12"/>
      <c r="B15" s="25">
        <v>319.89999999999998</v>
      </c>
      <c r="C15" s="20" t="s">
        <v>18</v>
      </c>
      <c r="D15" s="46">
        <v>0</v>
      </c>
      <c r="E15" s="46">
        <v>2363143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2363143</v>
      </c>
      <c r="P15" s="47">
        <f t="shared" si="1"/>
        <v>24.423988424370833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SUM(D17:D29)</f>
        <v>26177003</v>
      </c>
      <c r="E16" s="32">
        <f t="shared" si="3"/>
        <v>0</v>
      </c>
      <c r="F16" s="32">
        <f t="shared" si="3"/>
        <v>0</v>
      </c>
      <c r="G16" s="32">
        <f t="shared" si="3"/>
        <v>3584406</v>
      </c>
      <c r="H16" s="32">
        <f t="shared" si="3"/>
        <v>0</v>
      </c>
      <c r="I16" s="32">
        <f t="shared" si="3"/>
        <v>8656732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38418141</v>
      </c>
      <c r="P16" s="45">
        <f t="shared" si="1"/>
        <v>397.06620846467882</v>
      </c>
      <c r="Q16" s="10"/>
    </row>
    <row r="17" spans="1:17">
      <c r="A17" s="12"/>
      <c r="B17" s="25">
        <v>322</v>
      </c>
      <c r="C17" s="20" t="s">
        <v>171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4392531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4392531</v>
      </c>
      <c r="P17" s="47">
        <f t="shared" si="1"/>
        <v>45.398491034055091</v>
      </c>
      <c r="Q17" s="9"/>
    </row>
    <row r="18" spans="1:17">
      <c r="A18" s="12"/>
      <c r="B18" s="25">
        <v>323.10000000000002</v>
      </c>
      <c r="C18" s="20" t="s">
        <v>20</v>
      </c>
      <c r="D18" s="46">
        <v>7559164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4">SUM(D18:N18)</f>
        <v>7559164</v>
      </c>
      <c r="P18" s="47">
        <f t="shared" si="1"/>
        <v>78.126856493204485</v>
      </c>
      <c r="Q18" s="9"/>
    </row>
    <row r="19" spans="1:17">
      <c r="A19" s="12"/>
      <c r="B19" s="25">
        <v>323.39999999999998</v>
      </c>
      <c r="C19" s="20" t="s">
        <v>21</v>
      </c>
      <c r="D19" s="46">
        <v>126170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126170</v>
      </c>
      <c r="P19" s="47">
        <f t="shared" si="1"/>
        <v>1.3040152963671128</v>
      </c>
      <c r="Q19" s="9"/>
    </row>
    <row r="20" spans="1:17">
      <c r="A20" s="12"/>
      <c r="B20" s="25">
        <v>323.89999999999998</v>
      </c>
      <c r="C20" s="20" t="s">
        <v>22</v>
      </c>
      <c r="D20" s="46">
        <v>55556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55556</v>
      </c>
      <c r="P20" s="47">
        <f t="shared" si="1"/>
        <v>0.57419254818872412</v>
      </c>
      <c r="Q20" s="9"/>
    </row>
    <row r="21" spans="1:17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281521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281521</v>
      </c>
      <c r="P21" s="47">
        <f t="shared" si="1"/>
        <v>2.9096274094362049</v>
      </c>
      <c r="Q21" s="9"/>
    </row>
    <row r="22" spans="1:17">
      <c r="A22" s="12"/>
      <c r="B22" s="25">
        <v>324.12</v>
      </c>
      <c r="C22" s="20" t="s">
        <v>24</v>
      </c>
      <c r="D22" s="46">
        <v>0</v>
      </c>
      <c r="E22" s="46">
        <v>0</v>
      </c>
      <c r="F22" s="46">
        <v>0</v>
      </c>
      <c r="G22" s="46">
        <v>71360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71360</v>
      </c>
      <c r="P22" s="47">
        <f t="shared" si="1"/>
        <v>0.73753294403390002</v>
      </c>
      <c r="Q22" s="9"/>
    </row>
    <row r="23" spans="1:17">
      <c r="A23" s="12"/>
      <c r="B23" s="25">
        <v>324.20999999999998</v>
      </c>
      <c r="C23" s="20" t="s">
        <v>140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3708243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3708243</v>
      </c>
      <c r="P23" s="47">
        <f t="shared" si="1"/>
        <v>38.326112345615215</v>
      </c>
      <c r="Q23" s="9"/>
    </row>
    <row r="24" spans="1:17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499632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499632</v>
      </c>
      <c r="P24" s="47">
        <f t="shared" si="1"/>
        <v>5.1638881711539453</v>
      </c>
      <c r="Q24" s="9"/>
    </row>
    <row r="25" spans="1:17">
      <c r="A25" s="12"/>
      <c r="B25" s="25">
        <v>324.31</v>
      </c>
      <c r="C25" s="20" t="s">
        <v>26</v>
      </c>
      <c r="D25" s="46">
        <v>0</v>
      </c>
      <c r="E25" s="46">
        <v>0</v>
      </c>
      <c r="F25" s="46">
        <v>0</v>
      </c>
      <c r="G25" s="46">
        <v>1655880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1655880</v>
      </c>
      <c r="P25" s="47">
        <f t="shared" si="1"/>
        <v>17.11415430727094</v>
      </c>
      <c r="Q25" s="9"/>
    </row>
    <row r="26" spans="1:17">
      <c r="A26" s="12"/>
      <c r="B26" s="25">
        <v>324.32</v>
      </c>
      <c r="C26" s="20" t="s">
        <v>27</v>
      </c>
      <c r="D26" s="46">
        <v>0</v>
      </c>
      <c r="E26" s="46">
        <v>0</v>
      </c>
      <c r="F26" s="46">
        <v>0</v>
      </c>
      <c r="G26" s="46">
        <v>1416968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1416968</v>
      </c>
      <c r="P26" s="47">
        <f t="shared" si="1"/>
        <v>14.64490723993592</v>
      </c>
      <c r="Q26" s="9"/>
    </row>
    <row r="27" spans="1:17">
      <c r="A27" s="12"/>
      <c r="B27" s="25">
        <v>324.61</v>
      </c>
      <c r="C27" s="20" t="s">
        <v>128</v>
      </c>
      <c r="D27" s="46">
        <v>0</v>
      </c>
      <c r="E27" s="46">
        <v>0</v>
      </c>
      <c r="F27" s="46">
        <v>0</v>
      </c>
      <c r="G27" s="46">
        <v>158677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158677</v>
      </c>
      <c r="P27" s="47">
        <f t="shared" si="1"/>
        <v>1.6399875975401788</v>
      </c>
      <c r="Q27" s="9"/>
    </row>
    <row r="28" spans="1:17">
      <c r="A28" s="12"/>
      <c r="B28" s="25">
        <v>325.2</v>
      </c>
      <c r="C28" s="20" t="s">
        <v>29</v>
      </c>
      <c r="D28" s="46">
        <v>1557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1557</v>
      </c>
      <c r="P28" s="47">
        <f t="shared" si="1"/>
        <v>1.6092191618004237E-2</v>
      </c>
      <c r="Q28" s="9"/>
    </row>
    <row r="29" spans="1:17">
      <c r="A29" s="12"/>
      <c r="B29" s="25">
        <v>329.5</v>
      </c>
      <c r="C29" s="20" t="s">
        <v>172</v>
      </c>
      <c r="D29" s="46">
        <v>18434556</v>
      </c>
      <c r="E29" s="46">
        <v>0</v>
      </c>
      <c r="F29" s="46">
        <v>0</v>
      </c>
      <c r="G29" s="46">
        <v>0</v>
      </c>
      <c r="H29" s="46">
        <v>0</v>
      </c>
      <c r="I29" s="46">
        <v>56326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18490882</v>
      </c>
      <c r="P29" s="47">
        <f t="shared" si="1"/>
        <v>191.11035088625911</v>
      </c>
      <c r="Q29" s="9"/>
    </row>
    <row r="30" spans="1:17" ht="15.75">
      <c r="A30" s="29" t="s">
        <v>173</v>
      </c>
      <c r="B30" s="30"/>
      <c r="C30" s="31"/>
      <c r="D30" s="32">
        <f t="shared" ref="D30:N30" si="5">SUM(D31:D49)</f>
        <v>14654735</v>
      </c>
      <c r="E30" s="32">
        <f t="shared" si="5"/>
        <v>9732631</v>
      </c>
      <c r="F30" s="32">
        <f t="shared" si="5"/>
        <v>0</v>
      </c>
      <c r="G30" s="32">
        <f t="shared" si="5"/>
        <v>724919</v>
      </c>
      <c r="H30" s="32">
        <f t="shared" si="5"/>
        <v>0</v>
      </c>
      <c r="I30" s="32">
        <f t="shared" si="5"/>
        <v>1223122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26335407</v>
      </c>
      <c r="P30" s="45">
        <f t="shared" si="1"/>
        <v>272.18652266032763</v>
      </c>
      <c r="Q30" s="10"/>
    </row>
    <row r="31" spans="1:17">
      <c r="A31" s="12"/>
      <c r="B31" s="25">
        <v>331.2</v>
      </c>
      <c r="C31" s="20" t="s">
        <v>31</v>
      </c>
      <c r="D31" s="46">
        <v>6273</v>
      </c>
      <c r="E31" s="46">
        <v>472774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479047</v>
      </c>
      <c r="P31" s="47">
        <f t="shared" si="1"/>
        <v>4.9511343083044803</v>
      </c>
      <c r="Q31" s="9"/>
    </row>
    <row r="32" spans="1:17">
      <c r="A32" s="12"/>
      <c r="B32" s="25">
        <v>331.31</v>
      </c>
      <c r="C32" s="20" t="s">
        <v>118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17834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5" si="6">SUM(D32:N32)</f>
        <v>17834</v>
      </c>
      <c r="P32" s="47">
        <f t="shared" si="1"/>
        <v>0.18432122370936901</v>
      </c>
      <c r="Q32" s="9"/>
    </row>
    <row r="33" spans="1:17">
      <c r="A33" s="12"/>
      <c r="B33" s="25">
        <v>331.35</v>
      </c>
      <c r="C33" s="20" t="s">
        <v>150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68585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68585</v>
      </c>
      <c r="P33" s="47">
        <f t="shared" si="1"/>
        <v>0.70885225569737997</v>
      </c>
      <c r="Q33" s="9"/>
    </row>
    <row r="34" spans="1:17">
      <c r="A34" s="12"/>
      <c r="B34" s="25">
        <v>331.5</v>
      </c>
      <c r="C34" s="20" t="s">
        <v>33</v>
      </c>
      <c r="D34" s="46">
        <v>0</v>
      </c>
      <c r="E34" s="46">
        <v>7044803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7044803</v>
      </c>
      <c r="P34" s="47">
        <f t="shared" si="1"/>
        <v>72.810738463128516</v>
      </c>
      <c r="Q34" s="9"/>
    </row>
    <row r="35" spans="1:17">
      <c r="A35" s="12"/>
      <c r="B35" s="25">
        <v>334.2</v>
      </c>
      <c r="C35" s="20" t="s">
        <v>106</v>
      </c>
      <c r="D35" s="46">
        <v>0</v>
      </c>
      <c r="E35" s="46">
        <v>16170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16170</v>
      </c>
      <c r="P35" s="47">
        <f t="shared" si="1"/>
        <v>0.1671231460906413</v>
      </c>
      <c r="Q35" s="9"/>
    </row>
    <row r="36" spans="1:17">
      <c r="A36" s="12"/>
      <c r="B36" s="25">
        <v>334.36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981840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981840</v>
      </c>
      <c r="P36" s="47">
        <f t="shared" si="1"/>
        <v>10.147692625704098</v>
      </c>
      <c r="Q36" s="9"/>
    </row>
    <row r="37" spans="1:17">
      <c r="A37" s="12"/>
      <c r="B37" s="25">
        <v>334.39</v>
      </c>
      <c r="C37" s="20" t="s">
        <v>161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10845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10845</v>
      </c>
      <c r="P37" s="47">
        <f t="shared" ref="P37:P68" si="7">(O37/P$92)</f>
        <v>0.11208723063407576</v>
      </c>
      <c r="Q37" s="9"/>
    </row>
    <row r="38" spans="1:17">
      <c r="A38" s="12"/>
      <c r="B38" s="25">
        <v>334.5</v>
      </c>
      <c r="C38" s="20" t="s">
        <v>39</v>
      </c>
      <c r="D38" s="46">
        <v>0</v>
      </c>
      <c r="E38" s="46">
        <v>1044369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1044369</v>
      </c>
      <c r="P38" s="47">
        <f t="shared" si="7"/>
        <v>10.793953800837166</v>
      </c>
      <c r="Q38" s="9"/>
    </row>
    <row r="39" spans="1:17">
      <c r="A39" s="12"/>
      <c r="B39" s="25">
        <v>334.7</v>
      </c>
      <c r="C39" s="20" t="s">
        <v>40</v>
      </c>
      <c r="D39" s="46">
        <v>0</v>
      </c>
      <c r="E39" s="46">
        <v>0</v>
      </c>
      <c r="F39" s="46">
        <v>0</v>
      </c>
      <c r="G39" s="46">
        <v>186828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186828</v>
      </c>
      <c r="P39" s="47">
        <f t="shared" si="7"/>
        <v>1.9309389695622965</v>
      </c>
      <c r="Q39" s="9"/>
    </row>
    <row r="40" spans="1:17">
      <c r="A40" s="12"/>
      <c r="B40" s="25">
        <v>335.125</v>
      </c>
      <c r="C40" s="20" t="s">
        <v>174</v>
      </c>
      <c r="D40" s="46">
        <v>0</v>
      </c>
      <c r="E40" s="46">
        <v>968478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968478</v>
      </c>
      <c r="P40" s="47">
        <f t="shared" si="7"/>
        <v>10.00959123559506</v>
      </c>
      <c r="Q40" s="9"/>
    </row>
    <row r="41" spans="1:17">
      <c r="A41" s="12"/>
      <c r="B41" s="25">
        <v>335.13</v>
      </c>
      <c r="C41" s="20" t="s">
        <v>175</v>
      </c>
      <c r="D41" s="46">
        <v>3813495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3813495</v>
      </c>
      <c r="P41" s="47">
        <f t="shared" si="7"/>
        <v>39.413932096532477</v>
      </c>
      <c r="Q41" s="9"/>
    </row>
    <row r="42" spans="1:17">
      <c r="A42" s="12"/>
      <c r="B42" s="25">
        <v>335.14</v>
      </c>
      <c r="C42" s="20" t="s">
        <v>130</v>
      </c>
      <c r="D42" s="46">
        <v>80859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80859</v>
      </c>
      <c r="P42" s="47">
        <f t="shared" si="7"/>
        <v>0.83570874890186553</v>
      </c>
      <c r="Q42" s="9"/>
    </row>
    <row r="43" spans="1:17">
      <c r="A43" s="12"/>
      <c r="B43" s="25">
        <v>335.15</v>
      </c>
      <c r="C43" s="20" t="s">
        <v>131</v>
      </c>
      <c r="D43" s="46">
        <v>133641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133641</v>
      </c>
      <c r="P43" s="47">
        <f t="shared" si="7"/>
        <v>1.3812309441372539</v>
      </c>
      <c r="Q43" s="9"/>
    </row>
    <row r="44" spans="1:17">
      <c r="A44" s="12"/>
      <c r="B44" s="25">
        <v>335.18</v>
      </c>
      <c r="C44" s="20" t="s">
        <v>176</v>
      </c>
      <c r="D44" s="46">
        <v>10495523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10495523</v>
      </c>
      <c r="P44" s="47">
        <f t="shared" si="7"/>
        <v>108.47525192496512</v>
      </c>
      <c r="Q44" s="9"/>
    </row>
    <row r="45" spans="1:17">
      <c r="A45" s="12"/>
      <c r="B45" s="25">
        <v>335.21</v>
      </c>
      <c r="C45" s="20" t="s">
        <v>45</v>
      </c>
      <c r="D45" s="46">
        <v>66362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66362</v>
      </c>
      <c r="P45" s="47">
        <f t="shared" si="7"/>
        <v>0.68587669887861091</v>
      </c>
      <c r="Q45" s="9"/>
    </row>
    <row r="46" spans="1:17">
      <c r="A46" s="12"/>
      <c r="B46" s="25">
        <v>335.45</v>
      </c>
      <c r="C46" s="20" t="s">
        <v>177</v>
      </c>
      <c r="D46" s="46">
        <v>0</v>
      </c>
      <c r="E46" s="46">
        <v>73821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8" si="8">SUM(D46:N46)</f>
        <v>73821</v>
      </c>
      <c r="P46" s="47">
        <f t="shared" si="7"/>
        <v>0.76296832205053999</v>
      </c>
      <c r="Q46" s="9"/>
    </row>
    <row r="47" spans="1:17">
      <c r="A47" s="12"/>
      <c r="B47" s="25">
        <v>337.2</v>
      </c>
      <c r="C47" s="20" t="s">
        <v>47</v>
      </c>
      <c r="D47" s="46">
        <v>0</v>
      </c>
      <c r="E47" s="46">
        <v>112216</v>
      </c>
      <c r="F47" s="46">
        <v>0</v>
      </c>
      <c r="G47" s="46">
        <v>135000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247216</v>
      </c>
      <c r="P47" s="47">
        <f t="shared" si="7"/>
        <v>2.5550720892977106</v>
      </c>
      <c r="Q47" s="9"/>
    </row>
    <row r="48" spans="1:17">
      <c r="A48" s="12"/>
      <c r="B48" s="25">
        <v>337.7</v>
      </c>
      <c r="C48" s="20" t="s">
        <v>157</v>
      </c>
      <c r="D48" s="46">
        <v>0</v>
      </c>
      <c r="E48" s="46">
        <v>0</v>
      </c>
      <c r="F48" s="46">
        <v>0</v>
      </c>
      <c r="G48" s="46">
        <v>403091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403091</v>
      </c>
      <c r="P48" s="47">
        <f t="shared" si="7"/>
        <v>4.1660999431553929</v>
      </c>
      <c r="Q48" s="9"/>
    </row>
    <row r="49" spans="1:17">
      <c r="A49" s="12"/>
      <c r="B49" s="25">
        <v>338</v>
      </c>
      <c r="C49" s="20" t="s">
        <v>51</v>
      </c>
      <c r="D49" s="46">
        <v>58582</v>
      </c>
      <c r="E49" s="46">
        <v>0</v>
      </c>
      <c r="F49" s="46">
        <v>0</v>
      </c>
      <c r="G49" s="46">
        <v>0</v>
      </c>
      <c r="H49" s="46">
        <v>0</v>
      </c>
      <c r="I49" s="46">
        <v>144018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202600</v>
      </c>
      <c r="P49" s="47">
        <f t="shared" si="7"/>
        <v>2.0939486331455739</v>
      </c>
      <c r="Q49" s="9"/>
    </row>
    <row r="50" spans="1:17" ht="15.75">
      <c r="A50" s="29" t="s">
        <v>56</v>
      </c>
      <c r="B50" s="30"/>
      <c r="C50" s="31"/>
      <c r="D50" s="32">
        <f t="shared" ref="D50:N50" si="9">SUM(D51:D68)</f>
        <v>2232311</v>
      </c>
      <c r="E50" s="32">
        <f t="shared" si="9"/>
        <v>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114972642</v>
      </c>
      <c r="J50" s="32">
        <f t="shared" si="9"/>
        <v>24985188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si="9"/>
        <v>0</v>
      </c>
      <c r="O50" s="32">
        <f>SUM(D50:N50)</f>
        <v>142190141</v>
      </c>
      <c r="P50" s="45">
        <f t="shared" si="7"/>
        <v>1469.5895922691334</v>
      </c>
      <c r="Q50" s="10"/>
    </row>
    <row r="51" spans="1:17">
      <c r="A51" s="12"/>
      <c r="B51" s="25">
        <v>341.2</v>
      </c>
      <c r="C51" s="20" t="s">
        <v>133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24985188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67" si="10">SUM(D51:N51)</f>
        <v>24985188</v>
      </c>
      <c r="P51" s="47">
        <f t="shared" si="7"/>
        <v>258.23149191256266</v>
      </c>
      <c r="Q51" s="9"/>
    </row>
    <row r="52" spans="1:17">
      <c r="A52" s="12"/>
      <c r="B52" s="25">
        <v>341.9</v>
      </c>
      <c r="C52" s="20" t="s">
        <v>134</v>
      </c>
      <c r="D52" s="46">
        <v>272655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272655</v>
      </c>
      <c r="P52" s="47">
        <f t="shared" si="7"/>
        <v>2.8179939021239213</v>
      </c>
      <c r="Q52" s="9"/>
    </row>
    <row r="53" spans="1:17">
      <c r="A53" s="12"/>
      <c r="B53" s="25">
        <v>342.1</v>
      </c>
      <c r="C53" s="20" t="s">
        <v>61</v>
      </c>
      <c r="D53" s="46">
        <v>347323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347323</v>
      </c>
      <c r="P53" s="47">
        <f t="shared" si="7"/>
        <v>3.5897162937315903</v>
      </c>
      <c r="Q53" s="9"/>
    </row>
    <row r="54" spans="1:17">
      <c r="A54" s="12"/>
      <c r="B54" s="25">
        <v>342.2</v>
      </c>
      <c r="C54" s="20" t="s">
        <v>62</v>
      </c>
      <c r="D54" s="46">
        <v>147000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147000</v>
      </c>
      <c r="P54" s="47">
        <f t="shared" si="7"/>
        <v>1.5193013280967391</v>
      </c>
      <c r="Q54" s="9"/>
    </row>
    <row r="55" spans="1:17">
      <c r="A55" s="12"/>
      <c r="B55" s="25">
        <v>342.9</v>
      </c>
      <c r="C55" s="20" t="s">
        <v>63</v>
      </c>
      <c r="D55" s="46">
        <v>74697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74697</v>
      </c>
      <c r="P55" s="47">
        <f t="shared" si="7"/>
        <v>0.7720221177200145</v>
      </c>
      <c r="Q55" s="9"/>
    </row>
    <row r="56" spans="1:17">
      <c r="A56" s="12"/>
      <c r="B56" s="25">
        <v>343.3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26398357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26398357</v>
      </c>
      <c r="P56" s="47">
        <f t="shared" si="7"/>
        <v>272.83713503178132</v>
      </c>
      <c r="Q56" s="9"/>
    </row>
    <row r="57" spans="1:17">
      <c r="A57" s="12"/>
      <c r="B57" s="25">
        <v>343.4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20143670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20143670</v>
      </c>
      <c r="P57" s="47">
        <f t="shared" si="7"/>
        <v>208.19254818872409</v>
      </c>
      <c r="Q57" s="9"/>
    </row>
    <row r="58" spans="1:17">
      <c r="A58" s="12"/>
      <c r="B58" s="25">
        <v>343.5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50454700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50454700</v>
      </c>
      <c r="P58" s="47">
        <f t="shared" si="7"/>
        <v>521.46865795049348</v>
      </c>
      <c r="Q58" s="9"/>
    </row>
    <row r="59" spans="1:17">
      <c r="A59" s="12"/>
      <c r="B59" s="25">
        <v>343.7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6893196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6893196</v>
      </c>
      <c r="P59" s="47">
        <f t="shared" si="7"/>
        <v>71.243822024701572</v>
      </c>
      <c r="Q59" s="9"/>
    </row>
    <row r="60" spans="1:17">
      <c r="A60" s="12"/>
      <c r="B60" s="25">
        <v>343.8</v>
      </c>
      <c r="C60" s="20" t="s">
        <v>68</v>
      </c>
      <c r="D60" s="46">
        <v>471206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471206</v>
      </c>
      <c r="P60" s="47">
        <f t="shared" si="7"/>
        <v>4.8700945687561363</v>
      </c>
      <c r="Q60" s="9"/>
    </row>
    <row r="61" spans="1:17">
      <c r="A61" s="12"/>
      <c r="B61" s="25">
        <v>343.9</v>
      </c>
      <c r="C61" s="20" t="s">
        <v>69</v>
      </c>
      <c r="D61" s="46">
        <v>231168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231168</v>
      </c>
      <c r="P61" s="47">
        <f t="shared" si="7"/>
        <v>2.389209859955558</v>
      </c>
      <c r="Q61" s="9"/>
    </row>
    <row r="62" spans="1:17">
      <c r="A62" s="12"/>
      <c r="B62" s="25">
        <v>344.5</v>
      </c>
      <c r="C62" s="20" t="s">
        <v>135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1509418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1509418</v>
      </c>
      <c r="P62" s="47">
        <f t="shared" si="7"/>
        <v>15.600413415327374</v>
      </c>
      <c r="Q62" s="9"/>
    </row>
    <row r="63" spans="1:17">
      <c r="A63" s="12"/>
      <c r="B63" s="25">
        <v>347.2</v>
      </c>
      <c r="C63" s="20" t="s">
        <v>71</v>
      </c>
      <c r="D63" s="46">
        <v>486961</v>
      </c>
      <c r="E63" s="46">
        <v>0</v>
      </c>
      <c r="F63" s="46">
        <v>0</v>
      </c>
      <c r="G63" s="46">
        <v>0</v>
      </c>
      <c r="H63" s="46">
        <v>0</v>
      </c>
      <c r="I63" s="46">
        <v>9024376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9511337</v>
      </c>
      <c r="P63" s="47">
        <f t="shared" si="7"/>
        <v>98.303312490310574</v>
      </c>
      <c r="Q63" s="9"/>
    </row>
    <row r="64" spans="1:17">
      <c r="A64" s="12"/>
      <c r="B64" s="25">
        <v>347.3</v>
      </c>
      <c r="C64" s="20" t="s">
        <v>72</v>
      </c>
      <c r="D64" s="46">
        <v>29646</v>
      </c>
      <c r="E64" s="46">
        <v>0</v>
      </c>
      <c r="F64" s="46">
        <v>0</v>
      </c>
      <c r="G64" s="46">
        <v>0</v>
      </c>
      <c r="H64" s="46">
        <v>0</v>
      </c>
      <c r="I64" s="46">
        <v>548925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578571</v>
      </c>
      <c r="P64" s="47">
        <f t="shared" si="7"/>
        <v>5.9797529843418946</v>
      </c>
      <c r="Q64" s="9"/>
    </row>
    <row r="65" spans="1:17">
      <c r="A65" s="12"/>
      <c r="B65" s="25">
        <v>347.4</v>
      </c>
      <c r="C65" s="20" t="s">
        <v>73</v>
      </c>
      <c r="D65" s="46">
        <v>31018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31018</v>
      </c>
      <c r="P65" s="47">
        <f t="shared" si="7"/>
        <v>0.3205829156115963</v>
      </c>
      <c r="Q65" s="9"/>
    </row>
    <row r="66" spans="1:17">
      <c r="A66" s="12"/>
      <c r="B66" s="25">
        <v>347.5</v>
      </c>
      <c r="C66" s="20" t="s">
        <v>74</v>
      </c>
      <c r="D66" s="46">
        <v>133353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133353</v>
      </c>
      <c r="P66" s="47">
        <f t="shared" si="7"/>
        <v>1.3782543537801664</v>
      </c>
      <c r="Q66" s="9"/>
    </row>
    <row r="67" spans="1:17">
      <c r="A67" s="12"/>
      <c r="B67" s="25">
        <v>347.9</v>
      </c>
      <c r="C67" s="20" t="s">
        <v>75</v>
      </c>
      <c r="D67" s="46">
        <v>973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973</v>
      </c>
      <c r="P67" s="47">
        <f t="shared" si="7"/>
        <v>1.0056327838354607E-2</v>
      </c>
      <c r="Q67" s="9"/>
    </row>
    <row r="68" spans="1:17">
      <c r="A68" s="12"/>
      <c r="B68" s="25">
        <v>349</v>
      </c>
      <c r="C68" s="20" t="s">
        <v>178</v>
      </c>
      <c r="D68" s="46">
        <v>6311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6311</v>
      </c>
      <c r="P68" s="47">
        <f t="shared" si="7"/>
        <v>6.5226603276316464E-2</v>
      </c>
      <c r="Q68" s="9"/>
    </row>
    <row r="69" spans="1:17" ht="15.75">
      <c r="A69" s="29" t="s">
        <v>57</v>
      </c>
      <c r="B69" s="30"/>
      <c r="C69" s="31"/>
      <c r="D69" s="32">
        <f t="shared" ref="D69:N69" si="11">SUM(D70:D72)</f>
        <v>636284</v>
      </c>
      <c r="E69" s="32">
        <f t="shared" si="11"/>
        <v>93254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417550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1"/>
        <v>0</v>
      </c>
      <c r="O69" s="32">
        <f>SUM(D69:N69)</f>
        <v>1147088</v>
      </c>
      <c r="P69" s="45">
        <f t="shared" ref="P69:P90" si="12">(O69/P$92)</f>
        <v>11.85559402614852</v>
      </c>
      <c r="Q69" s="10"/>
    </row>
    <row r="70" spans="1:17">
      <c r="A70" s="13"/>
      <c r="B70" s="39">
        <v>351.1</v>
      </c>
      <c r="C70" s="21" t="s">
        <v>78</v>
      </c>
      <c r="D70" s="46">
        <v>167118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167118</v>
      </c>
      <c r="P70" s="47">
        <f t="shared" si="12"/>
        <v>1.7272285669991214</v>
      </c>
      <c r="Q70" s="9"/>
    </row>
    <row r="71" spans="1:17">
      <c r="A71" s="13"/>
      <c r="B71" s="39">
        <v>351.2</v>
      </c>
      <c r="C71" s="21" t="s">
        <v>79</v>
      </c>
      <c r="D71" s="46">
        <v>0</v>
      </c>
      <c r="E71" s="46">
        <v>93254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ref="O71:O72" si="13">SUM(D71:N71)</f>
        <v>93254</v>
      </c>
      <c r="P71" s="47">
        <f t="shared" si="12"/>
        <v>0.96381582347165518</v>
      </c>
      <c r="Q71" s="9"/>
    </row>
    <row r="72" spans="1:17">
      <c r="A72" s="13"/>
      <c r="B72" s="39">
        <v>354</v>
      </c>
      <c r="C72" s="21" t="s">
        <v>81</v>
      </c>
      <c r="D72" s="46">
        <v>469166</v>
      </c>
      <c r="E72" s="46">
        <v>0</v>
      </c>
      <c r="F72" s="46">
        <v>0</v>
      </c>
      <c r="G72" s="46">
        <v>0</v>
      </c>
      <c r="H72" s="46">
        <v>0</v>
      </c>
      <c r="I72" s="46">
        <v>417550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886716</v>
      </c>
      <c r="P72" s="47">
        <f t="shared" si="12"/>
        <v>9.1645496356777425</v>
      </c>
      <c r="Q72" s="9"/>
    </row>
    <row r="73" spans="1:17" ht="15.75">
      <c r="A73" s="29" t="s">
        <v>4</v>
      </c>
      <c r="B73" s="30"/>
      <c r="C73" s="31"/>
      <c r="D73" s="32">
        <f t="shared" ref="D73:N73" si="14">SUM(D74:D82)</f>
        <v>7228467</v>
      </c>
      <c r="E73" s="32">
        <f t="shared" si="14"/>
        <v>558221</v>
      </c>
      <c r="F73" s="32">
        <f t="shared" si="14"/>
        <v>58995</v>
      </c>
      <c r="G73" s="32">
        <f t="shared" si="14"/>
        <v>140289</v>
      </c>
      <c r="H73" s="32">
        <f t="shared" si="14"/>
        <v>0</v>
      </c>
      <c r="I73" s="32">
        <f t="shared" si="14"/>
        <v>-1135265</v>
      </c>
      <c r="J73" s="32">
        <f t="shared" si="14"/>
        <v>162314</v>
      </c>
      <c r="K73" s="32">
        <f t="shared" si="14"/>
        <v>-48917616</v>
      </c>
      <c r="L73" s="32">
        <f t="shared" si="14"/>
        <v>0</v>
      </c>
      <c r="M73" s="32">
        <f t="shared" si="14"/>
        <v>0</v>
      </c>
      <c r="N73" s="32">
        <f t="shared" si="14"/>
        <v>0</v>
      </c>
      <c r="O73" s="32">
        <f>SUM(D73:N73)</f>
        <v>-41904595</v>
      </c>
      <c r="P73" s="45">
        <f t="shared" si="12"/>
        <v>-433.10004650922434</v>
      </c>
      <c r="Q73" s="10"/>
    </row>
    <row r="74" spans="1:17">
      <c r="A74" s="12"/>
      <c r="B74" s="25">
        <v>361.1</v>
      </c>
      <c r="C74" s="20" t="s">
        <v>82</v>
      </c>
      <c r="D74" s="46">
        <v>349801</v>
      </c>
      <c r="E74" s="46">
        <v>156475</v>
      </c>
      <c r="F74" s="46">
        <v>58995</v>
      </c>
      <c r="G74" s="46">
        <v>143895</v>
      </c>
      <c r="H74" s="46">
        <v>0</v>
      </c>
      <c r="I74" s="46">
        <v>1001904</v>
      </c>
      <c r="J74" s="46">
        <v>111016</v>
      </c>
      <c r="K74" s="46">
        <v>6978839</v>
      </c>
      <c r="L74" s="46">
        <v>0</v>
      </c>
      <c r="M74" s="46">
        <v>0</v>
      </c>
      <c r="N74" s="46">
        <v>0</v>
      </c>
      <c r="O74" s="46">
        <f>SUM(D74:N74)</f>
        <v>8800925</v>
      </c>
      <c r="P74" s="47">
        <f t="shared" si="12"/>
        <v>90.960932251563221</v>
      </c>
      <c r="Q74" s="9"/>
    </row>
    <row r="75" spans="1:17">
      <c r="A75" s="12"/>
      <c r="B75" s="25">
        <v>361.2</v>
      </c>
      <c r="C75" s="20" t="s">
        <v>107</v>
      </c>
      <c r="D75" s="46">
        <v>607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ref="O75:O89" si="15">SUM(D75:N75)</f>
        <v>607</v>
      </c>
      <c r="P75" s="47">
        <f t="shared" si="12"/>
        <v>6.2735775928892566E-3</v>
      </c>
      <c r="Q75" s="9"/>
    </row>
    <row r="76" spans="1:17">
      <c r="A76" s="12"/>
      <c r="B76" s="25">
        <v>361.3</v>
      </c>
      <c r="C76" s="20" t="s">
        <v>83</v>
      </c>
      <c r="D76" s="46">
        <v>-3321307</v>
      </c>
      <c r="E76" s="46">
        <v>-428352</v>
      </c>
      <c r="F76" s="46">
        <v>0</v>
      </c>
      <c r="G76" s="46">
        <v>-130611</v>
      </c>
      <c r="H76" s="46">
        <v>0</v>
      </c>
      <c r="I76" s="46">
        <v>-4457784</v>
      </c>
      <c r="J76" s="46">
        <v>-1148396</v>
      </c>
      <c r="K76" s="46">
        <v>-87543532</v>
      </c>
      <c r="L76" s="46">
        <v>0</v>
      </c>
      <c r="M76" s="46">
        <v>0</v>
      </c>
      <c r="N76" s="46">
        <v>0</v>
      </c>
      <c r="O76" s="46">
        <f t="shared" si="15"/>
        <v>-97029982</v>
      </c>
      <c r="P76" s="47">
        <f t="shared" si="12"/>
        <v>-1002.8420443387938</v>
      </c>
      <c r="Q76" s="9"/>
    </row>
    <row r="77" spans="1:17">
      <c r="A77" s="12"/>
      <c r="B77" s="25">
        <v>362</v>
      </c>
      <c r="C77" s="20" t="s">
        <v>85</v>
      </c>
      <c r="D77" s="46">
        <v>749897</v>
      </c>
      <c r="E77" s="46">
        <v>9627</v>
      </c>
      <c r="F77" s="46">
        <v>0</v>
      </c>
      <c r="G77" s="46">
        <v>0</v>
      </c>
      <c r="H77" s="46">
        <v>0</v>
      </c>
      <c r="I77" s="46">
        <v>138575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898099</v>
      </c>
      <c r="P77" s="47">
        <f t="shared" si="12"/>
        <v>9.2821973024649882</v>
      </c>
      <c r="Q77" s="9"/>
    </row>
    <row r="78" spans="1:17">
      <c r="A78" s="12"/>
      <c r="B78" s="25">
        <v>364</v>
      </c>
      <c r="C78" s="20" t="s">
        <v>136</v>
      </c>
      <c r="D78" s="46">
        <v>19982</v>
      </c>
      <c r="E78" s="46">
        <v>0</v>
      </c>
      <c r="F78" s="46">
        <v>0</v>
      </c>
      <c r="G78" s="46">
        <v>0</v>
      </c>
      <c r="H78" s="46">
        <v>0</v>
      </c>
      <c r="I78" s="46">
        <v>24348</v>
      </c>
      <c r="J78" s="46">
        <v>852290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896620</v>
      </c>
      <c r="P78" s="47">
        <f t="shared" si="12"/>
        <v>9.2669112707353634</v>
      </c>
      <c r="Q78" s="9"/>
    </row>
    <row r="79" spans="1:17">
      <c r="A79" s="12"/>
      <c r="B79" s="25">
        <v>365</v>
      </c>
      <c r="C79" s="20" t="s">
        <v>141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13996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13996</v>
      </c>
      <c r="P79" s="47">
        <f t="shared" si="12"/>
        <v>0.14465402304790451</v>
      </c>
      <c r="Q79" s="9"/>
    </row>
    <row r="80" spans="1:17">
      <c r="A80" s="12"/>
      <c r="B80" s="25">
        <v>366</v>
      </c>
      <c r="C80" s="20" t="s">
        <v>87</v>
      </c>
      <c r="D80" s="46">
        <v>80976</v>
      </c>
      <c r="E80" s="46">
        <v>165145</v>
      </c>
      <c r="F80" s="46">
        <v>0</v>
      </c>
      <c r="G80" s="46">
        <v>65005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311126</v>
      </c>
      <c r="P80" s="47">
        <f t="shared" si="12"/>
        <v>3.2156064286083406</v>
      </c>
      <c r="Q80" s="9"/>
    </row>
    <row r="81" spans="1:120">
      <c r="A81" s="12"/>
      <c r="B81" s="25">
        <v>368</v>
      </c>
      <c r="C81" s="20" t="s">
        <v>108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31614988</v>
      </c>
      <c r="L81" s="46">
        <v>0</v>
      </c>
      <c r="M81" s="46">
        <v>0</v>
      </c>
      <c r="N81" s="46">
        <v>0</v>
      </c>
      <c r="O81" s="46">
        <f t="shared" si="15"/>
        <v>31614988</v>
      </c>
      <c r="P81" s="47">
        <f t="shared" si="12"/>
        <v>326.75301534804402</v>
      </c>
      <c r="Q81" s="9"/>
    </row>
    <row r="82" spans="1:120">
      <c r="A82" s="12"/>
      <c r="B82" s="25">
        <v>369.9</v>
      </c>
      <c r="C82" s="20" t="s">
        <v>88</v>
      </c>
      <c r="D82" s="46">
        <v>9348511</v>
      </c>
      <c r="E82" s="46">
        <v>655326</v>
      </c>
      <c r="F82" s="46">
        <v>0</v>
      </c>
      <c r="G82" s="46">
        <v>62000</v>
      </c>
      <c r="H82" s="46">
        <v>0</v>
      </c>
      <c r="I82" s="46">
        <v>2143696</v>
      </c>
      <c r="J82" s="46">
        <v>347404</v>
      </c>
      <c r="K82" s="46">
        <v>32089</v>
      </c>
      <c r="L82" s="46">
        <v>0</v>
      </c>
      <c r="M82" s="46">
        <v>0</v>
      </c>
      <c r="N82" s="46">
        <v>0</v>
      </c>
      <c r="O82" s="46">
        <f t="shared" si="15"/>
        <v>12589026</v>
      </c>
      <c r="P82" s="47">
        <f t="shared" si="12"/>
        <v>130.11240762751279</v>
      </c>
      <c r="Q82" s="9"/>
    </row>
    <row r="83" spans="1:120" ht="15.75">
      <c r="A83" s="29" t="s">
        <v>58</v>
      </c>
      <c r="B83" s="30"/>
      <c r="C83" s="31"/>
      <c r="D83" s="32">
        <f t="shared" ref="D83:N83" si="16">SUM(D84:D89)</f>
        <v>19414798</v>
      </c>
      <c r="E83" s="32">
        <f t="shared" si="16"/>
        <v>6631452</v>
      </c>
      <c r="F83" s="32">
        <f t="shared" si="16"/>
        <v>64486550</v>
      </c>
      <c r="G83" s="32">
        <f t="shared" si="16"/>
        <v>18251211</v>
      </c>
      <c r="H83" s="32">
        <f t="shared" si="16"/>
        <v>0</v>
      </c>
      <c r="I83" s="32">
        <f t="shared" si="16"/>
        <v>7291896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si="16"/>
        <v>0</v>
      </c>
      <c r="O83" s="32">
        <f t="shared" si="15"/>
        <v>116075907</v>
      </c>
      <c r="P83" s="45">
        <f t="shared" si="12"/>
        <v>1199.6889773138339</v>
      </c>
      <c r="Q83" s="9"/>
    </row>
    <row r="84" spans="1:120">
      <c r="A84" s="12"/>
      <c r="B84" s="25">
        <v>381</v>
      </c>
      <c r="C84" s="20" t="s">
        <v>89</v>
      </c>
      <c r="D84" s="46">
        <v>13004289</v>
      </c>
      <c r="E84" s="46">
        <v>6631452</v>
      </c>
      <c r="F84" s="46">
        <v>12866825</v>
      </c>
      <c r="G84" s="46">
        <v>18207042</v>
      </c>
      <c r="H84" s="46">
        <v>0</v>
      </c>
      <c r="I84" s="46">
        <v>5848806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56558414</v>
      </c>
      <c r="P84" s="47">
        <f t="shared" si="12"/>
        <v>584.55288098806261</v>
      </c>
      <c r="Q84" s="9"/>
    </row>
    <row r="85" spans="1:120">
      <c r="A85" s="12"/>
      <c r="B85" s="25">
        <v>382</v>
      </c>
      <c r="C85" s="20" t="s">
        <v>102</v>
      </c>
      <c r="D85" s="46">
        <v>1500000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1500000</v>
      </c>
      <c r="P85" s="47">
        <f t="shared" si="12"/>
        <v>15.503074776497339</v>
      </c>
      <c r="Q85" s="9"/>
    </row>
    <row r="86" spans="1:120">
      <c r="A86" s="12"/>
      <c r="B86" s="25">
        <v>383.2</v>
      </c>
      <c r="C86" s="20" t="s">
        <v>188</v>
      </c>
      <c r="D86" s="46">
        <v>4910509</v>
      </c>
      <c r="E86" s="46">
        <v>0</v>
      </c>
      <c r="F86" s="46">
        <v>0</v>
      </c>
      <c r="G86" s="46">
        <v>0</v>
      </c>
      <c r="H86" s="46">
        <v>0</v>
      </c>
      <c r="I86" s="46">
        <v>-787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5"/>
        <v>4909722</v>
      </c>
      <c r="P86" s="47">
        <f t="shared" si="12"/>
        <v>50.743858198542711</v>
      </c>
      <c r="Q86" s="9"/>
    </row>
    <row r="87" spans="1:120">
      <c r="A87" s="12"/>
      <c r="B87" s="25">
        <v>384</v>
      </c>
      <c r="C87" s="20" t="s">
        <v>90</v>
      </c>
      <c r="D87" s="46">
        <v>0</v>
      </c>
      <c r="E87" s="46">
        <v>0</v>
      </c>
      <c r="F87" s="46">
        <v>51619725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5"/>
        <v>51619725</v>
      </c>
      <c r="P87" s="47">
        <f t="shared" si="12"/>
        <v>533.50963774481943</v>
      </c>
      <c r="Q87" s="9"/>
    </row>
    <row r="88" spans="1:120">
      <c r="A88" s="12"/>
      <c r="B88" s="25">
        <v>389.4</v>
      </c>
      <c r="C88" s="20" t="s">
        <v>91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1443877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1443877</v>
      </c>
      <c r="P88" s="47">
        <f t="shared" si="12"/>
        <v>14.923022066043098</v>
      </c>
      <c r="Q88" s="9"/>
    </row>
    <row r="89" spans="1:120" ht="15.75" thickBot="1">
      <c r="A89" s="12"/>
      <c r="B89" s="25">
        <v>389.9</v>
      </c>
      <c r="C89" s="20" t="s">
        <v>179</v>
      </c>
      <c r="D89" s="46">
        <v>0</v>
      </c>
      <c r="E89" s="46">
        <v>0</v>
      </c>
      <c r="F89" s="46">
        <v>0</v>
      </c>
      <c r="G89" s="46">
        <v>44169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44169</v>
      </c>
      <c r="P89" s="47">
        <f t="shared" si="12"/>
        <v>0.45650353986874065</v>
      </c>
      <c r="Q89" s="9"/>
    </row>
    <row r="90" spans="1:120" ht="16.5" thickBot="1">
      <c r="A90" s="14" t="s">
        <v>76</v>
      </c>
      <c r="B90" s="23"/>
      <c r="C90" s="22"/>
      <c r="D90" s="15">
        <f t="shared" ref="D90:N90" si="17">SUM(D5,D16,D30,D50,D69,D73,D83)</f>
        <v>152569592</v>
      </c>
      <c r="E90" s="15">
        <f t="shared" si="17"/>
        <v>21796960</v>
      </c>
      <c r="F90" s="15">
        <f t="shared" si="17"/>
        <v>64545545</v>
      </c>
      <c r="G90" s="15">
        <f t="shared" si="17"/>
        <v>24440839</v>
      </c>
      <c r="H90" s="15">
        <f t="shared" si="17"/>
        <v>0</v>
      </c>
      <c r="I90" s="15">
        <f t="shared" si="17"/>
        <v>131536407</v>
      </c>
      <c r="J90" s="15">
        <f t="shared" si="17"/>
        <v>25147502</v>
      </c>
      <c r="K90" s="15">
        <f t="shared" si="17"/>
        <v>-48917616</v>
      </c>
      <c r="L90" s="15">
        <f t="shared" si="17"/>
        <v>0</v>
      </c>
      <c r="M90" s="15">
        <f t="shared" si="17"/>
        <v>0</v>
      </c>
      <c r="N90" s="15">
        <f t="shared" si="17"/>
        <v>0</v>
      </c>
      <c r="O90" s="15">
        <f>SUM(D90:N90)</f>
        <v>371119229</v>
      </c>
      <c r="P90" s="38">
        <f t="shared" si="12"/>
        <v>3835.659438788693</v>
      </c>
      <c r="Q90" s="6"/>
      <c r="R90" s="2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</row>
    <row r="91" spans="1:120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9"/>
    </row>
    <row r="92" spans="1:120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42"/>
      <c r="M92" s="51" t="s">
        <v>183</v>
      </c>
      <c r="N92" s="51"/>
      <c r="O92" s="51"/>
      <c r="P92" s="43">
        <v>96755</v>
      </c>
    </row>
    <row r="93" spans="1:120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4"/>
    </row>
    <row r="94" spans="1:120" ht="15.75" customHeight="1" thickBot="1">
      <c r="A94" s="55" t="s">
        <v>110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7"/>
    </row>
  </sheetData>
  <mergeCells count="10">
    <mergeCell ref="M92:O92"/>
    <mergeCell ref="A93:P93"/>
    <mergeCell ref="A94:P9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1"/>
      <c r="M3" s="72"/>
      <c r="N3" s="36"/>
      <c r="O3" s="37"/>
      <c r="P3" s="73" t="s">
        <v>165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166</v>
      </c>
      <c r="N4" s="35" t="s">
        <v>10</v>
      </c>
      <c r="O4" s="35" t="s">
        <v>167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168</v>
      </c>
      <c r="B5" s="26"/>
      <c r="C5" s="26"/>
      <c r="D5" s="27">
        <f t="shared" ref="D5:N5" si="0">SUM(D6:D15)</f>
        <v>77784951</v>
      </c>
      <c r="E5" s="27">
        <f t="shared" si="0"/>
        <v>4427909</v>
      </c>
      <c r="F5" s="27">
        <f t="shared" si="0"/>
        <v>0</v>
      </c>
      <c r="G5" s="27">
        <f t="shared" si="0"/>
        <v>1671652</v>
      </c>
      <c r="H5" s="27">
        <f t="shared" si="0"/>
        <v>0</v>
      </c>
      <c r="I5" s="27">
        <f t="shared" si="0"/>
        <v>98410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83982922</v>
      </c>
      <c r="P5" s="33">
        <f t="shared" ref="P5:P36" si="1">(O5/P$91)</f>
        <v>917.40498558070431</v>
      </c>
      <c r="Q5" s="6"/>
    </row>
    <row r="6" spans="1:134">
      <c r="A6" s="12"/>
      <c r="B6" s="25">
        <v>311</v>
      </c>
      <c r="C6" s="20" t="s">
        <v>3</v>
      </c>
      <c r="D6" s="46">
        <v>59672410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59672410</v>
      </c>
      <c r="P6" s="47">
        <f t="shared" si="1"/>
        <v>651.84403128550207</v>
      </c>
      <c r="Q6" s="9"/>
    </row>
    <row r="7" spans="1:134">
      <c r="A7" s="12"/>
      <c r="B7" s="25">
        <v>312.41000000000003</v>
      </c>
      <c r="C7" s="20" t="s">
        <v>169</v>
      </c>
      <c r="D7" s="46">
        <v>0</v>
      </c>
      <c r="E7" s="46">
        <v>2289682</v>
      </c>
      <c r="F7" s="46">
        <v>0</v>
      </c>
      <c r="G7" s="46">
        <v>1671652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3961334</v>
      </c>
      <c r="P7" s="47">
        <f t="shared" si="1"/>
        <v>43.272459145329023</v>
      </c>
      <c r="Q7" s="9"/>
    </row>
    <row r="8" spans="1:134">
      <c r="A8" s="12"/>
      <c r="B8" s="25">
        <v>312.51</v>
      </c>
      <c r="C8" s="20" t="s">
        <v>100</v>
      </c>
      <c r="D8" s="46">
        <v>743080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743080</v>
      </c>
      <c r="P8" s="47">
        <f t="shared" si="1"/>
        <v>8.1171895481954035</v>
      </c>
      <c r="Q8" s="9"/>
    </row>
    <row r="9" spans="1:134">
      <c r="A9" s="12"/>
      <c r="B9" s="25">
        <v>312.52</v>
      </c>
      <c r="C9" s="20" t="s">
        <v>125</v>
      </c>
      <c r="D9" s="46">
        <v>1000567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1000567</v>
      </c>
      <c r="P9" s="47">
        <f t="shared" si="1"/>
        <v>10.929902560517347</v>
      </c>
      <c r="Q9" s="9"/>
    </row>
    <row r="10" spans="1:134">
      <c r="A10" s="12"/>
      <c r="B10" s="25">
        <v>314.10000000000002</v>
      </c>
      <c r="C10" s="20" t="s">
        <v>13</v>
      </c>
      <c r="D10" s="46">
        <v>8004234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8004234</v>
      </c>
      <c r="P10" s="47">
        <f t="shared" si="1"/>
        <v>87.435921524075852</v>
      </c>
      <c r="Q10" s="9"/>
    </row>
    <row r="11" spans="1:134">
      <c r="A11" s="12"/>
      <c r="B11" s="25">
        <v>314.3</v>
      </c>
      <c r="C11" s="20" t="s">
        <v>14</v>
      </c>
      <c r="D11" s="46">
        <v>2241412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2241412</v>
      </c>
      <c r="P11" s="47">
        <f t="shared" si="1"/>
        <v>24.484532028314252</v>
      </c>
      <c r="Q11" s="9"/>
    </row>
    <row r="12" spans="1:134">
      <c r="A12" s="12"/>
      <c r="B12" s="25">
        <v>314.39999999999998</v>
      </c>
      <c r="C12" s="20" t="s">
        <v>15</v>
      </c>
      <c r="D12" s="46">
        <v>286945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286945</v>
      </c>
      <c r="P12" s="47">
        <f t="shared" si="1"/>
        <v>3.1345036266713273</v>
      </c>
      <c r="Q12" s="9"/>
    </row>
    <row r="13" spans="1:134">
      <c r="A13" s="12"/>
      <c r="B13" s="25">
        <v>315.2</v>
      </c>
      <c r="C13" s="20" t="s">
        <v>170</v>
      </c>
      <c r="D13" s="46">
        <v>3561279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3561279</v>
      </c>
      <c r="P13" s="47">
        <f t="shared" si="1"/>
        <v>38.902374814296948</v>
      </c>
      <c r="Q13" s="9"/>
    </row>
    <row r="14" spans="1:134">
      <c r="A14" s="12"/>
      <c r="B14" s="25">
        <v>316</v>
      </c>
      <c r="C14" s="20" t="s">
        <v>127</v>
      </c>
      <c r="D14" s="46">
        <v>2275024</v>
      </c>
      <c r="E14" s="46">
        <v>0</v>
      </c>
      <c r="F14" s="46">
        <v>0</v>
      </c>
      <c r="G14" s="46">
        <v>0</v>
      </c>
      <c r="H14" s="46">
        <v>0</v>
      </c>
      <c r="I14" s="46">
        <v>98410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2373434</v>
      </c>
      <c r="P14" s="47">
        <f t="shared" si="1"/>
        <v>25.926701913833785</v>
      </c>
      <c r="Q14" s="9"/>
    </row>
    <row r="15" spans="1:134">
      <c r="A15" s="12"/>
      <c r="B15" s="25">
        <v>319.89999999999998</v>
      </c>
      <c r="C15" s="20" t="s">
        <v>18</v>
      </c>
      <c r="D15" s="46">
        <v>0</v>
      </c>
      <c r="E15" s="46">
        <v>2138227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2138227</v>
      </c>
      <c r="P15" s="47">
        <f t="shared" si="1"/>
        <v>23.357369133968366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SUM(D17:D29)</f>
        <v>13974916</v>
      </c>
      <c r="E16" s="32">
        <f t="shared" si="3"/>
        <v>0</v>
      </c>
      <c r="F16" s="32">
        <f t="shared" si="3"/>
        <v>0</v>
      </c>
      <c r="G16" s="32">
        <f t="shared" si="3"/>
        <v>3369661</v>
      </c>
      <c r="H16" s="32">
        <f t="shared" si="3"/>
        <v>0</v>
      </c>
      <c r="I16" s="32">
        <f t="shared" si="3"/>
        <v>4632497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21977074</v>
      </c>
      <c r="P16" s="45">
        <f t="shared" si="1"/>
        <v>240.07115703923796</v>
      </c>
      <c r="Q16" s="10"/>
    </row>
    <row r="17" spans="1:17">
      <c r="A17" s="12"/>
      <c r="B17" s="25">
        <v>322</v>
      </c>
      <c r="C17" s="20" t="s">
        <v>171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1406593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1406593</v>
      </c>
      <c r="P17" s="47">
        <f t="shared" si="1"/>
        <v>15.365212356899415</v>
      </c>
      <c r="Q17" s="9"/>
    </row>
    <row r="18" spans="1:17">
      <c r="A18" s="12"/>
      <c r="B18" s="25">
        <v>323.10000000000002</v>
      </c>
      <c r="C18" s="20" t="s">
        <v>20</v>
      </c>
      <c r="D18" s="46">
        <v>6210955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4">SUM(D18:N18)</f>
        <v>6210955</v>
      </c>
      <c r="P18" s="47">
        <f t="shared" si="1"/>
        <v>67.846663899327098</v>
      </c>
      <c r="Q18" s="9"/>
    </row>
    <row r="19" spans="1:17">
      <c r="A19" s="12"/>
      <c r="B19" s="25">
        <v>323.39999999999998</v>
      </c>
      <c r="C19" s="20" t="s">
        <v>21</v>
      </c>
      <c r="D19" s="46">
        <v>113671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113671</v>
      </c>
      <c r="P19" s="47">
        <f t="shared" si="1"/>
        <v>1.2417089050074281</v>
      </c>
      <c r="Q19" s="9"/>
    </row>
    <row r="20" spans="1:17">
      <c r="A20" s="12"/>
      <c r="B20" s="25">
        <v>323.89999999999998</v>
      </c>
      <c r="C20" s="20" t="s">
        <v>22</v>
      </c>
      <c r="D20" s="46">
        <v>66667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66667</v>
      </c>
      <c r="P20" s="47">
        <f t="shared" si="1"/>
        <v>0.72825089574412305</v>
      </c>
      <c r="Q20" s="9"/>
    </row>
    <row r="21" spans="1:17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242277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242277</v>
      </c>
      <c r="P21" s="47">
        <f t="shared" si="1"/>
        <v>2.6465634012059773</v>
      </c>
      <c r="Q21" s="9"/>
    </row>
    <row r="22" spans="1:17">
      <c r="A22" s="12"/>
      <c r="B22" s="25">
        <v>324.12</v>
      </c>
      <c r="C22" s="20" t="s">
        <v>24</v>
      </c>
      <c r="D22" s="46">
        <v>0</v>
      </c>
      <c r="E22" s="46">
        <v>0</v>
      </c>
      <c r="F22" s="46">
        <v>0</v>
      </c>
      <c r="G22" s="46">
        <v>45710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45710</v>
      </c>
      <c r="P22" s="47">
        <f t="shared" si="1"/>
        <v>0.49932273005330768</v>
      </c>
      <c r="Q22" s="9"/>
    </row>
    <row r="23" spans="1:17">
      <c r="A23" s="12"/>
      <c r="B23" s="25">
        <v>324.20999999999998</v>
      </c>
      <c r="C23" s="20" t="s">
        <v>140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2622070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2622070</v>
      </c>
      <c r="P23" s="47">
        <f t="shared" si="1"/>
        <v>28.642729179410992</v>
      </c>
      <c r="Q23" s="9"/>
    </row>
    <row r="24" spans="1:17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581348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581348</v>
      </c>
      <c r="P24" s="47">
        <f t="shared" si="1"/>
        <v>6.350476273704448</v>
      </c>
      <c r="Q24" s="9"/>
    </row>
    <row r="25" spans="1:17">
      <c r="A25" s="12"/>
      <c r="B25" s="25">
        <v>324.31</v>
      </c>
      <c r="C25" s="20" t="s">
        <v>26</v>
      </c>
      <c r="D25" s="46">
        <v>0</v>
      </c>
      <c r="E25" s="46">
        <v>0</v>
      </c>
      <c r="F25" s="46">
        <v>0</v>
      </c>
      <c r="G25" s="46">
        <v>2147750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2147750</v>
      </c>
      <c r="P25" s="47">
        <f t="shared" si="1"/>
        <v>23.46139561303854</v>
      </c>
      <c r="Q25" s="9"/>
    </row>
    <row r="26" spans="1:17">
      <c r="A26" s="12"/>
      <c r="B26" s="25">
        <v>324.32</v>
      </c>
      <c r="C26" s="20" t="s">
        <v>27</v>
      </c>
      <c r="D26" s="46">
        <v>0</v>
      </c>
      <c r="E26" s="46">
        <v>0</v>
      </c>
      <c r="F26" s="46">
        <v>0</v>
      </c>
      <c r="G26" s="46">
        <v>548017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548017</v>
      </c>
      <c r="P26" s="47">
        <f t="shared" si="1"/>
        <v>5.986378135104431</v>
      </c>
      <c r="Q26" s="9"/>
    </row>
    <row r="27" spans="1:17">
      <c r="A27" s="12"/>
      <c r="B27" s="25">
        <v>324.61</v>
      </c>
      <c r="C27" s="20" t="s">
        <v>128</v>
      </c>
      <c r="D27" s="46">
        <v>0</v>
      </c>
      <c r="E27" s="46">
        <v>0</v>
      </c>
      <c r="F27" s="46">
        <v>0</v>
      </c>
      <c r="G27" s="46">
        <v>385907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385907</v>
      </c>
      <c r="P27" s="47">
        <f t="shared" si="1"/>
        <v>4.2155356986804158</v>
      </c>
      <c r="Q27" s="9"/>
    </row>
    <row r="28" spans="1:17">
      <c r="A28" s="12"/>
      <c r="B28" s="25">
        <v>325.2</v>
      </c>
      <c r="C28" s="20" t="s">
        <v>29</v>
      </c>
      <c r="D28" s="46">
        <v>609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609</v>
      </c>
      <c r="P28" s="47">
        <f t="shared" si="1"/>
        <v>6.652538669929214E-3</v>
      </c>
      <c r="Q28" s="9"/>
    </row>
    <row r="29" spans="1:17">
      <c r="A29" s="12"/>
      <c r="B29" s="25">
        <v>329.5</v>
      </c>
      <c r="C29" s="20" t="s">
        <v>172</v>
      </c>
      <c r="D29" s="46">
        <v>7583014</v>
      </c>
      <c r="E29" s="46">
        <v>0</v>
      </c>
      <c r="F29" s="46">
        <v>0</v>
      </c>
      <c r="G29" s="46">
        <v>0</v>
      </c>
      <c r="H29" s="46">
        <v>0</v>
      </c>
      <c r="I29" s="46">
        <v>22486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7605500</v>
      </c>
      <c r="P29" s="47">
        <f t="shared" si="1"/>
        <v>83.080267412391862</v>
      </c>
      <c r="Q29" s="9"/>
    </row>
    <row r="30" spans="1:17" ht="15.75">
      <c r="A30" s="29" t="s">
        <v>173</v>
      </c>
      <c r="B30" s="30"/>
      <c r="C30" s="31"/>
      <c r="D30" s="32">
        <f t="shared" ref="D30:N30" si="5">SUM(D31:D49)</f>
        <v>12049212</v>
      </c>
      <c r="E30" s="32">
        <f t="shared" si="5"/>
        <v>7386907</v>
      </c>
      <c r="F30" s="32">
        <f t="shared" si="5"/>
        <v>0</v>
      </c>
      <c r="G30" s="32">
        <f t="shared" si="5"/>
        <v>2752544</v>
      </c>
      <c r="H30" s="32">
        <f t="shared" si="5"/>
        <v>0</v>
      </c>
      <c r="I30" s="32">
        <f t="shared" si="5"/>
        <v>510899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22699562</v>
      </c>
      <c r="P30" s="45">
        <f t="shared" si="1"/>
        <v>247.96340557546097</v>
      </c>
      <c r="Q30" s="10"/>
    </row>
    <row r="31" spans="1:17">
      <c r="A31" s="12"/>
      <c r="B31" s="25">
        <v>331.2</v>
      </c>
      <c r="C31" s="20" t="s">
        <v>31</v>
      </c>
      <c r="D31" s="46">
        <v>0</v>
      </c>
      <c r="E31" s="46">
        <v>781894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781894</v>
      </c>
      <c r="P31" s="47">
        <f t="shared" si="1"/>
        <v>8.5411823822424182</v>
      </c>
      <c r="Q31" s="9"/>
    </row>
    <row r="32" spans="1:17">
      <c r="A32" s="12"/>
      <c r="B32" s="25">
        <v>331.35</v>
      </c>
      <c r="C32" s="20" t="s">
        <v>150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34168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5" si="6">SUM(D32:N32)</f>
        <v>34168</v>
      </c>
      <c r="P32" s="47">
        <f t="shared" si="1"/>
        <v>0.37324128288036357</v>
      </c>
      <c r="Q32" s="9"/>
    </row>
    <row r="33" spans="1:17">
      <c r="A33" s="12"/>
      <c r="B33" s="25">
        <v>331.5</v>
      </c>
      <c r="C33" s="20" t="s">
        <v>33</v>
      </c>
      <c r="D33" s="46">
        <v>0</v>
      </c>
      <c r="E33" s="46">
        <v>3099792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3099792</v>
      </c>
      <c r="P33" s="47">
        <f t="shared" si="1"/>
        <v>33.861225203180986</v>
      </c>
      <c r="Q33" s="9"/>
    </row>
    <row r="34" spans="1:17">
      <c r="A34" s="12"/>
      <c r="B34" s="25">
        <v>331.69</v>
      </c>
      <c r="C34" s="20" t="s">
        <v>160</v>
      </c>
      <c r="D34" s="46">
        <v>0</v>
      </c>
      <c r="E34" s="46">
        <v>2235967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2235967</v>
      </c>
      <c r="P34" s="47">
        <f t="shared" si="1"/>
        <v>24.425052433802325</v>
      </c>
      <c r="Q34" s="9"/>
    </row>
    <row r="35" spans="1:17">
      <c r="A35" s="12"/>
      <c r="B35" s="25">
        <v>334.2</v>
      </c>
      <c r="C35" s="20" t="s">
        <v>106</v>
      </c>
      <c r="D35" s="46">
        <v>0</v>
      </c>
      <c r="E35" s="46">
        <v>9477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9477</v>
      </c>
      <c r="P35" s="47">
        <f t="shared" si="1"/>
        <v>0.10352398846456348</v>
      </c>
      <c r="Q35" s="9"/>
    </row>
    <row r="36" spans="1:17">
      <c r="A36" s="12"/>
      <c r="B36" s="25">
        <v>334.36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18161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18161</v>
      </c>
      <c r="P36" s="47">
        <f t="shared" si="1"/>
        <v>0.19838547583675609</v>
      </c>
      <c r="Q36" s="9"/>
    </row>
    <row r="37" spans="1:17">
      <c r="A37" s="12"/>
      <c r="B37" s="25">
        <v>334.39</v>
      </c>
      <c r="C37" s="20" t="s">
        <v>161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403177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403177</v>
      </c>
      <c r="P37" s="47">
        <f t="shared" ref="P37:P68" si="7">(O37/P$91)</f>
        <v>4.4041881499606745</v>
      </c>
      <c r="Q37" s="9"/>
    </row>
    <row r="38" spans="1:17">
      <c r="A38" s="12"/>
      <c r="B38" s="25">
        <v>334.5</v>
      </c>
      <c r="C38" s="20" t="s">
        <v>39</v>
      </c>
      <c r="D38" s="46">
        <v>0</v>
      </c>
      <c r="E38" s="46">
        <v>404580</v>
      </c>
      <c r="F38" s="46">
        <v>0</v>
      </c>
      <c r="G38" s="46">
        <v>1927294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2331874</v>
      </c>
      <c r="P38" s="47">
        <f t="shared" si="7"/>
        <v>25.472712575373592</v>
      </c>
      <c r="Q38" s="9"/>
    </row>
    <row r="39" spans="1:17">
      <c r="A39" s="12"/>
      <c r="B39" s="25">
        <v>334.7</v>
      </c>
      <c r="C39" s="20" t="s">
        <v>40</v>
      </c>
      <c r="D39" s="46">
        <v>0</v>
      </c>
      <c r="E39" s="46">
        <v>0</v>
      </c>
      <c r="F39" s="46">
        <v>0</v>
      </c>
      <c r="G39" s="46">
        <v>333156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333156</v>
      </c>
      <c r="P39" s="47">
        <f t="shared" si="7"/>
        <v>3.6392991348422616</v>
      </c>
      <c r="Q39" s="9"/>
    </row>
    <row r="40" spans="1:17">
      <c r="A40" s="12"/>
      <c r="B40" s="25">
        <v>335.125</v>
      </c>
      <c r="C40" s="20" t="s">
        <v>174</v>
      </c>
      <c r="D40" s="46">
        <v>0</v>
      </c>
      <c r="E40" s="46">
        <v>793438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793438</v>
      </c>
      <c r="P40" s="47">
        <f t="shared" si="7"/>
        <v>8.6672856768329982</v>
      </c>
      <c r="Q40" s="9"/>
    </row>
    <row r="41" spans="1:17">
      <c r="A41" s="12"/>
      <c r="B41" s="25">
        <v>335.13</v>
      </c>
      <c r="C41" s="20" t="s">
        <v>175</v>
      </c>
      <c r="D41" s="46">
        <v>2818851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2818851</v>
      </c>
      <c r="P41" s="47">
        <f t="shared" si="7"/>
        <v>30.792307524250635</v>
      </c>
      <c r="Q41" s="9"/>
    </row>
    <row r="42" spans="1:17">
      <c r="A42" s="12"/>
      <c r="B42" s="25">
        <v>335.14</v>
      </c>
      <c r="C42" s="20" t="s">
        <v>130</v>
      </c>
      <c r="D42" s="46">
        <v>63923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63923</v>
      </c>
      <c r="P42" s="47">
        <f t="shared" si="7"/>
        <v>0.69827623874857991</v>
      </c>
      <c r="Q42" s="9"/>
    </row>
    <row r="43" spans="1:17">
      <c r="A43" s="12"/>
      <c r="B43" s="25">
        <v>335.15</v>
      </c>
      <c r="C43" s="20" t="s">
        <v>131</v>
      </c>
      <c r="D43" s="46">
        <v>127729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127729</v>
      </c>
      <c r="P43" s="47">
        <f t="shared" si="7"/>
        <v>1.3952744035654985</v>
      </c>
      <c r="Q43" s="9"/>
    </row>
    <row r="44" spans="1:17">
      <c r="A44" s="12"/>
      <c r="B44" s="25">
        <v>335.18</v>
      </c>
      <c r="C44" s="20" t="s">
        <v>176</v>
      </c>
      <c r="D44" s="46">
        <v>8819440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8819440</v>
      </c>
      <c r="P44" s="47">
        <f t="shared" si="7"/>
        <v>96.340994494450754</v>
      </c>
      <c r="Q44" s="9"/>
    </row>
    <row r="45" spans="1:17">
      <c r="A45" s="12"/>
      <c r="B45" s="25">
        <v>335.21</v>
      </c>
      <c r="C45" s="20" t="s">
        <v>45</v>
      </c>
      <c r="D45" s="46">
        <v>77443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77443</v>
      </c>
      <c r="P45" s="47">
        <f t="shared" si="7"/>
        <v>0.84596478196277203</v>
      </c>
      <c r="Q45" s="9"/>
    </row>
    <row r="46" spans="1:17">
      <c r="A46" s="12"/>
      <c r="B46" s="25">
        <v>335.45</v>
      </c>
      <c r="C46" s="20" t="s">
        <v>177</v>
      </c>
      <c r="D46" s="46">
        <v>90701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90701</v>
      </c>
      <c r="P46" s="47">
        <f t="shared" si="7"/>
        <v>0.9907913134667482</v>
      </c>
      <c r="Q46" s="9"/>
    </row>
    <row r="47" spans="1:17">
      <c r="A47" s="12"/>
      <c r="B47" s="25">
        <v>337.2</v>
      </c>
      <c r="C47" s="20" t="s">
        <v>47</v>
      </c>
      <c r="D47" s="46">
        <v>0</v>
      </c>
      <c r="E47" s="46">
        <v>61759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61759</v>
      </c>
      <c r="P47" s="47">
        <f t="shared" si="7"/>
        <v>0.67463733286725514</v>
      </c>
      <c r="Q47" s="9"/>
    </row>
    <row r="48" spans="1:17">
      <c r="A48" s="12"/>
      <c r="B48" s="25">
        <v>337.7</v>
      </c>
      <c r="C48" s="20" t="s">
        <v>157</v>
      </c>
      <c r="D48" s="46">
        <v>0</v>
      </c>
      <c r="E48" s="46">
        <v>0</v>
      </c>
      <c r="F48" s="46">
        <v>0</v>
      </c>
      <c r="G48" s="46">
        <v>492094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492094</v>
      </c>
      <c r="P48" s="47">
        <f t="shared" si="7"/>
        <v>5.3754915668967929</v>
      </c>
      <c r="Q48" s="9"/>
    </row>
    <row r="49" spans="1:17">
      <c r="A49" s="12"/>
      <c r="B49" s="25">
        <v>338</v>
      </c>
      <c r="C49" s="20" t="s">
        <v>51</v>
      </c>
      <c r="D49" s="46">
        <v>51125</v>
      </c>
      <c r="E49" s="46">
        <v>0</v>
      </c>
      <c r="F49" s="46">
        <v>0</v>
      </c>
      <c r="G49" s="46">
        <v>0</v>
      </c>
      <c r="H49" s="46">
        <v>0</v>
      </c>
      <c r="I49" s="46">
        <v>55393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106518</v>
      </c>
      <c r="P49" s="47">
        <f t="shared" si="7"/>
        <v>1.1635716158350082</v>
      </c>
      <c r="Q49" s="9"/>
    </row>
    <row r="50" spans="1:17" ht="15.75">
      <c r="A50" s="29" t="s">
        <v>56</v>
      </c>
      <c r="B50" s="30"/>
      <c r="C50" s="31"/>
      <c r="D50" s="32">
        <f t="shared" ref="D50:N50" si="8">SUM(D51:D68)</f>
        <v>2003496</v>
      </c>
      <c r="E50" s="32">
        <f t="shared" si="8"/>
        <v>0</v>
      </c>
      <c r="F50" s="32">
        <f t="shared" si="8"/>
        <v>0</v>
      </c>
      <c r="G50" s="32">
        <f t="shared" si="8"/>
        <v>0</v>
      </c>
      <c r="H50" s="32">
        <f t="shared" si="8"/>
        <v>0</v>
      </c>
      <c r="I50" s="32">
        <f t="shared" si="8"/>
        <v>107766185</v>
      </c>
      <c r="J50" s="32">
        <f t="shared" si="8"/>
        <v>24633066</v>
      </c>
      <c r="K50" s="32">
        <f t="shared" si="8"/>
        <v>0</v>
      </c>
      <c r="L50" s="32">
        <f t="shared" si="8"/>
        <v>0</v>
      </c>
      <c r="M50" s="32">
        <f t="shared" si="8"/>
        <v>0</v>
      </c>
      <c r="N50" s="32">
        <f t="shared" si="8"/>
        <v>0</v>
      </c>
      <c r="O50" s="32">
        <f>SUM(D50:N50)</f>
        <v>134402747</v>
      </c>
      <c r="P50" s="45">
        <f t="shared" si="7"/>
        <v>1468.1764725159487</v>
      </c>
      <c r="Q50" s="10"/>
    </row>
    <row r="51" spans="1:17">
      <c r="A51" s="12"/>
      <c r="B51" s="25">
        <v>341.2</v>
      </c>
      <c r="C51" s="20" t="s">
        <v>133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24633066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68" si="9">SUM(D51:N51)</f>
        <v>24633066</v>
      </c>
      <c r="P51" s="47">
        <f t="shared" si="7"/>
        <v>269.08444026916021</v>
      </c>
      <c r="Q51" s="9"/>
    </row>
    <row r="52" spans="1:17">
      <c r="A52" s="12"/>
      <c r="B52" s="25">
        <v>341.9</v>
      </c>
      <c r="C52" s="20" t="s">
        <v>134</v>
      </c>
      <c r="D52" s="46">
        <v>244585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244585</v>
      </c>
      <c r="P52" s="47">
        <f t="shared" si="7"/>
        <v>2.6717753211570394</v>
      </c>
      <c r="Q52" s="9"/>
    </row>
    <row r="53" spans="1:17">
      <c r="A53" s="12"/>
      <c r="B53" s="25">
        <v>342.1</v>
      </c>
      <c r="C53" s="20" t="s">
        <v>61</v>
      </c>
      <c r="D53" s="46">
        <v>370473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370473</v>
      </c>
      <c r="P53" s="47">
        <f t="shared" si="7"/>
        <v>4.0469391767893033</v>
      </c>
      <c r="Q53" s="9"/>
    </row>
    <row r="54" spans="1:17">
      <c r="A54" s="12"/>
      <c r="B54" s="25">
        <v>342.2</v>
      </c>
      <c r="C54" s="20" t="s">
        <v>62</v>
      </c>
      <c r="D54" s="46">
        <v>147000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147000</v>
      </c>
      <c r="P54" s="47">
        <f t="shared" si="7"/>
        <v>1.6057851961898104</v>
      </c>
      <c r="Q54" s="9"/>
    </row>
    <row r="55" spans="1:17">
      <c r="A55" s="12"/>
      <c r="B55" s="25">
        <v>342.9</v>
      </c>
      <c r="C55" s="20" t="s">
        <v>63</v>
      </c>
      <c r="D55" s="46">
        <v>90600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90600</v>
      </c>
      <c r="P55" s="47">
        <f t="shared" si="7"/>
        <v>0.98968801887616886</v>
      </c>
      <c r="Q55" s="9"/>
    </row>
    <row r="56" spans="1:17">
      <c r="A56" s="12"/>
      <c r="B56" s="25">
        <v>343.3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24427927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24427927</v>
      </c>
      <c r="P56" s="47">
        <f t="shared" si="7"/>
        <v>266.84356156602291</v>
      </c>
      <c r="Q56" s="9"/>
    </row>
    <row r="57" spans="1:17">
      <c r="A57" s="12"/>
      <c r="B57" s="25">
        <v>343.4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18627105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18627105</v>
      </c>
      <c r="P57" s="47">
        <f t="shared" si="7"/>
        <v>203.47707113519181</v>
      </c>
      <c r="Q57" s="9"/>
    </row>
    <row r="58" spans="1:17">
      <c r="A58" s="12"/>
      <c r="B58" s="25">
        <v>343.5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47581299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47581299</v>
      </c>
      <c r="P58" s="47">
        <f t="shared" si="7"/>
        <v>519.76425544000699</v>
      </c>
      <c r="Q58" s="9"/>
    </row>
    <row r="59" spans="1:17">
      <c r="A59" s="12"/>
      <c r="B59" s="25">
        <v>343.7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7626573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7626573</v>
      </c>
      <c r="P59" s="47">
        <f t="shared" si="7"/>
        <v>83.310462728305509</v>
      </c>
      <c r="Q59" s="9"/>
    </row>
    <row r="60" spans="1:17">
      <c r="A60" s="12"/>
      <c r="B60" s="25">
        <v>343.8</v>
      </c>
      <c r="C60" s="20" t="s">
        <v>68</v>
      </c>
      <c r="D60" s="46">
        <v>453167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453167</v>
      </c>
      <c r="P60" s="47">
        <f t="shared" si="7"/>
        <v>4.9502643537533864</v>
      </c>
      <c r="Q60" s="9"/>
    </row>
    <row r="61" spans="1:17">
      <c r="A61" s="12"/>
      <c r="B61" s="25">
        <v>343.9</v>
      </c>
      <c r="C61" s="20" t="s">
        <v>69</v>
      </c>
      <c r="D61" s="46">
        <v>228008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9"/>
        <v>228008</v>
      </c>
      <c r="P61" s="47">
        <f t="shared" si="7"/>
        <v>2.4906930000873895</v>
      </c>
      <c r="Q61" s="9"/>
    </row>
    <row r="62" spans="1:17">
      <c r="A62" s="12"/>
      <c r="B62" s="25">
        <v>344.5</v>
      </c>
      <c r="C62" s="20" t="s">
        <v>135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1170908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9"/>
        <v>1170908</v>
      </c>
      <c r="P62" s="47">
        <f t="shared" si="7"/>
        <v>12.790658044219173</v>
      </c>
      <c r="Q62" s="9"/>
    </row>
    <row r="63" spans="1:17">
      <c r="A63" s="12"/>
      <c r="B63" s="25">
        <v>347.2</v>
      </c>
      <c r="C63" s="20" t="s">
        <v>71</v>
      </c>
      <c r="D63" s="46">
        <v>319122</v>
      </c>
      <c r="E63" s="46">
        <v>0</v>
      </c>
      <c r="F63" s="46">
        <v>0</v>
      </c>
      <c r="G63" s="46">
        <v>0</v>
      </c>
      <c r="H63" s="46">
        <v>0</v>
      </c>
      <c r="I63" s="46">
        <v>7897937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9"/>
        <v>8217059</v>
      </c>
      <c r="P63" s="47">
        <f t="shared" si="7"/>
        <v>89.760759853185348</v>
      </c>
      <c r="Q63" s="9"/>
    </row>
    <row r="64" spans="1:17">
      <c r="A64" s="12"/>
      <c r="B64" s="25">
        <v>347.3</v>
      </c>
      <c r="C64" s="20" t="s">
        <v>72</v>
      </c>
      <c r="D64" s="46">
        <v>19066</v>
      </c>
      <c r="E64" s="46">
        <v>0</v>
      </c>
      <c r="F64" s="46">
        <v>0</v>
      </c>
      <c r="G64" s="46">
        <v>0</v>
      </c>
      <c r="H64" s="46">
        <v>0</v>
      </c>
      <c r="I64" s="46">
        <v>434436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9"/>
        <v>453502</v>
      </c>
      <c r="P64" s="47">
        <f t="shared" si="7"/>
        <v>4.9539237962072882</v>
      </c>
      <c r="Q64" s="9"/>
    </row>
    <row r="65" spans="1:17">
      <c r="A65" s="12"/>
      <c r="B65" s="25">
        <v>347.4</v>
      </c>
      <c r="C65" s="20" t="s">
        <v>73</v>
      </c>
      <c r="D65" s="46">
        <v>14786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9"/>
        <v>14786</v>
      </c>
      <c r="P65" s="47">
        <f t="shared" si="7"/>
        <v>0.16151795857729617</v>
      </c>
      <c r="Q65" s="9"/>
    </row>
    <row r="66" spans="1:17">
      <c r="A66" s="12"/>
      <c r="B66" s="25">
        <v>347.5</v>
      </c>
      <c r="C66" s="20" t="s">
        <v>74</v>
      </c>
      <c r="D66" s="46">
        <v>111304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9"/>
        <v>111304</v>
      </c>
      <c r="P66" s="47">
        <f t="shared" si="7"/>
        <v>1.2158524862361269</v>
      </c>
      <c r="Q66" s="9"/>
    </row>
    <row r="67" spans="1:17">
      <c r="A67" s="12"/>
      <c r="B67" s="25">
        <v>347.9</v>
      </c>
      <c r="C67" s="20" t="s">
        <v>75</v>
      </c>
      <c r="D67" s="46">
        <v>1269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9"/>
        <v>1269</v>
      </c>
      <c r="P67" s="47">
        <f t="shared" si="7"/>
        <v>1.3862186489556935E-2</v>
      </c>
      <c r="Q67" s="9"/>
    </row>
    <row r="68" spans="1:17">
      <c r="A68" s="12"/>
      <c r="B68" s="25">
        <v>349</v>
      </c>
      <c r="C68" s="20" t="s">
        <v>178</v>
      </c>
      <c r="D68" s="46">
        <v>4116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9"/>
        <v>4116</v>
      </c>
      <c r="P68" s="47">
        <f t="shared" si="7"/>
        <v>4.4961985493314691E-2</v>
      </c>
      <c r="Q68" s="9"/>
    </row>
    <row r="69" spans="1:17" ht="15.75">
      <c r="A69" s="29" t="s">
        <v>57</v>
      </c>
      <c r="B69" s="30"/>
      <c r="C69" s="31"/>
      <c r="D69" s="32">
        <f t="shared" ref="D69:N69" si="10">SUM(D70:D72)</f>
        <v>654375</v>
      </c>
      <c r="E69" s="32">
        <f t="shared" si="10"/>
        <v>93555</v>
      </c>
      <c r="F69" s="32">
        <f t="shared" si="10"/>
        <v>0</v>
      </c>
      <c r="G69" s="32">
        <f t="shared" si="10"/>
        <v>0</v>
      </c>
      <c r="H69" s="32">
        <f t="shared" si="10"/>
        <v>0</v>
      </c>
      <c r="I69" s="32">
        <f t="shared" si="10"/>
        <v>393265</v>
      </c>
      <c r="J69" s="32">
        <f t="shared" si="10"/>
        <v>0</v>
      </c>
      <c r="K69" s="32">
        <f t="shared" si="10"/>
        <v>0</v>
      </c>
      <c r="L69" s="32">
        <f t="shared" si="10"/>
        <v>0</v>
      </c>
      <c r="M69" s="32">
        <f t="shared" si="10"/>
        <v>0</v>
      </c>
      <c r="N69" s="32">
        <f t="shared" si="10"/>
        <v>0</v>
      </c>
      <c r="O69" s="32">
        <f t="shared" ref="O69:O74" si="11">SUM(D69:N69)</f>
        <v>1141195</v>
      </c>
      <c r="P69" s="45">
        <f t="shared" ref="P69:P89" si="12">(O69/P$91)</f>
        <v>12.466081884121296</v>
      </c>
      <c r="Q69" s="10"/>
    </row>
    <row r="70" spans="1:17">
      <c r="A70" s="13"/>
      <c r="B70" s="39">
        <v>351.1</v>
      </c>
      <c r="C70" s="21" t="s">
        <v>78</v>
      </c>
      <c r="D70" s="46">
        <v>198800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1"/>
        <v>198800</v>
      </c>
      <c r="P70" s="47">
        <f t="shared" si="12"/>
        <v>2.1716333129424101</v>
      </c>
      <c r="Q70" s="9"/>
    </row>
    <row r="71" spans="1:17">
      <c r="A71" s="13"/>
      <c r="B71" s="39">
        <v>351.2</v>
      </c>
      <c r="C71" s="21" t="s">
        <v>79</v>
      </c>
      <c r="D71" s="46">
        <v>0</v>
      </c>
      <c r="E71" s="46">
        <v>93555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1"/>
        <v>93555</v>
      </c>
      <c r="P71" s="47">
        <f t="shared" si="12"/>
        <v>1.0219675784322293</v>
      </c>
      <c r="Q71" s="9"/>
    </row>
    <row r="72" spans="1:17">
      <c r="A72" s="13"/>
      <c r="B72" s="39">
        <v>354</v>
      </c>
      <c r="C72" s="21" t="s">
        <v>81</v>
      </c>
      <c r="D72" s="46">
        <v>455575</v>
      </c>
      <c r="E72" s="46">
        <v>0</v>
      </c>
      <c r="F72" s="46">
        <v>0</v>
      </c>
      <c r="G72" s="46">
        <v>0</v>
      </c>
      <c r="H72" s="46">
        <v>0</v>
      </c>
      <c r="I72" s="46">
        <v>393265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1"/>
        <v>848840</v>
      </c>
      <c r="P72" s="47">
        <f t="shared" si="12"/>
        <v>9.272480992746658</v>
      </c>
      <c r="Q72" s="9"/>
    </row>
    <row r="73" spans="1:17" ht="15.75">
      <c r="A73" s="29" t="s">
        <v>4</v>
      </c>
      <c r="B73" s="30"/>
      <c r="C73" s="31"/>
      <c r="D73" s="32">
        <f t="shared" ref="D73:N73" si="13">SUM(D74:D82)</f>
        <v>9386153</v>
      </c>
      <c r="E73" s="32">
        <f t="shared" si="13"/>
        <v>731955</v>
      </c>
      <c r="F73" s="32">
        <f t="shared" si="13"/>
        <v>0</v>
      </c>
      <c r="G73" s="32">
        <f t="shared" si="13"/>
        <v>32154</v>
      </c>
      <c r="H73" s="32">
        <f t="shared" si="13"/>
        <v>0</v>
      </c>
      <c r="I73" s="32">
        <f t="shared" si="13"/>
        <v>2220660</v>
      </c>
      <c r="J73" s="32">
        <f t="shared" si="13"/>
        <v>508127</v>
      </c>
      <c r="K73" s="32">
        <f t="shared" si="13"/>
        <v>121204356</v>
      </c>
      <c r="L73" s="32">
        <f t="shared" si="13"/>
        <v>0</v>
      </c>
      <c r="M73" s="32">
        <f t="shared" si="13"/>
        <v>0</v>
      </c>
      <c r="N73" s="32">
        <f t="shared" si="13"/>
        <v>0</v>
      </c>
      <c r="O73" s="32">
        <f t="shared" si="11"/>
        <v>134083405</v>
      </c>
      <c r="P73" s="45">
        <f t="shared" si="12"/>
        <v>1464.6880734947129</v>
      </c>
      <c r="Q73" s="10"/>
    </row>
    <row r="74" spans="1:17">
      <c r="A74" s="12"/>
      <c r="B74" s="25">
        <v>361.1</v>
      </c>
      <c r="C74" s="20" t="s">
        <v>82</v>
      </c>
      <c r="D74" s="46">
        <v>178263</v>
      </c>
      <c r="E74" s="46">
        <v>49150</v>
      </c>
      <c r="F74" s="46">
        <v>0</v>
      </c>
      <c r="G74" s="46">
        <v>140006</v>
      </c>
      <c r="H74" s="46">
        <v>0</v>
      </c>
      <c r="I74" s="46">
        <v>650461</v>
      </c>
      <c r="J74" s="46">
        <v>59426</v>
      </c>
      <c r="K74" s="46">
        <v>5344633</v>
      </c>
      <c r="L74" s="46">
        <v>0</v>
      </c>
      <c r="M74" s="46">
        <v>0</v>
      </c>
      <c r="N74" s="46">
        <v>0</v>
      </c>
      <c r="O74" s="46">
        <f t="shared" si="11"/>
        <v>6421939</v>
      </c>
      <c r="P74" s="47">
        <f t="shared" si="12"/>
        <v>70.151391680503366</v>
      </c>
      <c r="Q74" s="9"/>
    </row>
    <row r="75" spans="1:17">
      <c r="A75" s="12"/>
      <c r="B75" s="25">
        <v>361.2</v>
      </c>
      <c r="C75" s="20" t="s">
        <v>107</v>
      </c>
      <c r="D75" s="46">
        <v>630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ref="O75:O82" si="14">SUM(D75:N75)</f>
        <v>630</v>
      </c>
      <c r="P75" s="47">
        <f t="shared" si="12"/>
        <v>6.8819365550991871E-3</v>
      </c>
      <c r="Q75" s="9"/>
    </row>
    <row r="76" spans="1:17">
      <c r="A76" s="12"/>
      <c r="B76" s="25">
        <v>361.3</v>
      </c>
      <c r="C76" s="20" t="s">
        <v>83</v>
      </c>
      <c r="D76" s="46">
        <v>-197857</v>
      </c>
      <c r="E76" s="46">
        <v>-42661</v>
      </c>
      <c r="F76" s="46">
        <v>0</v>
      </c>
      <c r="G76" s="46">
        <v>-133444</v>
      </c>
      <c r="H76" s="46">
        <v>0</v>
      </c>
      <c r="I76" s="46">
        <v>-574850</v>
      </c>
      <c r="J76" s="46">
        <v>-95635</v>
      </c>
      <c r="K76" s="46">
        <v>81826490</v>
      </c>
      <c r="L76" s="46">
        <v>0</v>
      </c>
      <c r="M76" s="46">
        <v>0</v>
      </c>
      <c r="N76" s="46">
        <v>0</v>
      </c>
      <c r="O76" s="46">
        <f t="shared" si="14"/>
        <v>80782043</v>
      </c>
      <c r="P76" s="47">
        <f t="shared" si="12"/>
        <v>882.43951542427681</v>
      </c>
      <c r="Q76" s="9"/>
    </row>
    <row r="77" spans="1:17">
      <c r="A77" s="12"/>
      <c r="B77" s="25">
        <v>362</v>
      </c>
      <c r="C77" s="20" t="s">
        <v>85</v>
      </c>
      <c r="D77" s="46">
        <v>387567</v>
      </c>
      <c r="E77" s="46">
        <v>0</v>
      </c>
      <c r="F77" s="46">
        <v>0</v>
      </c>
      <c r="G77" s="46">
        <v>0</v>
      </c>
      <c r="H77" s="46">
        <v>0</v>
      </c>
      <c r="I77" s="46">
        <v>129144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516711</v>
      </c>
      <c r="P77" s="47">
        <f t="shared" si="12"/>
        <v>5.6444005068600891</v>
      </c>
      <c r="Q77" s="9"/>
    </row>
    <row r="78" spans="1:17">
      <c r="A78" s="12"/>
      <c r="B78" s="25">
        <v>364</v>
      </c>
      <c r="C78" s="20" t="s">
        <v>136</v>
      </c>
      <c r="D78" s="46">
        <v>219768</v>
      </c>
      <c r="E78" s="46">
        <v>0</v>
      </c>
      <c r="F78" s="46">
        <v>0</v>
      </c>
      <c r="G78" s="46">
        <v>0</v>
      </c>
      <c r="H78" s="46">
        <v>0</v>
      </c>
      <c r="I78" s="46">
        <v>259633</v>
      </c>
      <c r="J78" s="46">
        <v>137306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616707</v>
      </c>
      <c r="P78" s="47">
        <f t="shared" si="12"/>
        <v>6.7367276937865945</v>
      </c>
      <c r="Q78" s="9"/>
    </row>
    <row r="79" spans="1:17">
      <c r="A79" s="12"/>
      <c r="B79" s="25">
        <v>365</v>
      </c>
      <c r="C79" s="20" t="s">
        <v>141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29362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29362</v>
      </c>
      <c r="P79" s="47">
        <f t="shared" si="12"/>
        <v>0.3207419383028926</v>
      </c>
      <c r="Q79" s="9"/>
    </row>
    <row r="80" spans="1:17">
      <c r="A80" s="12"/>
      <c r="B80" s="25">
        <v>366</v>
      </c>
      <c r="C80" s="20" t="s">
        <v>87</v>
      </c>
      <c r="D80" s="46">
        <v>103014</v>
      </c>
      <c r="E80" s="46">
        <v>99651</v>
      </c>
      <c r="F80" s="46">
        <v>0</v>
      </c>
      <c r="G80" s="46">
        <v>25592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4"/>
        <v>228257</v>
      </c>
      <c r="P80" s="47">
        <f t="shared" si="12"/>
        <v>2.4934130035829765</v>
      </c>
      <c r="Q80" s="9"/>
    </row>
    <row r="81" spans="1:120">
      <c r="A81" s="12"/>
      <c r="B81" s="25">
        <v>368</v>
      </c>
      <c r="C81" s="20" t="s">
        <v>108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34013651</v>
      </c>
      <c r="L81" s="46">
        <v>0</v>
      </c>
      <c r="M81" s="46">
        <v>0</v>
      </c>
      <c r="N81" s="46">
        <v>0</v>
      </c>
      <c r="O81" s="46">
        <f t="shared" si="14"/>
        <v>34013651</v>
      </c>
      <c r="P81" s="47">
        <f t="shared" si="12"/>
        <v>371.55521934807308</v>
      </c>
      <c r="Q81" s="9"/>
    </row>
    <row r="82" spans="1:120">
      <c r="A82" s="12"/>
      <c r="B82" s="25">
        <v>369.9</v>
      </c>
      <c r="C82" s="20" t="s">
        <v>88</v>
      </c>
      <c r="D82" s="46">
        <v>8694768</v>
      </c>
      <c r="E82" s="46">
        <v>625815</v>
      </c>
      <c r="F82" s="46">
        <v>0</v>
      </c>
      <c r="G82" s="46">
        <v>0</v>
      </c>
      <c r="H82" s="46">
        <v>0</v>
      </c>
      <c r="I82" s="46">
        <v>1726910</v>
      </c>
      <c r="J82" s="46">
        <v>407030</v>
      </c>
      <c r="K82" s="46">
        <v>19582</v>
      </c>
      <c r="L82" s="46">
        <v>0</v>
      </c>
      <c r="M82" s="46">
        <v>0</v>
      </c>
      <c r="N82" s="46">
        <v>0</v>
      </c>
      <c r="O82" s="46">
        <f t="shared" si="14"/>
        <v>11474105</v>
      </c>
      <c r="P82" s="47">
        <f t="shared" si="12"/>
        <v>125.33978196277199</v>
      </c>
      <c r="Q82" s="9"/>
    </row>
    <row r="83" spans="1:120" ht="15.75">
      <c r="A83" s="29" t="s">
        <v>58</v>
      </c>
      <c r="B83" s="30"/>
      <c r="C83" s="31"/>
      <c r="D83" s="32">
        <f t="shared" ref="D83:N83" si="15">SUM(D84:D88)</f>
        <v>12042900</v>
      </c>
      <c r="E83" s="32">
        <f t="shared" si="15"/>
        <v>6005303</v>
      </c>
      <c r="F83" s="32">
        <f t="shared" si="15"/>
        <v>17434791</v>
      </c>
      <c r="G83" s="32">
        <f t="shared" si="15"/>
        <v>9359288</v>
      </c>
      <c r="H83" s="32">
        <f t="shared" si="15"/>
        <v>0</v>
      </c>
      <c r="I83" s="32">
        <f t="shared" si="15"/>
        <v>5696358</v>
      </c>
      <c r="J83" s="32">
        <f t="shared" si="15"/>
        <v>64910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5"/>
        <v>0</v>
      </c>
      <c r="O83" s="32">
        <f t="shared" ref="O83:O89" si="16">SUM(D83:N83)</f>
        <v>50603550</v>
      </c>
      <c r="P83" s="45">
        <f t="shared" si="12"/>
        <v>552.77844533776113</v>
      </c>
      <c r="Q83" s="9"/>
    </row>
    <row r="84" spans="1:120">
      <c r="A84" s="12"/>
      <c r="B84" s="25">
        <v>381</v>
      </c>
      <c r="C84" s="20" t="s">
        <v>89</v>
      </c>
      <c r="D84" s="46">
        <v>10542900</v>
      </c>
      <c r="E84" s="46">
        <v>6005303</v>
      </c>
      <c r="F84" s="46">
        <v>11180260</v>
      </c>
      <c r="G84" s="46">
        <v>9327041</v>
      </c>
      <c r="H84" s="46">
        <v>0</v>
      </c>
      <c r="I84" s="46">
        <v>2698033</v>
      </c>
      <c r="J84" s="46">
        <v>64910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6"/>
        <v>39818447</v>
      </c>
      <c r="P84" s="47">
        <f t="shared" si="12"/>
        <v>434.96512059774534</v>
      </c>
      <c r="Q84" s="9"/>
    </row>
    <row r="85" spans="1:120">
      <c r="A85" s="12"/>
      <c r="B85" s="25">
        <v>382</v>
      </c>
      <c r="C85" s="20" t="s">
        <v>102</v>
      </c>
      <c r="D85" s="46">
        <v>1500000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6"/>
        <v>1500000</v>
      </c>
      <c r="P85" s="47">
        <f t="shared" si="12"/>
        <v>16.385563226426637</v>
      </c>
      <c r="Q85" s="9"/>
    </row>
    <row r="86" spans="1:120">
      <c r="A86" s="12"/>
      <c r="B86" s="25">
        <v>384</v>
      </c>
      <c r="C86" s="20" t="s">
        <v>90</v>
      </c>
      <c r="D86" s="46">
        <v>0</v>
      </c>
      <c r="E86" s="46">
        <v>0</v>
      </c>
      <c r="F86" s="46">
        <v>6254531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6"/>
        <v>6254531</v>
      </c>
      <c r="P86" s="47">
        <f t="shared" si="12"/>
        <v>68.32267543476361</v>
      </c>
      <c r="Q86" s="9"/>
    </row>
    <row r="87" spans="1:120">
      <c r="A87" s="12"/>
      <c r="B87" s="25">
        <v>389.4</v>
      </c>
      <c r="C87" s="20" t="s">
        <v>91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2998325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6"/>
        <v>2998325</v>
      </c>
      <c r="P87" s="47">
        <f t="shared" si="12"/>
        <v>32.752829240583765</v>
      </c>
      <c r="Q87" s="9"/>
    </row>
    <row r="88" spans="1:120" ht="15.75" thickBot="1">
      <c r="A88" s="12"/>
      <c r="B88" s="25">
        <v>389.9</v>
      </c>
      <c r="C88" s="20" t="s">
        <v>179</v>
      </c>
      <c r="D88" s="46">
        <v>0</v>
      </c>
      <c r="E88" s="46">
        <v>0</v>
      </c>
      <c r="F88" s="46">
        <v>0</v>
      </c>
      <c r="G88" s="46">
        <v>32247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6"/>
        <v>32247</v>
      </c>
      <c r="P88" s="47">
        <f t="shared" si="12"/>
        <v>0.35225683824171983</v>
      </c>
      <c r="Q88" s="9"/>
    </row>
    <row r="89" spans="1:120" ht="16.5" thickBot="1">
      <c r="A89" s="14" t="s">
        <v>76</v>
      </c>
      <c r="B89" s="23"/>
      <c r="C89" s="22"/>
      <c r="D89" s="15">
        <f t="shared" ref="D89:N89" si="17">SUM(D5,D16,D30,D50,D69,D73,D83)</f>
        <v>127896003</v>
      </c>
      <c r="E89" s="15">
        <f t="shared" si="17"/>
        <v>18645629</v>
      </c>
      <c r="F89" s="15">
        <f t="shared" si="17"/>
        <v>17434791</v>
      </c>
      <c r="G89" s="15">
        <f t="shared" si="17"/>
        <v>17185299</v>
      </c>
      <c r="H89" s="15">
        <f t="shared" si="17"/>
        <v>0</v>
      </c>
      <c r="I89" s="15">
        <f t="shared" si="17"/>
        <v>121318274</v>
      </c>
      <c r="J89" s="15">
        <f t="shared" si="17"/>
        <v>25206103</v>
      </c>
      <c r="K89" s="15">
        <f t="shared" si="17"/>
        <v>121204356</v>
      </c>
      <c r="L89" s="15">
        <f t="shared" si="17"/>
        <v>0</v>
      </c>
      <c r="M89" s="15">
        <f t="shared" si="17"/>
        <v>0</v>
      </c>
      <c r="N89" s="15">
        <f t="shared" si="17"/>
        <v>0</v>
      </c>
      <c r="O89" s="15">
        <f t="shared" si="16"/>
        <v>448890455</v>
      </c>
      <c r="P89" s="38">
        <f t="shared" si="12"/>
        <v>4903.5486214279472</v>
      </c>
      <c r="Q89" s="6"/>
      <c r="R89" s="2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</row>
    <row r="90" spans="1:120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9"/>
    </row>
    <row r="91" spans="1:120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42"/>
      <c r="M91" s="51" t="s">
        <v>180</v>
      </c>
      <c r="N91" s="51"/>
      <c r="O91" s="51"/>
      <c r="P91" s="43">
        <v>91544</v>
      </c>
    </row>
    <row r="92" spans="1:120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4"/>
    </row>
    <row r="93" spans="1:120" ht="15.75" customHeight="1" thickBot="1">
      <c r="A93" s="55" t="s">
        <v>110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7"/>
    </row>
  </sheetData>
  <mergeCells count="10">
    <mergeCell ref="M91:O91"/>
    <mergeCell ref="A92:P92"/>
    <mergeCell ref="A93:P9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74475004</v>
      </c>
      <c r="E5" s="27">
        <f t="shared" si="0"/>
        <v>4085318</v>
      </c>
      <c r="F5" s="27">
        <f t="shared" si="0"/>
        <v>0</v>
      </c>
      <c r="G5" s="27">
        <f t="shared" si="0"/>
        <v>1659784</v>
      </c>
      <c r="H5" s="27">
        <f t="shared" si="0"/>
        <v>0</v>
      </c>
      <c r="I5" s="27">
        <f t="shared" si="0"/>
        <v>135203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80355309</v>
      </c>
      <c r="O5" s="33">
        <f t="shared" ref="O5:O36" si="1">(N5/O$88)</f>
        <v>867.77728701173874</v>
      </c>
      <c r="P5" s="6"/>
    </row>
    <row r="6" spans="1:133">
      <c r="A6" s="12"/>
      <c r="B6" s="25">
        <v>311</v>
      </c>
      <c r="C6" s="20" t="s">
        <v>3</v>
      </c>
      <c r="D6" s="46">
        <v>56552707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56552707</v>
      </c>
      <c r="O6" s="47">
        <f t="shared" si="1"/>
        <v>610.72697329344805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2276637</v>
      </c>
      <c r="F7" s="46">
        <v>0</v>
      </c>
      <c r="G7" s="46">
        <v>1659784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3936421</v>
      </c>
      <c r="O7" s="47">
        <f t="shared" si="1"/>
        <v>42.510405079968464</v>
      </c>
      <c r="P7" s="9"/>
    </row>
    <row r="8" spans="1:133">
      <c r="A8" s="12"/>
      <c r="B8" s="25">
        <v>312.51</v>
      </c>
      <c r="C8" s="20" t="s">
        <v>100</v>
      </c>
      <c r="D8" s="46">
        <v>719537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719537</v>
      </c>
      <c r="O8" s="47">
        <f t="shared" si="1"/>
        <v>7.7704618840376245</v>
      </c>
      <c r="P8" s="9"/>
    </row>
    <row r="9" spans="1:133">
      <c r="A9" s="12"/>
      <c r="B9" s="25">
        <v>312.52</v>
      </c>
      <c r="C9" s="20" t="s">
        <v>125</v>
      </c>
      <c r="D9" s="46">
        <v>1009819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1009819</v>
      </c>
      <c r="O9" s="47">
        <f t="shared" si="1"/>
        <v>10.905290553893671</v>
      </c>
      <c r="P9" s="9"/>
    </row>
    <row r="10" spans="1:133">
      <c r="A10" s="12"/>
      <c r="B10" s="25">
        <v>314.10000000000002</v>
      </c>
      <c r="C10" s="20" t="s">
        <v>13</v>
      </c>
      <c r="D10" s="46">
        <v>7714466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7714466</v>
      </c>
      <c r="O10" s="47">
        <f t="shared" si="1"/>
        <v>83.310467715634076</v>
      </c>
      <c r="P10" s="9"/>
    </row>
    <row r="11" spans="1:133">
      <c r="A11" s="12"/>
      <c r="B11" s="25">
        <v>314.3</v>
      </c>
      <c r="C11" s="20" t="s">
        <v>14</v>
      </c>
      <c r="D11" s="46">
        <v>2174009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2174009</v>
      </c>
      <c r="O11" s="47">
        <f t="shared" si="1"/>
        <v>23.477672545059882</v>
      </c>
      <c r="P11" s="9"/>
    </row>
    <row r="12" spans="1:133">
      <c r="A12" s="12"/>
      <c r="B12" s="25">
        <v>314.39999999999998</v>
      </c>
      <c r="C12" s="20" t="s">
        <v>15</v>
      </c>
      <c r="D12" s="46">
        <v>213550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213550</v>
      </c>
      <c r="O12" s="47">
        <f t="shared" si="1"/>
        <v>2.3061804123154679</v>
      </c>
      <c r="P12" s="9"/>
    </row>
    <row r="13" spans="1:133">
      <c r="A13" s="12"/>
      <c r="B13" s="25">
        <v>315</v>
      </c>
      <c r="C13" s="20" t="s">
        <v>126</v>
      </c>
      <c r="D13" s="46">
        <v>3447224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3447224</v>
      </c>
      <c r="O13" s="47">
        <f t="shared" si="1"/>
        <v>37.227443060940182</v>
      </c>
      <c r="P13" s="9"/>
    </row>
    <row r="14" spans="1:133">
      <c r="A14" s="12"/>
      <c r="B14" s="25">
        <v>316</v>
      </c>
      <c r="C14" s="20" t="s">
        <v>127</v>
      </c>
      <c r="D14" s="46">
        <v>2643692</v>
      </c>
      <c r="E14" s="46">
        <v>0</v>
      </c>
      <c r="F14" s="46">
        <v>0</v>
      </c>
      <c r="G14" s="46">
        <v>0</v>
      </c>
      <c r="H14" s="46">
        <v>0</v>
      </c>
      <c r="I14" s="46">
        <v>135203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2778895</v>
      </c>
      <c r="O14" s="47">
        <f t="shared" si="1"/>
        <v>30.009989308739836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1808681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1808681</v>
      </c>
      <c r="O15" s="47">
        <f t="shared" si="1"/>
        <v>19.532403157701488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SUM(D17:D30)</f>
        <v>14386602</v>
      </c>
      <c r="E16" s="32">
        <f t="shared" si="3"/>
        <v>0</v>
      </c>
      <c r="F16" s="32">
        <f t="shared" si="3"/>
        <v>0</v>
      </c>
      <c r="G16" s="32">
        <f t="shared" si="3"/>
        <v>8966017</v>
      </c>
      <c r="H16" s="32">
        <f t="shared" si="3"/>
        <v>0</v>
      </c>
      <c r="I16" s="32">
        <f t="shared" si="3"/>
        <v>13955407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37308026</v>
      </c>
      <c r="O16" s="45">
        <f t="shared" si="1"/>
        <v>402.89880020302593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2213215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2213215</v>
      </c>
      <c r="O17" s="47">
        <f t="shared" si="1"/>
        <v>23.901068046091211</v>
      </c>
      <c r="P17" s="9"/>
    </row>
    <row r="18" spans="1:16">
      <c r="A18" s="12"/>
      <c r="B18" s="25">
        <v>323.10000000000002</v>
      </c>
      <c r="C18" s="20" t="s">
        <v>20</v>
      </c>
      <c r="D18" s="46">
        <v>5836959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5836959</v>
      </c>
      <c r="O18" s="47">
        <f t="shared" si="1"/>
        <v>63.034795192172702</v>
      </c>
      <c r="P18" s="9"/>
    </row>
    <row r="19" spans="1:16">
      <c r="A19" s="12"/>
      <c r="B19" s="25">
        <v>323.39999999999998</v>
      </c>
      <c r="C19" s="20" t="s">
        <v>21</v>
      </c>
      <c r="D19" s="46">
        <v>91929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91929</v>
      </c>
      <c r="O19" s="47">
        <f t="shared" si="1"/>
        <v>0.99276450069655175</v>
      </c>
      <c r="P19" s="9"/>
    </row>
    <row r="20" spans="1:16">
      <c r="A20" s="12"/>
      <c r="B20" s="25">
        <v>323.89999999999998</v>
      </c>
      <c r="C20" s="20" t="s">
        <v>22</v>
      </c>
      <c r="D20" s="46">
        <v>66667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66667</v>
      </c>
      <c r="O20" s="47">
        <f t="shared" si="1"/>
        <v>0.71995377919847947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768133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768133</v>
      </c>
      <c r="O21" s="47">
        <f t="shared" si="1"/>
        <v>8.2952623678441455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0</v>
      </c>
      <c r="F22" s="46">
        <v>0</v>
      </c>
      <c r="G22" s="46">
        <v>56481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56481</v>
      </c>
      <c r="O22" s="47">
        <f t="shared" si="1"/>
        <v>0.60995259128068335</v>
      </c>
      <c r="P22" s="9"/>
    </row>
    <row r="23" spans="1:16">
      <c r="A23" s="12"/>
      <c r="B23" s="25">
        <v>324.20999999999998</v>
      </c>
      <c r="C23" s="20" t="s">
        <v>140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11339388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11339388</v>
      </c>
      <c r="O23" s="47">
        <f t="shared" si="1"/>
        <v>122.45691638138641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369239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369239</v>
      </c>
      <c r="O24" s="47">
        <f t="shared" si="1"/>
        <v>3.9875052646356872</v>
      </c>
      <c r="P24" s="9"/>
    </row>
    <row r="25" spans="1:16">
      <c r="A25" s="12"/>
      <c r="B25" s="25">
        <v>324.31</v>
      </c>
      <c r="C25" s="20" t="s">
        <v>26</v>
      </c>
      <c r="D25" s="46">
        <v>0</v>
      </c>
      <c r="E25" s="46">
        <v>0</v>
      </c>
      <c r="F25" s="46">
        <v>0</v>
      </c>
      <c r="G25" s="46">
        <v>6169732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6169732</v>
      </c>
      <c r="O25" s="47">
        <f t="shared" si="1"/>
        <v>66.628494908152362</v>
      </c>
      <c r="P25" s="9"/>
    </row>
    <row r="26" spans="1:16">
      <c r="A26" s="12"/>
      <c r="B26" s="25">
        <v>324.32</v>
      </c>
      <c r="C26" s="20" t="s">
        <v>27</v>
      </c>
      <c r="D26" s="46">
        <v>0</v>
      </c>
      <c r="E26" s="46">
        <v>0</v>
      </c>
      <c r="F26" s="46">
        <v>0</v>
      </c>
      <c r="G26" s="46">
        <v>487178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487178</v>
      </c>
      <c r="O26" s="47">
        <f t="shared" si="1"/>
        <v>5.2611583278437131</v>
      </c>
      <c r="P26" s="9"/>
    </row>
    <row r="27" spans="1:16">
      <c r="A27" s="12"/>
      <c r="B27" s="25">
        <v>324.61</v>
      </c>
      <c r="C27" s="20" t="s">
        <v>128</v>
      </c>
      <c r="D27" s="46">
        <v>0</v>
      </c>
      <c r="E27" s="46">
        <v>0</v>
      </c>
      <c r="F27" s="46">
        <v>0</v>
      </c>
      <c r="G27" s="46">
        <v>1484493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1484493</v>
      </c>
      <c r="O27" s="47">
        <f t="shared" si="1"/>
        <v>16.031415026080197</v>
      </c>
      <c r="P27" s="9"/>
    </row>
    <row r="28" spans="1:16">
      <c r="A28" s="12"/>
      <c r="B28" s="25">
        <v>325.10000000000002</v>
      </c>
      <c r="C28" s="20" t="s">
        <v>28</v>
      </c>
      <c r="D28" s="46">
        <v>-11166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-11166</v>
      </c>
      <c r="O28" s="47">
        <f t="shared" si="1"/>
        <v>-0.12058445555567554</v>
      </c>
      <c r="P28" s="9"/>
    </row>
    <row r="29" spans="1:16">
      <c r="A29" s="12"/>
      <c r="B29" s="25">
        <v>325.2</v>
      </c>
      <c r="C29" s="20" t="s">
        <v>29</v>
      </c>
      <c r="D29" s="46">
        <v>2205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2205</v>
      </c>
      <c r="O29" s="47">
        <f t="shared" si="1"/>
        <v>2.3812352185228782E-2</v>
      </c>
      <c r="P29" s="9"/>
    </row>
    <row r="30" spans="1:16">
      <c r="A30" s="12"/>
      <c r="B30" s="25">
        <v>329</v>
      </c>
      <c r="C30" s="20" t="s">
        <v>30</v>
      </c>
      <c r="D30" s="46">
        <v>8400008</v>
      </c>
      <c r="E30" s="46">
        <v>0</v>
      </c>
      <c r="F30" s="46">
        <v>0</v>
      </c>
      <c r="G30" s="46">
        <v>0</v>
      </c>
      <c r="H30" s="46">
        <v>0</v>
      </c>
      <c r="I30" s="46">
        <v>33565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8433573</v>
      </c>
      <c r="O30" s="47">
        <f t="shared" si="1"/>
        <v>91.076285921014261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SUM(D32:D46)</f>
        <v>9535496</v>
      </c>
      <c r="E31" s="32">
        <f t="shared" si="5"/>
        <v>6857013</v>
      </c>
      <c r="F31" s="32">
        <f t="shared" si="5"/>
        <v>0</v>
      </c>
      <c r="G31" s="32">
        <f t="shared" si="5"/>
        <v>858047</v>
      </c>
      <c r="H31" s="32">
        <f t="shared" si="5"/>
        <v>0</v>
      </c>
      <c r="I31" s="32">
        <f t="shared" si="5"/>
        <v>1210269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18460825</v>
      </c>
      <c r="O31" s="45">
        <f t="shared" si="1"/>
        <v>199.36311407250619</v>
      </c>
      <c r="P31" s="10"/>
    </row>
    <row r="32" spans="1:16">
      <c r="A32" s="12"/>
      <c r="B32" s="25">
        <v>331.2</v>
      </c>
      <c r="C32" s="20" t="s">
        <v>31</v>
      </c>
      <c r="D32" s="46">
        <v>5000</v>
      </c>
      <c r="E32" s="46">
        <v>1261909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1266909</v>
      </c>
      <c r="O32" s="47">
        <f t="shared" si="1"/>
        <v>13.681670428406354</v>
      </c>
      <c r="P32" s="9"/>
    </row>
    <row r="33" spans="1:16">
      <c r="A33" s="12"/>
      <c r="B33" s="25">
        <v>331.5</v>
      </c>
      <c r="C33" s="20" t="s">
        <v>33</v>
      </c>
      <c r="D33" s="46">
        <v>0</v>
      </c>
      <c r="E33" s="46">
        <v>4163369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4163369</v>
      </c>
      <c r="O33" s="47">
        <f t="shared" si="1"/>
        <v>44.961273879847518</v>
      </c>
      <c r="P33" s="9"/>
    </row>
    <row r="34" spans="1:16">
      <c r="A34" s="12"/>
      <c r="B34" s="25">
        <v>331.69</v>
      </c>
      <c r="C34" s="20" t="s">
        <v>160</v>
      </c>
      <c r="D34" s="46">
        <v>0</v>
      </c>
      <c r="E34" s="46">
        <v>241560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241560</v>
      </c>
      <c r="O34" s="47">
        <f t="shared" si="1"/>
        <v>2.6086674802103693</v>
      </c>
      <c r="P34" s="9"/>
    </row>
    <row r="35" spans="1:16">
      <c r="A35" s="12"/>
      <c r="B35" s="25">
        <v>334.36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113446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6">SUM(D35:M35)</f>
        <v>113446</v>
      </c>
      <c r="O35" s="47">
        <f t="shared" si="1"/>
        <v>1.2251320208641563</v>
      </c>
      <c r="P35" s="9"/>
    </row>
    <row r="36" spans="1:16">
      <c r="A36" s="12"/>
      <c r="B36" s="25">
        <v>334.39</v>
      </c>
      <c r="C36" s="20" t="s">
        <v>161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1096823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1096823</v>
      </c>
      <c r="O36" s="47">
        <f t="shared" si="1"/>
        <v>11.844868735083532</v>
      </c>
      <c r="P36" s="9"/>
    </row>
    <row r="37" spans="1:16">
      <c r="A37" s="12"/>
      <c r="B37" s="25">
        <v>334.5</v>
      </c>
      <c r="C37" s="20" t="s">
        <v>39</v>
      </c>
      <c r="D37" s="46">
        <v>0</v>
      </c>
      <c r="E37" s="46">
        <v>473492</v>
      </c>
      <c r="F37" s="46">
        <v>0</v>
      </c>
      <c r="G37" s="46">
        <v>677657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1151149</v>
      </c>
      <c r="O37" s="47">
        <f t="shared" ref="O37:O68" si="7">(N37/O$88)</f>
        <v>12.431548936813572</v>
      </c>
      <c r="P37" s="9"/>
    </row>
    <row r="38" spans="1:16">
      <c r="A38" s="12"/>
      <c r="B38" s="25">
        <v>334.7</v>
      </c>
      <c r="C38" s="20" t="s">
        <v>40</v>
      </c>
      <c r="D38" s="46">
        <v>0</v>
      </c>
      <c r="E38" s="46">
        <v>0</v>
      </c>
      <c r="F38" s="46">
        <v>0</v>
      </c>
      <c r="G38" s="46">
        <v>180390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180390</v>
      </c>
      <c r="O38" s="47">
        <f t="shared" si="7"/>
        <v>1.9480771930582403</v>
      </c>
      <c r="P38" s="9"/>
    </row>
    <row r="39" spans="1:16">
      <c r="A39" s="12"/>
      <c r="B39" s="25">
        <v>335.12</v>
      </c>
      <c r="C39" s="20" t="s">
        <v>129</v>
      </c>
      <c r="D39" s="46">
        <v>2229985</v>
      </c>
      <c r="E39" s="46">
        <v>652073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2882058</v>
      </c>
      <c r="O39" s="47">
        <f t="shared" si="7"/>
        <v>31.124072614175098</v>
      </c>
      <c r="P39" s="9"/>
    </row>
    <row r="40" spans="1:16">
      <c r="A40" s="12"/>
      <c r="B40" s="25">
        <v>335.14</v>
      </c>
      <c r="C40" s="20" t="s">
        <v>130</v>
      </c>
      <c r="D40" s="46">
        <v>49632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49632</v>
      </c>
      <c r="O40" s="47">
        <f t="shared" si="7"/>
        <v>0.535988509595136</v>
      </c>
      <c r="P40" s="9"/>
    </row>
    <row r="41" spans="1:16">
      <c r="A41" s="12"/>
      <c r="B41" s="25">
        <v>335.15</v>
      </c>
      <c r="C41" s="20" t="s">
        <v>131</v>
      </c>
      <c r="D41" s="46">
        <v>123078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123078</v>
      </c>
      <c r="O41" s="47">
        <f t="shared" si="7"/>
        <v>1.3291504227907429</v>
      </c>
      <c r="P41" s="9"/>
    </row>
    <row r="42" spans="1:16">
      <c r="A42" s="12"/>
      <c r="B42" s="25">
        <v>335.18</v>
      </c>
      <c r="C42" s="20" t="s">
        <v>132</v>
      </c>
      <c r="D42" s="46">
        <v>6979860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6979860</v>
      </c>
      <c r="O42" s="47">
        <f t="shared" si="7"/>
        <v>75.377271892785018</v>
      </c>
      <c r="P42" s="9"/>
    </row>
    <row r="43" spans="1:16">
      <c r="A43" s="12"/>
      <c r="B43" s="25">
        <v>335.21</v>
      </c>
      <c r="C43" s="20" t="s">
        <v>45</v>
      </c>
      <c r="D43" s="46">
        <v>43197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43197</v>
      </c>
      <c r="O43" s="47">
        <f t="shared" si="7"/>
        <v>0.46649531852395815</v>
      </c>
      <c r="P43" s="9"/>
    </row>
    <row r="44" spans="1:16">
      <c r="A44" s="12"/>
      <c r="B44" s="25">
        <v>335.49</v>
      </c>
      <c r="C44" s="20" t="s">
        <v>46</v>
      </c>
      <c r="D44" s="46">
        <v>53198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53198</v>
      </c>
      <c r="O44" s="47">
        <f t="shared" si="7"/>
        <v>0.5744986446937872</v>
      </c>
      <c r="P44" s="9"/>
    </row>
    <row r="45" spans="1:16">
      <c r="A45" s="12"/>
      <c r="B45" s="25">
        <v>337.2</v>
      </c>
      <c r="C45" s="20" t="s">
        <v>47</v>
      </c>
      <c r="D45" s="46">
        <v>0</v>
      </c>
      <c r="E45" s="46">
        <v>64610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64610</v>
      </c>
      <c r="O45" s="47">
        <f t="shared" si="7"/>
        <v>0.69773971641162436</v>
      </c>
      <c r="P45" s="9"/>
    </row>
    <row r="46" spans="1:16">
      <c r="A46" s="12"/>
      <c r="B46" s="25">
        <v>338</v>
      </c>
      <c r="C46" s="20" t="s">
        <v>51</v>
      </c>
      <c r="D46" s="46">
        <v>51546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51546</v>
      </c>
      <c r="O46" s="47">
        <f t="shared" si="7"/>
        <v>0.55665827924707612</v>
      </c>
      <c r="P46" s="9"/>
    </row>
    <row r="47" spans="1:16" ht="15.75">
      <c r="A47" s="29" t="s">
        <v>56</v>
      </c>
      <c r="B47" s="30"/>
      <c r="C47" s="31"/>
      <c r="D47" s="32">
        <f t="shared" ref="D47:M47" si="8">SUM(D48:D65)</f>
        <v>2416321</v>
      </c>
      <c r="E47" s="32">
        <f t="shared" si="8"/>
        <v>0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110429188</v>
      </c>
      <c r="J47" s="32">
        <f t="shared" si="8"/>
        <v>23595723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>SUM(D47:M47)</f>
        <v>136441232</v>
      </c>
      <c r="O47" s="45">
        <f t="shared" si="7"/>
        <v>1473.4633419367381</v>
      </c>
      <c r="P47" s="10"/>
    </row>
    <row r="48" spans="1:16">
      <c r="A48" s="12"/>
      <c r="B48" s="25">
        <v>341.2</v>
      </c>
      <c r="C48" s="20" t="s">
        <v>133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23595723</v>
      </c>
      <c r="K48" s="46">
        <v>0</v>
      </c>
      <c r="L48" s="46">
        <v>0</v>
      </c>
      <c r="M48" s="46">
        <v>0</v>
      </c>
      <c r="N48" s="46">
        <f t="shared" ref="N48:N65" si="9">SUM(D48:M48)</f>
        <v>23595723</v>
      </c>
      <c r="O48" s="47">
        <f t="shared" si="7"/>
        <v>254.81617512068163</v>
      </c>
      <c r="P48" s="9"/>
    </row>
    <row r="49" spans="1:16">
      <c r="A49" s="12"/>
      <c r="B49" s="25">
        <v>341.9</v>
      </c>
      <c r="C49" s="20" t="s">
        <v>134</v>
      </c>
      <c r="D49" s="46">
        <v>773438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773438</v>
      </c>
      <c r="O49" s="47">
        <f t="shared" si="7"/>
        <v>8.3525524033736858</v>
      </c>
      <c r="P49" s="9"/>
    </row>
    <row r="50" spans="1:16">
      <c r="A50" s="12"/>
      <c r="B50" s="25">
        <v>342.1</v>
      </c>
      <c r="C50" s="20" t="s">
        <v>61</v>
      </c>
      <c r="D50" s="46">
        <v>468405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468405</v>
      </c>
      <c r="O50" s="47">
        <f t="shared" si="7"/>
        <v>5.0584239570621712</v>
      </c>
      <c r="P50" s="9"/>
    </row>
    <row r="51" spans="1:16">
      <c r="A51" s="12"/>
      <c r="B51" s="25">
        <v>342.2</v>
      </c>
      <c r="C51" s="20" t="s">
        <v>62</v>
      </c>
      <c r="D51" s="46">
        <v>147000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147000</v>
      </c>
      <c r="O51" s="47">
        <f t="shared" si="7"/>
        <v>1.5874901456819188</v>
      </c>
      <c r="P51" s="9"/>
    </row>
    <row r="52" spans="1:16">
      <c r="A52" s="12"/>
      <c r="B52" s="25">
        <v>342.9</v>
      </c>
      <c r="C52" s="20" t="s">
        <v>63</v>
      </c>
      <c r="D52" s="46">
        <v>43433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43433</v>
      </c>
      <c r="O52" s="47">
        <f t="shared" si="7"/>
        <v>0.46904394215920259</v>
      </c>
      <c r="P52" s="9"/>
    </row>
    <row r="53" spans="1:16">
      <c r="A53" s="12"/>
      <c r="B53" s="25">
        <v>343.3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23678528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23678528</v>
      </c>
      <c r="O53" s="47">
        <f t="shared" si="7"/>
        <v>255.71040723981901</v>
      </c>
      <c r="P53" s="9"/>
    </row>
    <row r="54" spans="1:16">
      <c r="A54" s="12"/>
      <c r="B54" s="25">
        <v>343.4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17452686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17452686</v>
      </c>
      <c r="O54" s="47">
        <f t="shared" si="7"/>
        <v>188.47596626313458</v>
      </c>
      <c r="P54" s="9"/>
    </row>
    <row r="55" spans="1:16">
      <c r="A55" s="12"/>
      <c r="B55" s="25">
        <v>343.5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53601090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53601090</v>
      </c>
      <c r="O55" s="47">
        <f t="shared" si="7"/>
        <v>578.85171546129004</v>
      </c>
      <c r="P55" s="9"/>
    </row>
    <row r="56" spans="1:16">
      <c r="A56" s="12"/>
      <c r="B56" s="25">
        <v>343.7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7525830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7525830</v>
      </c>
      <c r="O56" s="47">
        <f t="shared" si="7"/>
        <v>81.27333988487996</v>
      </c>
      <c r="P56" s="9"/>
    </row>
    <row r="57" spans="1:16">
      <c r="A57" s="12"/>
      <c r="B57" s="25">
        <v>343.8</v>
      </c>
      <c r="C57" s="20" t="s">
        <v>68</v>
      </c>
      <c r="D57" s="46">
        <v>374039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374039</v>
      </c>
      <c r="O57" s="47">
        <f t="shared" si="7"/>
        <v>4.039341677555913</v>
      </c>
      <c r="P57" s="9"/>
    </row>
    <row r="58" spans="1:16">
      <c r="A58" s="12"/>
      <c r="B58" s="25">
        <v>343.9</v>
      </c>
      <c r="C58" s="20" t="s">
        <v>69</v>
      </c>
      <c r="D58" s="46">
        <v>245320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245320</v>
      </c>
      <c r="O58" s="47">
        <f t="shared" si="7"/>
        <v>2.6492726703312131</v>
      </c>
      <c r="P58" s="9"/>
    </row>
    <row r="59" spans="1:16">
      <c r="A59" s="12"/>
      <c r="B59" s="25">
        <v>344.5</v>
      </c>
      <c r="C59" s="20" t="s">
        <v>135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837217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837217</v>
      </c>
      <c r="O59" s="47">
        <f t="shared" si="7"/>
        <v>9.0413179407984963</v>
      </c>
      <c r="P59" s="9"/>
    </row>
    <row r="60" spans="1:16">
      <c r="A60" s="12"/>
      <c r="B60" s="25">
        <v>347.2</v>
      </c>
      <c r="C60" s="20" t="s">
        <v>71</v>
      </c>
      <c r="D60" s="46">
        <v>278956</v>
      </c>
      <c r="E60" s="46">
        <v>0</v>
      </c>
      <c r="F60" s="46">
        <v>0</v>
      </c>
      <c r="G60" s="46">
        <v>0</v>
      </c>
      <c r="H60" s="46">
        <v>0</v>
      </c>
      <c r="I60" s="46">
        <v>6843690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7122646</v>
      </c>
      <c r="O60" s="47">
        <f t="shared" si="7"/>
        <v>76.91925398762406</v>
      </c>
      <c r="P60" s="9"/>
    </row>
    <row r="61" spans="1:16">
      <c r="A61" s="12"/>
      <c r="B61" s="25">
        <v>347.3</v>
      </c>
      <c r="C61" s="20" t="s">
        <v>72</v>
      </c>
      <c r="D61" s="46">
        <v>15989</v>
      </c>
      <c r="E61" s="46">
        <v>0</v>
      </c>
      <c r="F61" s="46">
        <v>0</v>
      </c>
      <c r="G61" s="46">
        <v>0</v>
      </c>
      <c r="H61" s="46">
        <v>0</v>
      </c>
      <c r="I61" s="46">
        <v>490147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506136</v>
      </c>
      <c r="O61" s="47">
        <f t="shared" si="7"/>
        <v>5.4658905603732224</v>
      </c>
      <c r="P61" s="9"/>
    </row>
    <row r="62" spans="1:16">
      <c r="A62" s="12"/>
      <c r="B62" s="25">
        <v>347.4</v>
      </c>
      <c r="C62" s="20" t="s">
        <v>73</v>
      </c>
      <c r="D62" s="46">
        <v>10934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10934</v>
      </c>
      <c r="O62" s="47">
        <f t="shared" si="7"/>
        <v>0.11807902893119795</v>
      </c>
      <c r="P62" s="9"/>
    </row>
    <row r="63" spans="1:16">
      <c r="A63" s="12"/>
      <c r="B63" s="25">
        <v>347.5</v>
      </c>
      <c r="C63" s="20" t="s">
        <v>74</v>
      </c>
      <c r="D63" s="46">
        <v>51519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51519</v>
      </c>
      <c r="O63" s="47">
        <f t="shared" si="7"/>
        <v>0.55636669942439987</v>
      </c>
      <c r="P63" s="9"/>
    </row>
    <row r="64" spans="1:16">
      <c r="A64" s="12"/>
      <c r="B64" s="25">
        <v>347.9</v>
      </c>
      <c r="C64" s="20" t="s">
        <v>75</v>
      </c>
      <c r="D64" s="46">
        <v>1315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1315</v>
      </c>
      <c r="O64" s="47">
        <f t="shared" si="7"/>
        <v>1.420101728960356E-2</v>
      </c>
      <c r="P64" s="9"/>
    </row>
    <row r="65" spans="1:16">
      <c r="A65" s="12"/>
      <c r="B65" s="25">
        <v>349</v>
      </c>
      <c r="C65" s="20" t="s">
        <v>1</v>
      </c>
      <c r="D65" s="46">
        <v>5973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5973</v>
      </c>
      <c r="O65" s="47">
        <f t="shared" si="7"/>
        <v>6.4503936327606134E-2</v>
      </c>
      <c r="P65" s="9"/>
    </row>
    <row r="66" spans="1:16" ht="15.75">
      <c r="A66" s="29" t="s">
        <v>57</v>
      </c>
      <c r="B66" s="30"/>
      <c r="C66" s="31"/>
      <c r="D66" s="32">
        <f t="shared" ref="D66:M66" si="10">SUM(D67:D69)</f>
        <v>630756</v>
      </c>
      <c r="E66" s="32">
        <f t="shared" si="10"/>
        <v>41715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244915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ref="N66:N71" si="11">SUM(D66:M66)</f>
        <v>917386</v>
      </c>
      <c r="O66" s="45">
        <f t="shared" si="7"/>
        <v>9.9070832298404952</v>
      </c>
      <c r="P66" s="10"/>
    </row>
    <row r="67" spans="1:16">
      <c r="A67" s="13"/>
      <c r="B67" s="39">
        <v>351.1</v>
      </c>
      <c r="C67" s="21" t="s">
        <v>78</v>
      </c>
      <c r="D67" s="46">
        <v>174882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174882</v>
      </c>
      <c r="O67" s="47">
        <f t="shared" si="7"/>
        <v>1.8885949092322811</v>
      </c>
      <c r="P67" s="9"/>
    </row>
    <row r="68" spans="1:16">
      <c r="A68" s="13"/>
      <c r="B68" s="39">
        <v>351.2</v>
      </c>
      <c r="C68" s="21" t="s">
        <v>79</v>
      </c>
      <c r="D68" s="46">
        <v>0</v>
      </c>
      <c r="E68" s="46">
        <v>41715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41715</v>
      </c>
      <c r="O68" s="47">
        <f t="shared" si="7"/>
        <v>0.45049082603483837</v>
      </c>
      <c r="P68" s="9"/>
    </row>
    <row r="69" spans="1:16">
      <c r="A69" s="13"/>
      <c r="B69" s="39">
        <v>354</v>
      </c>
      <c r="C69" s="21" t="s">
        <v>81</v>
      </c>
      <c r="D69" s="46">
        <v>455874</v>
      </c>
      <c r="E69" s="46">
        <v>0</v>
      </c>
      <c r="F69" s="46">
        <v>0</v>
      </c>
      <c r="G69" s="46">
        <v>0</v>
      </c>
      <c r="H69" s="46">
        <v>0</v>
      </c>
      <c r="I69" s="46">
        <v>244915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700789</v>
      </c>
      <c r="O69" s="47">
        <f t="shared" ref="O69:O86" si="12">(N69/O$88)</f>
        <v>7.5679974945733752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SUM(D71:D79)</f>
        <v>9539567</v>
      </c>
      <c r="E70" s="32">
        <f t="shared" si="13"/>
        <v>1925475</v>
      </c>
      <c r="F70" s="32">
        <f t="shared" si="13"/>
        <v>2411</v>
      </c>
      <c r="G70" s="32">
        <f t="shared" si="13"/>
        <v>1017323</v>
      </c>
      <c r="H70" s="32">
        <f t="shared" si="13"/>
        <v>0</v>
      </c>
      <c r="I70" s="32">
        <f t="shared" si="13"/>
        <v>6050033</v>
      </c>
      <c r="J70" s="32">
        <f t="shared" si="13"/>
        <v>1013897</v>
      </c>
      <c r="K70" s="32">
        <f t="shared" si="13"/>
        <v>70489518</v>
      </c>
      <c r="L70" s="32">
        <f t="shared" si="13"/>
        <v>0</v>
      </c>
      <c r="M70" s="32">
        <f t="shared" si="13"/>
        <v>0</v>
      </c>
      <c r="N70" s="32">
        <f t="shared" si="11"/>
        <v>90038224</v>
      </c>
      <c r="O70" s="45">
        <f t="shared" si="12"/>
        <v>972.34553288912412</v>
      </c>
      <c r="P70" s="10"/>
    </row>
    <row r="71" spans="1:16">
      <c r="A71" s="12"/>
      <c r="B71" s="25">
        <v>361.1</v>
      </c>
      <c r="C71" s="20" t="s">
        <v>82</v>
      </c>
      <c r="D71" s="46">
        <v>526217</v>
      </c>
      <c r="E71" s="46">
        <v>193908</v>
      </c>
      <c r="F71" s="46">
        <v>2411</v>
      </c>
      <c r="G71" s="46">
        <v>934491</v>
      </c>
      <c r="H71" s="46">
        <v>0</v>
      </c>
      <c r="I71" s="46">
        <v>2735983</v>
      </c>
      <c r="J71" s="46">
        <v>204151</v>
      </c>
      <c r="K71" s="46">
        <v>7532854</v>
      </c>
      <c r="L71" s="46">
        <v>0</v>
      </c>
      <c r="M71" s="46">
        <v>0</v>
      </c>
      <c r="N71" s="46">
        <f t="shared" si="11"/>
        <v>12130015</v>
      </c>
      <c r="O71" s="47">
        <f t="shared" si="12"/>
        <v>130.99509713927796</v>
      </c>
      <c r="P71" s="9"/>
    </row>
    <row r="72" spans="1:16">
      <c r="A72" s="12"/>
      <c r="B72" s="25">
        <v>361.2</v>
      </c>
      <c r="C72" s="20" t="s">
        <v>107</v>
      </c>
      <c r="D72" s="46">
        <v>4328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79" si="14">SUM(D72:M72)</f>
        <v>4328</v>
      </c>
      <c r="O72" s="47">
        <f t="shared" si="12"/>
        <v>4.6739165649737041E-2</v>
      </c>
      <c r="P72" s="9"/>
    </row>
    <row r="73" spans="1:16">
      <c r="A73" s="12"/>
      <c r="B73" s="25">
        <v>361.3</v>
      </c>
      <c r="C73" s="20" t="s">
        <v>83</v>
      </c>
      <c r="D73" s="46">
        <v>65558</v>
      </c>
      <c r="E73" s="46">
        <v>13261</v>
      </c>
      <c r="F73" s="46">
        <v>0</v>
      </c>
      <c r="G73" s="46">
        <v>39831</v>
      </c>
      <c r="H73" s="46">
        <v>0</v>
      </c>
      <c r="I73" s="46">
        <v>161682</v>
      </c>
      <c r="J73" s="46">
        <v>27560</v>
      </c>
      <c r="K73" s="46">
        <v>31467267</v>
      </c>
      <c r="L73" s="46">
        <v>0</v>
      </c>
      <c r="M73" s="46">
        <v>0</v>
      </c>
      <c r="N73" s="46">
        <f t="shared" si="14"/>
        <v>31775159</v>
      </c>
      <c r="O73" s="47">
        <f t="shared" si="12"/>
        <v>343.14797136038186</v>
      </c>
      <c r="P73" s="9"/>
    </row>
    <row r="74" spans="1:16">
      <c r="A74" s="12"/>
      <c r="B74" s="25">
        <v>362</v>
      </c>
      <c r="C74" s="20" t="s">
        <v>85</v>
      </c>
      <c r="D74" s="46">
        <v>401391</v>
      </c>
      <c r="E74" s="46">
        <v>0</v>
      </c>
      <c r="F74" s="46">
        <v>0</v>
      </c>
      <c r="G74" s="46">
        <v>0</v>
      </c>
      <c r="H74" s="46">
        <v>0</v>
      </c>
      <c r="I74" s="46">
        <v>124067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525458</v>
      </c>
      <c r="O74" s="47">
        <f t="shared" si="12"/>
        <v>5.674553720882515</v>
      </c>
      <c r="P74" s="9"/>
    </row>
    <row r="75" spans="1:16">
      <c r="A75" s="12"/>
      <c r="B75" s="25">
        <v>364</v>
      </c>
      <c r="C75" s="20" t="s">
        <v>136</v>
      </c>
      <c r="D75" s="46">
        <v>173470</v>
      </c>
      <c r="E75" s="46">
        <v>0</v>
      </c>
      <c r="F75" s="46">
        <v>0</v>
      </c>
      <c r="G75" s="46">
        <v>0</v>
      </c>
      <c r="H75" s="46">
        <v>0</v>
      </c>
      <c r="I75" s="46">
        <v>529410</v>
      </c>
      <c r="J75" s="46">
        <v>93859</v>
      </c>
      <c r="K75" s="46">
        <v>0</v>
      </c>
      <c r="L75" s="46">
        <v>0</v>
      </c>
      <c r="M75" s="46">
        <v>0</v>
      </c>
      <c r="N75" s="46">
        <f t="shared" si="14"/>
        <v>796739</v>
      </c>
      <c r="O75" s="47">
        <f t="shared" si="12"/>
        <v>8.6041857903433083</v>
      </c>
      <c r="P75" s="9"/>
    </row>
    <row r="76" spans="1:16">
      <c r="A76" s="12"/>
      <c r="B76" s="25">
        <v>365</v>
      </c>
      <c r="C76" s="20" t="s">
        <v>141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53869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53869</v>
      </c>
      <c r="O76" s="47">
        <f t="shared" si="12"/>
        <v>0.58174494324992709</v>
      </c>
      <c r="P76" s="9"/>
    </row>
    <row r="77" spans="1:16">
      <c r="A77" s="12"/>
      <c r="B77" s="25">
        <v>366</v>
      </c>
      <c r="C77" s="20" t="s">
        <v>87</v>
      </c>
      <c r="D77" s="46">
        <v>108909</v>
      </c>
      <c r="E77" s="46">
        <v>65994</v>
      </c>
      <c r="F77" s="46">
        <v>0</v>
      </c>
      <c r="G77" s="46">
        <v>43001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217904</v>
      </c>
      <c r="O77" s="47">
        <f t="shared" si="12"/>
        <v>2.3532003585351893</v>
      </c>
      <c r="P77" s="9"/>
    </row>
    <row r="78" spans="1:16">
      <c r="A78" s="12"/>
      <c r="B78" s="25">
        <v>368</v>
      </c>
      <c r="C78" s="20" t="s">
        <v>108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31459918</v>
      </c>
      <c r="L78" s="46">
        <v>0</v>
      </c>
      <c r="M78" s="46">
        <v>0</v>
      </c>
      <c r="N78" s="46">
        <f t="shared" si="14"/>
        <v>31459918</v>
      </c>
      <c r="O78" s="47">
        <f t="shared" si="12"/>
        <v>339.74360414259331</v>
      </c>
      <c r="P78" s="9"/>
    </row>
    <row r="79" spans="1:16">
      <c r="A79" s="12"/>
      <c r="B79" s="25">
        <v>369.9</v>
      </c>
      <c r="C79" s="20" t="s">
        <v>88</v>
      </c>
      <c r="D79" s="46">
        <v>8259694</v>
      </c>
      <c r="E79" s="46">
        <v>1652312</v>
      </c>
      <c r="F79" s="46">
        <v>0</v>
      </c>
      <c r="G79" s="46">
        <v>0</v>
      </c>
      <c r="H79" s="46">
        <v>0</v>
      </c>
      <c r="I79" s="46">
        <v>2445022</v>
      </c>
      <c r="J79" s="46">
        <v>688327</v>
      </c>
      <c r="K79" s="46">
        <v>29479</v>
      </c>
      <c r="L79" s="46">
        <v>0</v>
      </c>
      <c r="M79" s="46">
        <v>0</v>
      </c>
      <c r="N79" s="46">
        <f t="shared" si="14"/>
        <v>13074834</v>
      </c>
      <c r="O79" s="47">
        <f t="shared" si="12"/>
        <v>141.19843626821023</v>
      </c>
      <c r="P79" s="9"/>
    </row>
    <row r="80" spans="1:16" ht="15.75">
      <c r="A80" s="29" t="s">
        <v>58</v>
      </c>
      <c r="B80" s="30"/>
      <c r="C80" s="31"/>
      <c r="D80" s="32">
        <f t="shared" ref="D80:M80" si="15">SUM(D81:D85)</f>
        <v>12048500</v>
      </c>
      <c r="E80" s="32">
        <f t="shared" si="15"/>
        <v>4737698</v>
      </c>
      <c r="F80" s="32">
        <f t="shared" si="15"/>
        <v>27243700</v>
      </c>
      <c r="G80" s="32">
        <f t="shared" si="15"/>
        <v>19095829</v>
      </c>
      <c r="H80" s="32">
        <f t="shared" si="15"/>
        <v>0</v>
      </c>
      <c r="I80" s="32">
        <f t="shared" si="15"/>
        <v>2825944</v>
      </c>
      <c r="J80" s="32">
        <f t="shared" si="15"/>
        <v>1000000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ref="N80:N86" si="16">SUM(D80:M80)</f>
        <v>66951671</v>
      </c>
      <c r="O80" s="45">
        <f t="shared" si="12"/>
        <v>723.02801326148233</v>
      </c>
      <c r="P80" s="9"/>
    </row>
    <row r="81" spans="1:119">
      <c r="A81" s="12"/>
      <c r="B81" s="25">
        <v>381</v>
      </c>
      <c r="C81" s="20" t="s">
        <v>89</v>
      </c>
      <c r="D81" s="46">
        <v>9548500</v>
      </c>
      <c r="E81" s="46">
        <v>4737698</v>
      </c>
      <c r="F81" s="46">
        <v>11221348</v>
      </c>
      <c r="G81" s="46">
        <v>18988930</v>
      </c>
      <c r="H81" s="46">
        <v>0</v>
      </c>
      <c r="I81" s="46">
        <v>1277748</v>
      </c>
      <c r="J81" s="46">
        <v>1000000</v>
      </c>
      <c r="K81" s="46">
        <v>0</v>
      </c>
      <c r="L81" s="46">
        <v>0</v>
      </c>
      <c r="M81" s="46">
        <v>0</v>
      </c>
      <c r="N81" s="46">
        <f t="shared" si="16"/>
        <v>46774224</v>
      </c>
      <c r="O81" s="47">
        <f t="shared" si="12"/>
        <v>505.12666443482112</v>
      </c>
      <c r="P81" s="9"/>
    </row>
    <row r="82" spans="1:119">
      <c r="A82" s="12"/>
      <c r="B82" s="25">
        <v>382</v>
      </c>
      <c r="C82" s="20" t="s">
        <v>102</v>
      </c>
      <c r="D82" s="46">
        <v>2500000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2500000</v>
      </c>
      <c r="O82" s="47">
        <f t="shared" si="12"/>
        <v>26.998131729284335</v>
      </c>
      <c r="P82" s="9"/>
    </row>
    <row r="83" spans="1:119">
      <c r="A83" s="12"/>
      <c r="B83" s="25">
        <v>384</v>
      </c>
      <c r="C83" s="20" t="s">
        <v>90</v>
      </c>
      <c r="D83" s="46">
        <v>0</v>
      </c>
      <c r="E83" s="46">
        <v>0</v>
      </c>
      <c r="F83" s="46">
        <v>16022352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16022352</v>
      </c>
      <c r="O83" s="47">
        <f t="shared" si="12"/>
        <v>173.02942796358491</v>
      </c>
      <c r="P83" s="9"/>
    </row>
    <row r="84" spans="1:119">
      <c r="A84" s="12"/>
      <c r="B84" s="25">
        <v>389.4</v>
      </c>
      <c r="C84" s="20" t="s">
        <v>137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1548196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1548196</v>
      </c>
      <c r="O84" s="47">
        <f t="shared" si="12"/>
        <v>16.719359820300436</v>
      </c>
      <c r="P84" s="9"/>
    </row>
    <row r="85" spans="1:119" ht="15.75" thickBot="1">
      <c r="A85" s="12"/>
      <c r="B85" s="25">
        <v>389.9</v>
      </c>
      <c r="C85" s="20" t="s">
        <v>162</v>
      </c>
      <c r="D85" s="46">
        <v>0</v>
      </c>
      <c r="E85" s="46">
        <v>0</v>
      </c>
      <c r="F85" s="46">
        <v>0</v>
      </c>
      <c r="G85" s="46">
        <v>106899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6"/>
        <v>106899</v>
      </c>
      <c r="O85" s="47">
        <f t="shared" si="12"/>
        <v>1.1544293134915065</v>
      </c>
      <c r="P85" s="9"/>
    </row>
    <row r="86" spans="1:119" ht="16.5" thickBot="1">
      <c r="A86" s="14" t="s">
        <v>76</v>
      </c>
      <c r="B86" s="23"/>
      <c r="C86" s="22"/>
      <c r="D86" s="15">
        <f t="shared" ref="D86:M86" si="17">SUM(D5,D16,D31,D47,D66,D70,D80)</f>
        <v>123032246</v>
      </c>
      <c r="E86" s="15">
        <f t="shared" si="17"/>
        <v>17647219</v>
      </c>
      <c r="F86" s="15">
        <f t="shared" si="17"/>
        <v>27246111</v>
      </c>
      <c r="G86" s="15">
        <f t="shared" si="17"/>
        <v>31597000</v>
      </c>
      <c r="H86" s="15">
        <f t="shared" si="17"/>
        <v>0</v>
      </c>
      <c r="I86" s="15">
        <f t="shared" si="17"/>
        <v>134850959</v>
      </c>
      <c r="J86" s="15">
        <f t="shared" si="17"/>
        <v>25609620</v>
      </c>
      <c r="K86" s="15">
        <f t="shared" si="17"/>
        <v>70489518</v>
      </c>
      <c r="L86" s="15">
        <f t="shared" si="17"/>
        <v>0</v>
      </c>
      <c r="M86" s="15">
        <f t="shared" si="17"/>
        <v>0</v>
      </c>
      <c r="N86" s="15">
        <f t="shared" si="16"/>
        <v>430472673</v>
      </c>
      <c r="O86" s="38">
        <f t="shared" si="12"/>
        <v>4648.783172604456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51" t="s">
        <v>163</v>
      </c>
      <c r="M88" s="51"/>
      <c r="N88" s="51"/>
      <c r="O88" s="43">
        <v>92599</v>
      </c>
    </row>
    <row r="89" spans="1:119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  <row r="90" spans="1:119" ht="15.75" customHeight="1" thickBot="1">
      <c r="A90" s="55" t="s">
        <v>110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7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71165625</v>
      </c>
      <c r="E5" s="27">
        <f t="shared" si="0"/>
        <v>4599551</v>
      </c>
      <c r="F5" s="27">
        <f t="shared" si="0"/>
        <v>0</v>
      </c>
      <c r="G5" s="27">
        <f t="shared" si="0"/>
        <v>2164659</v>
      </c>
      <c r="H5" s="27">
        <f t="shared" si="0"/>
        <v>0</v>
      </c>
      <c r="I5" s="27">
        <f t="shared" si="0"/>
        <v>155945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78085780</v>
      </c>
      <c r="O5" s="33">
        <f t="shared" ref="O5:O36" si="1">(N5/O$90)</f>
        <v>888.641076122953</v>
      </c>
      <c r="P5" s="6"/>
    </row>
    <row r="6" spans="1:133">
      <c r="A6" s="12"/>
      <c r="B6" s="25">
        <v>311</v>
      </c>
      <c r="C6" s="20" t="s">
        <v>3</v>
      </c>
      <c r="D6" s="46">
        <v>53816529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53816529</v>
      </c>
      <c r="O6" s="47">
        <f t="shared" si="1"/>
        <v>612.44926084828899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2964179</v>
      </c>
      <c r="F7" s="46">
        <v>0</v>
      </c>
      <c r="G7" s="46">
        <v>2164659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5128838</v>
      </c>
      <c r="O7" s="47">
        <f t="shared" si="1"/>
        <v>58.367811906089607</v>
      </c>
      <c r="P7" s="9"/>
    </row>
    <row r="8" spans="1:133">
      <c r="A8" s="12"/>
      <c r="B8" s="25">
        <v>312.51</v>
      </c>
      <c r="C8" s="20" t="s">
        <v>100</v>
      </c>
      <c r="D8" s="46">
        <v>645434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645434</v>
      </c>
      <c r="O8" s="47">
        <f t="shared" si="1"/>
        <v>7.3452447337574398</v>
      </c>
      <c r="P8" s="9"/>
    </row>
    <row r="9" spans="1:133">
      <c r="A9" s="12"/>
      <c r="B9" s="25">
        <v>312.52</v>
      </c>
      <c r="C9" s="20" t="s">
        <v>125</v>
      </c>
      <c r="D9" s="46">
        <v>891194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891194</v>
      </c>
      <c r="O9" s="47">
        <f t="shared" si="1"/>
        <v>10.142071900854662</v>
      </c>
      <c r="P9" s="9"/>
    </row>
    <row r="10" spans="1:133">
      <c r="A10" s="12"/>
      <c r="B10" s="25">
        <v>314.10000000000002</v>
      </c>
      <c r="C10" s="20" t="s">
        <v>13</v>
      </c>
      <c r="D10" s="46">
        <v>7584179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7584179</v>
      </c>
      <c r="O10" s="47">
        <f t="shared" si="1"/>
        <v>86.310375436719738</v>
      </c>
      <c r="P10" s="9"/>
    </row>
    <row r="11" spans="1:133">
      <c r="A11" s="12"/>
      <c r="B11" s="25">
        <v>314.3</v>
      </c>
      <c r="C11" s="20" t="s">
        <v>14</v>
      </c>
      <c r="D11" s="46">
        <v>2100170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2100170</v>
      </c>
      <c r="O11" s="47">
        <f t="shared" si="1"/>
        <v>23.900604294932343</v>
      </c>
      <c r="P11" s="9"/>
    </row>
    <row r="12" spans="1:133">
      <c r="A12" s="12"/>
      <c r="B12" s="25">
        <v>314.39999999999998</v>
      </c>
      <c r="C12" s="20" t="s">
        <v>15</v>
      </c>
      <c r="D12" s="46">
        <v>217599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217599</v>
      </c>
      <c r="O12" s="47">
        <f t="shared" si="1"/>
        <v>2.4763460072151222</v>
      </c>
      <c r="P12" s="9"/>
    </row>
    <row r="13" spans="1:133">
      <c r="A13" s="12"/>
      <c r="B13" s="25">
        <v>315</v>
      </c>
      <c r="C13" s="20" t="s">
        <v>126</v>
      </c>
      <c r="D13" s="46">
        <v>3364158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3364158</v>
      </c>
      <c r="O13" s="47">
        <f t="shared" si="1"/>
        <v>38.285190791045963</v>
      </c>
      <c r="P13" s="9"/>
    </row>
    <row r="14" spans="1:133">
      <c r="A14" s="12"/>
      <c r="B14" s="25">
        <v>316</v>
      </c>
      <c r="C14" s="20" t="s">
        <v>127</v>
      </c>
      <c r="D14" s="46">
        <v>2546362</v>
      </c>
      <c r="E14" s="46">
        <v>0</v>
      </c>
      <c r="F14" s="46">
        <v>0</v>
      </c>
      <c r="G14" s="46">
        <v>0</v>
      </c>
      <c r="H14" s="46">
        <v>0</v>
      </c>
      <c r="I14" s="46">
        <v>155945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2702307</v>
      </c>
      <c r="O14" s="47">
        <f t="shared" si="1"/>
        <v>30.753115362292451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1635372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1635372</v>
      </c>
      <c r="O15" s="47">
        <f t="shared" si="1"/>
        <v>18.611054841756665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SUM(D17:D30)</f>
        <v>14718814</v>
      </c>
      <c r="E16" s="32">
        <f t="shared" si="3"/>
        <v>0</v>
      </c>
      <c r="F16" s="32">
        <f t="shared" si="3"/>
        <v>0</v>
      </c>
      <c r="G16" s="32">
        <f t="shared" si="3"/>
        <v>6878755</v>
      </c>
      <c r="H16" s="32">
        <f t="shared" si="3"/>
        <v>0</v>
      </c>
      <c r="I16" s="32">
        <f t="shared" si="3"/>
        <v>9515807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31113376</v>
      </c>
      <c r="O16" s="45">
        <f t="shared" si="1"/>
        <v>354.08014020552855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3265745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3265745</v>
      </c>
      <c r="O17" s="47">
        <f t="shared" si="1"/>
        <v>37.165219469449532</v>
      </c>
      <c r="P17" s="9"/>
    </row>
    <row r="18" spans="1:16">
      <c r="A18" s="12"/>
      <c r="B18" s="25">
        <v>323.10000000000002</v>
      </c>
      <c r="C18" s="20" t="s">
        <v>20</v>
      </c>
      <c r="D18" s="46">
        <v>6012945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6012945</v>
      </c>
      <c r="O18" s="47">
        <f t="shared" si="1"/>
        <v>68.429231487066261</v>
      </c>
      <c r="P18" s="9"/>
    </row>
    <row r="19" spans="1:16">
      <c r="A19" s="12"/>
      <c r="B19" s="25">
        <v>323.39999999999998</v>
      </c>
      <c r="C19" s="20" t="s">
        <v>21</v>
      </c>
      <c r="D19" s="46">
        <v>91834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91834</v>
      </c>
      <c r="O19" s="47">
        <f t="shared" si="1"/>
        <v>1.045100203707708</v>
      </c>
      <c r="P19" s="9"/>
    </row>
    <row r="20" spans="1:16">
      <c r="A20" s="12"/>
      <c r="B20" s="25">
        <v>323.89999999999998</v>
      </c>
      <c r="C20" s="20" t="s">
        <v>22</v>
      </c>
      <c r="D20" s="46">
        <v>66667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66667</v>
      </c>
      <c r="O20" s="47">
        <f t="shared" si="1"/>
        <v>0.7586917185419535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373397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373397</v>
      </c>
      <c r="O21" s="47">
        <f t="shared" si="1"/>
        <v>4.2493769275415101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0</v>
      </c>
      <c r="F22" s="46">
        <v>0</v>
      </c>
      <c r="G22" s="46">
        <v>61150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61150</v>
      </c>
      <c r="O22" s="47">
        <f t="shared" si="1"/>
        <v>0.69590649930011039</v>
      </c>
      <c r="P22" s="9"/>
    </row>
    <row r="23" spans="1:16">
      <c r="A23" s="12"/>
      <c r="B23" s="25">
        <v>324.20999999999998</v>
      </c>
      <c r="C23" s="20" t="s">
        <v>140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5647972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5647972</v>
      </c>
      <c r="O23" s="47">
        <f t="shared" si="1"/>
        <v>64.275722365740691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566759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566759</v>
      </c>
      <c r="O24" s="47">
        <f t="shared" si="1"/>
        <v>6.4498981461460554</v>
      </c>
      <c r="P24" s="9"/>
    </row>
    <row r="25" spans="1:16">
      <c r="A25" s="12"/>
      <c r="B25" s="25">
        <v>324.31</v>
      </c>
      <c r="C25" s="20" t="s">
        <v>26</v>
      </c>
      <c r="D25" s="46">
        <v>0</v>
      </c>
      <c r="E25" s="46">
        <v>0</v>
      </c>
      <c r="F25" s="46">
        <v>0</v>
      </c>
      <c r="G25" s="46">
        <v>4747558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4747558</v>
      </c>
      <c r="O25" s="47">
        <f t="shared" si="1"/>
        <v>54.028723924844371</v>
      </c>
      <c r="P25" s="9"/>
    </row>
    <row r="26" spans="1:16">
      <c r="A26" s="12"/>
      <c r="B26" s="25">
        <v>324.32</v>
      </c>
      <c r="C26" s="20" t="s">
        <v>27</v>
      </c>
      <c r="D26" s="46">
        <v>0</v>
      </c>
      <c r="E26" s="46">
        <v>0</v>
      </c>
      <c r="F26" s="46">
        <v>0</v>
      </c>
      <c r="G26" s="46">
        <v>878891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878891</v>
      </c>
      <c r="O26" s="47">
        <f t="shared" si="1"/>
        <v>10.002059837716653</v>
      </c>
      <c r="P26" s="9"/>
    </row>
    <row r="27" spans="1:16">
      <c r="A27" s="12"/>
      <c r="B27" s="25">
        <v>324.61</v>
      </c>
      <c r="C27" s="20" t="s">
        <v>128</v>
      </c>
      <c r="D27" s="46">
        <v>0</v>
      </c>
      <c r="E27" s="46">
        <v>0</v>
      </c>
      <c r="F27" s="46">
        <v>0</v>
      </c>
      <c r="G27" s="46">
        <v>817759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817759</v>
      </c>
      <c r="O27" s="47">
        <f t="shared" si="1"/>
        <v>9.3063581841563199</v>
      </c>
      <c r="P27" s="9"/>
    </row>
    <row r="28" spans="1:16">
      <c r="A28" s="12"/>
      <c r="B28" s="25">
        <v>325.10000000000002</v>
      </c>
      <c r="C28" s="20" t="s">
        <v>28</v>
      </c>
      <c r="D28" s="46">
        <v>11166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11166</v>
      </c>
      <c r="O28" s="47">
        <f t="shared" si="1"/>
        <v>0.12707264057538892</v>
      </c>
      <c r="P28" s="9"/>
    </row>
    <row r="29" spans="1:16">
      <c r="A29" s="12"/>
      <c r="B29" s="25">
        <v>325.2</v>
      </c>
      <c r="C29" s="20" t="s">
        <v>29</v>
      </c>
      <c r="D29" s="46">
        <v>2351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2351</v>
      </c>
      <c r="O29" s="47">
        <f t="shared" si="1"/>
        <v>2.67551296787336E-2</v>
      </c>
      <c r="P29" s="9"/>
    </row>
    <row r="30" spans="1:16">
      <c r="A30" s="12"/>
      <c r="B30" s="25">
        <v>329</v>
      </c>
      <c r="C30" s="20" t="s">
        <v>30</v>
      </c>
      <c r="D30" s="46">
        <v>8533851</v>
      </c>
      <c r="E30" s="46">
        <v>0</v>
      </c>
      <c r="F30" s="46">
        <v>0</v>
      </c>
      <c r="G30" s="46">
        <v>0</v>
      </c>
      <c r="H30" s="46">
        <v>0</v>
      </c>
      <c r="I30" s="46">
        <v>35331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5">SUM(D30:M30)</f>
        <v>8569182</v>
      </c>
      <c r="O30" s="47">
        <f t="shared" si="1"/>
        <v>97.520023671063257</v>
      </c>
      <c r="P30" s="9"/>
    </row>
    <row r="31" spans="1:16" ht="15.75">
      <c r="A31" s="29" t="s">
        <v>32</v>
      </c>
      <c r="B31" s="30"/>
      <c r="C31" s="31"/>
      <c r="D31" s="32">
        <f t="shared" ref="D31:M31" si="6">SUM(D32:D47)</f>
        <v>9705483</v>
      </c>
      <c r="E31" s="32">
        <f t="shared" si="6"/>
        <v>7587797</v>
      </c>
      <c r="F31" s="32">
        <f t="shared" si="6"/>
        <v>0</v>
      </c>
      <c r="G31" s="32">
        <f t="shared" si="6"/>
        <v>5423194</v>
      </c>
      <c r="H31" s="32">
        <f t="shared" si="6"/>
        <v>0</v>
      </c>
      <c r="I31" s="32">
        <f t="shared" si="6"/>
        <v>1895870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44">
        <f t="shared" si="5"/>
        <v>24612344</v>
      </c>
      <c r="O31" s="45">
        <f t="shared" si="1"/>
        <v>280.09632301897096</v>
      </c>
      <c r="P31" s="10"/>
    </row>
    <row r="32" spans="1:16">
      <c r="A32" s="12"/>
      <c r="B32" s="25">
        <v>331.2</v>
      </c>
      <c r="C32" s="20" t="s">
        <v>31</v>
      </c>
      <c r="D32" s="46">
        <v>0</v>
      </c>
      <c r="E32" s="46">
        <v>15000</v>
      </c>
      <c r="F32" s="46">
        <v>0</v>
      </c>
      <c r="G32" s="46">
        <v>348526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363526</v>
      </c>
      <c r="O32" s="47">
        <f t="shared" si="1"/>
        <v>4.1370417999112332</v>
      </c>
      <c r="P32" s="9"/>
    </row>
    <row r="33" spans="1:16">
      <c r="A33" s="12"/>
      <c r="B33" s="25">
        <v>331.39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1234316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1234316</v>
      </c>
      <c r="O33" s="47">
        <f t="shared" si="1"/>
        <v>14.046909674409077</v>
      </c>
      <c r="P33" s="9"/>
    </row>
    <row r="34" spans="1:16">
      <c r="A34" s="12"/>
      <c r="B34" s="25">
        <v>331.5</v>
      </c>
      <c r="C34" s="20" t="s">
        <v>33</v>
      </c>
      <c r="D34" s="46">
        <v>0</v>
      </c>
      <c r="E34" s="46">
        <v>6245631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6245631</v>
      </c>
      <c r="O34" s="47">
        <f t="shared" si="1"/>
        <v>71.077272365171666</v>
      </c>
      <c r="P34" s="9"/>
    </row>
    <row r="35" spans="1:16">
      <c r="A35" s="12"/>
      <c r="B35" s="25">
        <v>334.2</v>
      </c>
      <c r="C35" s="20" t="s">
        <v>106</v>
      </c>
      <c r="D35" s="46">
        <v>0</v>
      </c>
      <c r="E35" s="46">
        <v>43206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43206</v>
      </c>
      <c r="O35" s="47">
        <f t="shared" si="1"/>
        <v>0.49169805737956779</v>
      </c>
      <c r="P35" s="9"/>
    </row>
    <row r="36" spans="1:16">
      <c r="A36" s="12"/>
      <c r="B36" s="25">
        <v>334.36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661554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7">SUM(D36:M36)</f>
        <v>661554</v>
      </c>
      <c r="O36" s="47">
        <f t="shared" si="1"/>
        <v>7.5286954740471828</v>
      </c>
      <c r="P36" s="9"/>
    </row>
    <row r="37" spans="1:16">
      <c r="A37" s="12"/>
      <c r="B37" s="25">
        <v>334.5</v>
      </c>
      <c r="C37" s="20" t="s">
        <v>39</v>
      </c>
      <c r="D37" s="46">
        <v>0</v>
      </c>
      <c r="E37" s="46">
        <v>428050</v>
      </c>
      <c r="F37" s="46">
        <v>0</v>
      </c>
      <c r="G37" s="46">
        <v>4946424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5374474</v>
      </c>
      <c r="O37" s="47">
        <f t="shared" ref="O37:O68" si="8">(N37/O$90)</f>
        <v>61.163227913646139</v>
      </c>
      <c r="P37" s="9"/>
    </row>
    <row r="38" spans="1:16">
      <c r="A38" s="12"/>
      <c r="B38" s="25">
        <v>334.7</v>
      </c>
      <c r="C38" s="20" t="s">
        <v>40</v>
      </c>
      <c r="D38" s="46">
        <v>0</v>
      </c>
      <c r="E38" s="46">
        <v>0</v>
      </c>
      <c r="F38" s="46">
        <v>0</v>
      </c>
      <c r="G38" s="46">
        <v>128244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128244</v>
      </c>
      <c r="O38" s="47">
        <f t="shared" si="8"/>
        <v>1.4594576140023443</v>
      </c>
      <c r="P38" s="9"/>
    </row>
    <row r="39" spans="1:16">
      <c r="A39" s="12"/>
      <c r="B39" s="25">
        <v>335.12</v>
      </c>
      <c r="C39" s="20" t="s">
        <v>129</v>
      </c>
      <c r="D39" s="46">
        <v>2349383</v>
      </c>
      <c r="E39" s="46">
        <v>700173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3049556</v>
      </c>
      <c r="O39" s="47">
        <f t="shared" si="8"/>
        <v>34.704919711850323</v>
      </c>
      <c r="P39" s="9"/>
    </row>
    <row r="40" spans="1:16">
      <c r="A40" s="12"/>
      <c r="B40" s="25">
        <v>335.14</v>
      </c>
      <c r="C40" s="20" t="s">
        <v>130</v>
      </c>
      <c r="D40" s="46">
        <v>42682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42682</v>
      </c>
      <c r="O40" s="47">
        <f t="shared" si="8"/>
        <v>0.48573477028826345</v>
      </c>
      <c r="P40" s="9"/>
    </row>
    <row r="41" spans="1:16">
      <c r="A41" s="12"/>
      <c r="B41" s="25">
        <v>335.15</v>
      </c>
      <c r="C41" s="20" t="s">
        <v>131</v>
      </c>
      <c r="D41" s="46">
        <v>118567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118567</v>
      </c>
      <c r="O41" s="47">
        <f t="shared" si="8"/>
        <v>1.3493302682341159</v>
      </c>
      <c r="P41" s="9"/>
    </row>
    <row r="42" spans="1:16">
      <c r="A42" s="12"/>
      <c r="B42" s="25">
        <v>335.18</v>
      </c>
      <c r="C42" s="20" t="s">
        <v>132</v>
      </c>
      <c r="D42" s="46">
        <v>7027235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7027235</v>
      </c>
      <c r="O42" s="47">
        <f t="shared" si="8"/>
        <v>79.972175120346876</v>
      </c>
      <c r="P42" s="9"/>
    </row>
    <row r="43" spans="1:16">
      <c r="A43" s="12"/>
      <c r="B43" s="25">
        <v>335.21</v>
      </c>
      <c r="C43" s="20" t="s">
        <v>45</v>
      </c>
      <c r="D43" s="46">
        <v>57669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57669</v>
      </c>
      <c r="O43" s="47">
        <f t="shared" si="8"/>
        <v>0.65629160929089236</v>
      </c>
      <c r="P43" s="9"/>
    </row>
    <row r="44" spans="1:16">
      <c r="A44" s="12"/>
      <c r="B44" s="25">
        <v>335.49</v>
      </c>
      <c r="C44" s="20" t="s">
        <v>46</v>
      </c>
      <c r="D44" s="46">
        <v>66857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66857</v>
      </c>
      <c r="O44" s="47">
        <f t="shared" si="8"/>
        <v>0.76085397912849517</v>
      </c>
      <c r="P44" s="9"/>
    </row>
    <row r="45" spans="1:16">
      <c r="A45" s="12"/>
      <c r="B45" s="25">
        <v>337.2</v>
      </c>
      <c r="C45" s="20" t="s">
        <v>47</v>
      </c>
      <c r="D45" s="46">
        <v>0</v>
      </c>
      <c r="E45" s="46">
        <v>150737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150737</v>
      </c>
      <c r="O45" s="47">
        <f t="shared" si="8"/>
        <v>1.7154351264922443</v>
      </c>
      <c r="P45" s="9"/>
    </row>
    <row r="46" spans="1:16">
      <c r="A46" s="12"/>
      <c r="B46" s="25">
        <v>337.7</v>
      </c>
      <c r="C46" s="20" t="s">
        <v>157</v>
      </c>
      <c r="D46" s="46">
        <v>0</v>
      </c>
      <c r="E46" s="46">
        <v>5000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5000</v>
      </c>
      <c r="O46" s="47">
        <f t="shared" si="8"/>
        <v>5.69015943826746E-2</v>
      </c>
      <c r="P46" s="9"/>
    </row>
    <row r="47" spans="1:16">
      <c r="A47" s="12"/>
      <c r="B47" s="25">
        <v>338</v>
      </c>
      <c r="C47" s="20" t="s">
        <v>51</v>
      </c>
      <c r="D47" s="46">
        <v>43090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43090</v>
      </c>
      <c r="O47" s="47">
        <f t="shared" si="8"/>
        <v>0.49037794038988974</v>
      </c>
      <c r="P47" s="9"/>
    </row>
    <row r="48" spans="1:16" ht="15.75">
      <c r="A48" s="29" t="s">
        <v>56</v>
      </c>
      <c r="B48" s="30"/>
      <c r="C48" s="31"/>
      <c r="D48" s="32">
        <f t="shared" ref="D48:M48" si="9">SUM(D49:D66)</f>
        <v>2510555</v>
      </c>
      <c r="E48" s="32">
        <f t="shared" si="9"/>
        <v>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113862741</v>
      </c>
      <c r="J48" s="32">
        <f t="shared" si="9"/>
        <v>22124550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138497846</v>
      </c>
      <c r="O48" s="45">
        <f t="shared" si="8"/>
        <v>1576.1496511932264</v>
      </c>
      <c r="P48" s="10"/>
    </row>
    <row r="49" spans="1:16">
      <c r="A49" s="12"/>
      <c r="B49" s="25">
        <v>341.2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22124550</v>
      </c>
      <c r="K49" s="46">
        <v>0</v>
      </c>
      <c r="L49" s="46">
        <v>0</v>
      </c>
      <c r="M49" s="46">
        <v>0</v>
      </c>
      <c r="N49" s="46">
        <f t="shared" ref="N49:N66" si="10">SUM(D49:M49)</f>
        <v>22124550</v>
      </c>
      <c r="O49" s="47">
        <f t="shared" si="8"/>
        <v>251.78443399984067</v>
      </c>
      <c r="P49" s="9"/>
    </row>
    <row r="50" spans="1:16">
      <c r="A50" s="12"/>
      <c r="B50" s="25">
        <v>341.9</v>
      </c>
      <c r="C50" s="20" t="s">
        <v>134</v>
      </c>
      <c r="D50" s="46">
        <v>470707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470707</v>
      </c>
      <c r="O50" s="47">
        <f t="shared" si="8"/>
        <v>5.3567957574171228</v>
      </c>
      <c r="P50" s="9"/>
    </row>
    <row r="51" spans="1:16">
      <c r="A51" s="12"/>
      <c r="B51" s="25">
        <v>342.1</v>
      </c>
      <c r="C51" s="20" t="s">
        <v>61</v>
      </c>
      <c r="D51" s="46">
        <v>445633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445633</v>
      </c>
      <c r="O51" s="47">
        <f t="shared" si="8"/>
        <v>5.0714456419068865</v>
      </c>
      <c r="P51" s="9"/>
    </row>
    <row r="52" spans="1:16">
      <c r="A52" s="12"/>
      <c r="B52" s="25">
        <v>342.2</v>
      </c>
      <c r="C52" s="20" t="s">
        <v>62</v>
      </c>
      <c r="D52" s="46">
        <v>144300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144300</v>
      </c>
      <c r="O52" s="47">
        <f t="shared" si="8"/>
        <v>1.642180013883989</v>
      </c>
      <c r="P52" s="9"/>
    </row>
    <row r="53" spans="1:16">
      <c r="A53" s="12"/>
      <c r="B53" s="25">
        <v>342.9</v>
      </c>
      <c r="C53" s="20" t="s">
        <v>63</v>
      </c>
      <c r="D53" s="46">
        <v>54993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54993</v>
      </c>
      <c r="O53" s="47">
        <f t="shared" si="8"/>
        <v>0.62583787597728491</v>
      </c>
      <c r="P53" s="9"/>
    </row>
    <row r="54" spans="1:16">
      <c r="A54" s="12"/>
      <c r="B54" s="25">
        <v>343.3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23558349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23558349</v>
      </c>
      <c r="O54" s="47">
        <f t="shared" si="8"/>
        <v>268.10152382469755</v>
      </c>
      <c r="P54" s="9"/>
    </row>
    <row r="55" spans="1:16">
      <c r="A55" s="12"/>
      <c r="B55" s="25">
        <v>343.4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17300145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17300145</v>
      </c>
      <c r="O55" s="47">
        <f t="shared" si="8"/>
        <v>196.88116671029121</v>
      </c>
      <c r="P55" s="9"/>
    </row>
    <row r="56" spans="1:16">
      <c r="A56" s="12"/>
      <c r="B56" s="25">
        <v>343.5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57408260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57408260</v>
      </c>
      <c r="O56" s="47">
        <f t="shared" si="8"/>
        <v>653.32430494702464</v>
      </c>
      <c r="P56" s="9"/>
    </row>
    <row r="57" spans="1:16">
      <c r="A57" s="12"/>
      <c r="B57" s="25">
        <v>343.7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7180044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7180044</v>
      </c>
      <c r="O57" s="47">
        <f t="shared" si="8"/>
        <v>81.711190267551302</v>
      </c>
      <c r="P57" s="9"/>
    </row>
    <row r="58" spans="1:16">
      <c r="A58" s="12"/>
      <c r="B58" s="25">
        <v>343.8</v>
      </c>
      <c r="C58" s="20" t="s">
        <v>68</v>
      </c>
      <c r="D58" s="46">
        <v>267971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267971</v>
      </c>
      <c r="O58" s="47">
        <f t="shared" si="8"/>
        <v>3.0495954296639392</v>
      </c>
      <c r="P58" s="9"/>
    </row>
    <row r="59" spans="1:16">
      <c r="A59" s="12"/>
      <c r="B59" s="25">
        <v>343.9</v>
      </c>
      <c r="C59" s="20" t="s">
        <v>69</v>
      </c>
      <c r="D59" s="46">
        <v>426088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426088</v>
      </c>
      <c r="O59" s="47">
        <f t="shared" si="8"/>
        <v>4.8490173094650109</v>
      </c>
      <c r="P59" s="9"/>
    </row>
    <row r="60" spans="1:16">
      <c r="A60" s="12"/>
      <c r="B60" s="25">
        <v>344.5</v>
      </c>
      <c r="C60" s="20" t="s">
        <v>135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996698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996698</v>
      </c>
      <c r="O60" s="47">
        <f t="shared" si="8"/>
        <v>11.342741063604603</v>
      </c>
      <c r="P60" s="9"/>
    </row>
    <row r="61" spans="1:16">
      <c r="A61" s="12"/>
      <c r="B61" s="25">
        <v>347.2</v>
      </c>
      <c r="C61" s="20" t="s">
        <v>71</v>
      </c>
      <c r="D61" s="46">
        <v>486840</v>
      </c>
      <c r="E61" s="46">
        <v>0</v>
      </c>
      <c r="F61" s="46">
        <v>0</v>
      </c>
      <c r="G61" s="46">
        <v>0</v>
      </c>
      <c r="H61" s="46">
        <v>0</v>
      </c>
      <c r="I61" s="46">
        <v>6830748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7317588</v>
      </c>
      <c r="O61" s="47">
        <f t="shared" si="8"/>
        <v>83.276484847105422</v>
      </c>
      <c r="P61" s="9"/>
    </row>
    <row r="62" spans="1:16">
      <c r="A62" s="12"/>
      <c r="B62" s="25">
        <v>347.3</v>
      </c>
      <c r="C62" s="20" t="s">
        <v>72</v>
      </c>
      <c r="D62" s="46">
        <v>31323</v>
      </c>
      <c r="E62" s="46">
        <v>0</v>
      </c>
      <c r="F62" s="46">
        <v>0</v>
      </c>
      <c r="G62" s="46">
        <v>0</v>
      </c>
      <c r="H62" s="46">
        <v>0</v>
      </c>
      <c r="I62" s="46">
        <v>588497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619820</v>
      </c>
      <c r="O62" s="47">
        <f t="shared" si="8"/>
        <v>7.053749246053874</v>
      </c>
      <c r="P62" s="9"/>
    </row>
    <row r="63" spans="1:16">
      <c r="A63" s="12"/>
      <c r="B63" s="25">
        <v>347.4</v>
      </c>
      <c r="C63" s="20" t="s">
        <v>73</v>
      </c>
      <c r="D63" s="46">
        <v>33620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33620</v>
      </c>
      <c r="O63" s="47">
        <f t="shared" si="8"/>
        <v>0.38260632062910405</v>
      </c>
      <c r="P63" s="9"/>
    </row>
    <row r="64" spans="1:16">
      <c r="A64" s="12"/>
      <c r="B64" s="25">
        <v>347.5</v>
      </c>
      <c r="C64" s="20" t="s">
        <v>74</v>
      </c>
      <c r="D64" s="46">
        <v>131350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131350</v>
      </c>
      <c r="O64" s="47">
        <f t="shared" si="8"/>
        <v>1.4948048844328619</v>
      </c>
      <c r="P64" s="9"/>
    </row>
    <row r="65" spans="1:16">
      <c r="A65" s="12"/>
      <c r="B65" s="25">
        <v>347.9</v>
      </c>
      <c r="C65" s="20" t="s">
        <v>75</v>
      </c>
      <c r="D65" s="46">
        <v>1100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1100</v>
      </c>
      <c r="O65" s="47">
        <f t="shared" si="8"/>
        <v>1.2518350764188413E-2</v>
      </c>
      <c r="P65" s="9"/>
    </row>
    <row r="66" spans="1:16">
      <c r="A66" s="12"/>
      <c r="B66" s="25">
        <v>349</v>
      </c>
      <c r="C66" s="20" t="s">
        <v>1</v>
      </c>
      <c r="D66" s="46">
        <v>16630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16630</v>
      </c>
      <c r="O66" s="47">
        <f t="shared" si="8"/>
        <v>0.18925470291677574</v>
      </c>
      <c r="P66" s="9"/>
    </row>
    <row r="67" spans="1:16" ht="15.75">
      <c r="A67" s="29" t="s">
        <v>57</v>
      </c>
      <c r="B67" s="30"/>
      <c r="C67" s="31"/>
      <c r="D67" s="32">
        <f t="shared" ref="D67:M67" si="11">SUM(D68:D70)</f>
        <v>586946</v>
      </c>
      <c r="E67" s="32">
        <f t="shared" si="11"/>
        <v>3372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339057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2" si="12">SUM(D67:M67)</f>
        <v>929375</v>
      </c>
      <c r="O67" s="45">
        <f t="shared" si="8"/>
        <v>10.576583855879642</v>
      </c>
      <c r="P67" s="10"/>
    </row>
    <row r="68" spans="1:16">
      <c r="A68" s="13"/>
      <c r="B68" s="39">
        <v>351.1</v>
      </c>
      <c r="C68" s="21" t="s">
        <v>78</v>
      </c>
      <c r="D68" s="46">
        <v>265750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265750</v>
      </c>
      <c r="O68" s="47">
        <f t="shared" si="8"/>
        <v>3.0243197414391552</v>
      </c>
      <c r="P68" s="9"/>
    </row>
    <row r="69" spans="1:16">
      <c r="A69" s="13"/>
      <c r="B69" s="39">
        <v>351.2</v>
      </c>
      <c r="C69" s="21" t="s">
        <v>79</v>
      </c>
      <c r="D69" s="46">
        <v>0</v>
      </c>
      <c r="E69" s="46">
        <v>3372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3372</v>
      </c>
      <c r="O69" s="47">
        <f t="shared" ref="O69:O88" si="13">(N69/O$90)</f>
        <v>3.8374435251675755E-2</v>
      </c>
      <c r="P69" s="9"/>
    </row>
    <row r="70" spans="1:16">
      <c r="A70" s="13"/>
      <c r="B70" s="39">
        <v>354</v>
      </c>
      <c r="C70" s="21" t="s">
        <v>81</v>
      </c>
      <c r="D70" s="46">
        <v>321196</v>
      </c>
      <c r="E70" s="46">
        <v>0</v>
      </c>
      <c r="F70" s="46">
        <v>0</v>
      </c>
      <c r="G70" s="46">
        <v>0</v>
      </c>
      <c r="H70" s="46">
        <v>0</v>
      </c>
      <c r="I70" s="46">
        <v>339057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660253</v>
      </c>
      <c r="O70" s="47">
        <f t="shared" si="13"/>
        <v>7.5138896791888108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SUM(D72:D80)</f>
        <v>9161843</v>
      </c>
      <c r="E71" s="32">
        <f t="shared" si="14"/>
        <v>860951</v>
      </c>
      <c r="F71" s="32">
        <f t="shared" si="14"/>
        <v>22963</v>
      </c>
      <c r="G71" s="32">
        <f t="shared" si="14"/>
        <v>1945289</v>
      </c>
      <c r="H71" s="32">
        <f t="shared" si="14"/>
        <v>0</v>
      </c>
      <c r="I71" s="32">
        <f t="shared" si="14"/>
        <v>4261019</v>
      </c>
      <c r="J71" s="32">
        <f t="shared" si="14"/>
        <v>932059</v>
      </c>
      <c r="K71" s="32">
        <f t="shared" si="14"/>
        <v>45089061</v>
      </c>
      <c r="L71" s="32">
        <f t="shared" si="14"/>
        <v>0</v>
      </c>
      <c r="M71" s="32">
        <f t="shared" si="14"/>
        <v>0</v>
      </c>
      <c r="N71" s="32">
        <f t="shared" si="12"/>
        <v>62273185</v>
      </c>
      <c r="O71" s="45">
        <f t="shared" si="13"/>
        <v>708.68870275745121</v>
      </c>
      <c r="P71" s="10"/>
    </row>
    <row r="72" spans="1:16">
      <c r="A72" s="12"/>
      <c r="B72" s="25">
        <v>361.1</v>
      </c>
      <c r="C72" s="20" t="s">
        <v>82</v>
      </c>
      <c r="D72" s="46">
        <v>681343</v>
      </c>
      <c r="E72" s="46">
        <v>161119</v>
      </c>
      <c r="F72" s="46">
        <v>22963</v>
      </c>
      <c r="G72" s="46">
        <v>1716471</v>
      </c>
      <c r="H72" s="46">
        <v>0</v>
      </c>
      <c r="I72" s="46">
        <v>2102617</v>
      </c>
      <c r="J72" s="46">
        <v>332422</v>
      </c>
      <c r="K72" s="46">
        <v>9969664</v>
      </c>
      <c r="L72" s="46">
        <v>0</v>
      </c>
      <c r="M72" s="46">
        <v>0</v>
      </c>
      <c r="N72" s="46">
        <f t="shared" si="12"/>
        <v>14986599</v>
      </c>
      <c r="O72" s="47">
        <f t="shared" si="13"/>
        <v>170.55227549475936</v>
      </c>
      <c r="P72" s="9"/>
    </row>
    <row r="73" spans="1:16">
      <c r="A73" s="12"/>
      <c r="B73" s="25">
        <v>361.2</v>
      </c>
      <c r="C73" s="20" t="s">
        <v>107</v>
      </c>
      <c r="D73" s="46">
        <v>1971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0" si="15">SUM(D73:M73)</f>
        <v>1971</v>
      </c>
      <c r="O73" s="47">
        <f t="shared" si="13"/>
        <v>2.2430608505650328E-2</v>
      </c>
      <c r="P73" s="9"/>
    </row>
    <row r="74" spans="1:16">
      <c r="A74" s="12"/>
      <c r="B74" s="25">
        <v>361.3</v>
      </c>
      <c r="C74" s="20" t="s">
        <v>83</v>
      </c>
      <c r="D74" s="46">
        <v>190382</v>
      </c>
      <c r="E74" s="46">
        <v>51381</v>
      </c>
      <c r="F74" s="46">
        <v>0</v>
      </c>
      <c r="G74" s="46">
        <v>185087</v>
      </c>
      <c r="H74" s="46">
        <v>0</v>
      </c>
      <c r="I74" s="46">
        <v>335010</v>
      </c>
      <c r="J74" s="46">
        <v>94576</v>
      </c>
      <c r="K74" s="46">
        <v>3780143</v>
      </c>
      <c r="L74" s="46">
        <v>0</v>
      </c>
      <c r="M74" s="46">
        <v>0</v>
      </c>
      <c r="N74" s="46">
        <f t="shared" si="15"/>
        <v>4636579</v>
      </c>
      <c r="O74" s="47">
        <f t="shared" si="13"/>
        <v>52.765747516245405</v>
      </c>
      <c r="P74" s="9"/>
    </row>
    <row r="75" spans="1:16">
      <c r="A75" s="12"/>
      <c r="B75" s="25">
        <v>362</v>
      </c>
      <c r="C75" s="20" t="s">
        <v>85</v>
      </c>
      <c r="D75" s="46">
        <v>362670</v>
      </c>
      <c r="E75" s="46">
        <v>0</v>
      </c>
      <c r="F75" s="46">
        <v>0</v>
      </c>
      <c r="G75" s="46">
        <v>0</v>
      </c>
      <c r="H75" s="46">
        <v>0</v>
      </c>
      <c r="I75" s="46">
        <v>137201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499871</v>
      </c>
      <c r="O75" s="47">
        <f t="shared" si="13"/>
        <v>5.688691377132387</v>
      </c>
      <c r="P75" s="9"/>
    </row>
    <row r="76" spans="1:16">
      <c r="A76" s="12"/>
      <c r="B76" s="25">
        <v>364</v>
      </c>
      <c r="C76" s="20" t="s">
        <v>136</v>
      </c>
      <c r="D76" s="46">
        <v>15040</v>
      </c>
      <c r="E76" s="46">
        <v>0</v>
      </c>
      <c r="F76" s="46">
        <v>0</v>
      </c>
      <c r="G76" s="46">
        <v>0</v>
      </c>
      <c r="H76" s="46">
        <v>0</v>
      </c>
      <c r="I76" s="46">
        <v>217802</v>
      </c>
      <c r="J76" s="46">
        <v>123718</v>
      </c>
      <c r="K76" s="46">
        <v>0</v>
      </c>
      <c r="L76" s="46">
        <v>0</v>
      </c>
      <c r="M76" s="46">
        <v>0</v>
      </c>
      <c r="N76" s="46">
        <f t="shared" si="15"/>
        <v>356560</v>
      </c>
      <c r="O76" s="47">
        <f t="shared" si="13"/>
        <v>4.0577664986172914</v>
      </c>
      <c r="P76" s="9"/>
    </row>
    <row r="77" spans="1:16">
      <c r="A77" s="12"/>
      <c r="B77" s="25">
        <v>365</v>
      </c>
      <c r="C77" s="20" t="s">
        <v>141</v>
      </c>
      <c r="D77" s="46">
        <v>815</v>
      </c>
      <c r="E77" s="46">
        <v>0</v>
      </c>
      <c r="F77" s="46">
        <v>0</v>
      </c>
      <c r="G77" s="46">
        <v>0</v>
      </c>
      <c r="H77" s="46">
        <v>0</v>
      </c>
      <c r="I77" s="46">
        <v>24755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25570</v>
      </c>
      <c r="O77" s="47">
        <f t="shared" si="13"/>
        <v>0.29099475367299793</v>
      </c>
      <c r="P77" s="9"/>
    </row>
    <row r="78" spans="1:16">
      <c r="A78" s="12"/>
      <c r="B78" s="25">
        <v>366</v>
      </c>
      <c r="C78" s="20" t="s">
        <v>87</v>
      </c>
      <c r="D78" s="46">
        <v>22965</v>
      </c>
      <c r="E78" s="46">
        <v>72307</v>
      </c>
      <c r="F78" s="46">
        <v>0</v>
      </c>
      <c r="G78" s="46">
        <v>43731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139003</v>
      </c>
      <c r="O78" s="47">
        <f t="shared" si="13"/>
        <v>1.5818984647949836</v>
      </c>
      <c r="P78" s="9"/>
    </row>
    <row r="79" spans="1:16">
      <c r="A79" s="12"/>
      <c r="B79" s="25">
        <v>368</v>
      </c>
      <c r="C79" s="20" t="s">
        <v>108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31309657</v>
      </c>
      <c r="L79" s="46">
        <v>0</v>
      </c>
      <c r="M79" s="46">
        <v>0</v>
      </c>
      <c r="N79" s="46">
        <f t="shared" si="15"/>
        <v>31309657</v>
      </c>
      <c r="O79" s="47">
        <f t="shared" si="13"/>
        <v>356.31388057493371</v>
      </c>
      <c r="P79" s="9"/>
    </row>
    <row r="80" spans="1:16">
      <c r="A80" s="12"/>
      <c r="B80" s="25">
        <v>369.9</v>
      </c>
      <c r="C80" s="20" t="s">
        <v>88</v>
      </c>
      <c r="D80" s="46">
        <v>7886657</v>
      </c>
      <c r="E80" s="46">
        <v>576144</v>
      </c>
      <c r="F80" s="46">
        <v>0</v>
      </c>
      <c r="G80" s="46">
        <v>0</v>
      </c>
      <c r="H80" s="46">
        <v>0</v>
      </c>
      <c r="I80" s="46">
        <v>1443634</v>
      </c>
      <c r="J80" s="46">
        <v>381343</v>
      </c>
      <c r="K80" s="46">
        <v>29597</v>
      </c>
      <c r="L80" s="46">
        <v>0</v>
      </c>
      <c r="M80" s="46">
        <v>0</v>
      </c>
      <c r="N80" s="46">
        <f t="shared" si="15"/>
        <v>10317375</v>
      </c>
      <c r="O80" s="47">
        <f t="shared" si="13"/>
        <v>117.41501746878947</v>
      </c>
      <c r="P80" s="9"/>
    </row>
    <row r="81" spans="1:119" ht="15.75">
      <c r="A81" s="29" t="s">
        <v>58</v>
      </c>
      <c r="B81" s="30"/>
      <c r="C81" s="31"/>
      <c r="D81" s="32">
        <f t="shared" ref="D81:M81" si="16">SUM(D82:D87)</f>
        <v>12408676</v>
      </c>
      <c r="E81" s="32">
        <f t="shared" si="16"/>
        <v>4176890</v>
      </c>
      <c r="F81" s="32">
        <f t="shared" si="16"/>
        <v>56013612</v>
      </c>
      <c r="G81" s="32">
        <f t="shared" si="16"/>
        <v>41666784</v>
      </c>
      <c r="H81" s="32">
        <f t="shared" si="16"/>
        <v>0</v>
      </c>
      <c r="I81" s="32">
        <f t="shared" si="16"/>
        <v>2084131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ref="N81:N88" si="17">SUM(D81:M81)</f>
        <v>116350093</v>
      </c>
      <c r="O81" s="45">
        <f t="shared" si="13"/>
        <v>1324.1011596544936</v>
      </c>
      <c r="P81" s="9"/>
    </row>
    <row r="82" spans="1:119">
      <c r="A82" s="12"/>
      <c r="B82" s="25">
        <v>381</v>
      </c>
      <c r="C82" s="20" t="s">
        <v>89</v>
      </c>
      <c r="D82" s="46">
        <v>9663700</v>
      </c>
      <c r="E82" s="46">
        <v>4176890</v>
      </c>
      <c r="F82" s="46">
        <v>7888672</v>
      </c>
      <c r="G82" s="46">
        <v>39479162</v>
      </c>
      <c r="H82" s="46">
        <v>0</v>
      </c>
      <c r="I82" s="46">
        <v>1017096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62225520</v>
      </c>
      <c r="O82" s="47">
        <f t="shared" si="13"/>
        <v>708.14625985820123</v>
      </c>
      <c r="P82" s="9"/>
    </row>
    <row r="83" spans="1:119">
      <c r="A83" s="12"/>
      <c r="B83" s="25">
        <v>382</v>
      </c>
      <c r="C83" s="20" t="s">
        <v>102</v>
      </c>
      <c r="D83" s="46">
        <v>2500000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2500000</v>
      </c>
      <c r="O83" s="47">
        <f t="shared" si="13"/>
        <v>28.450797191337301</v>
      </c>
      <c r="P83" s="9"/>
    </row>
    <row r="84" spans="1:119">
      <c r="A84" s="12"/>
      <c r="B84" s="25">
        <v>383</v>
      </c>
      <c r="C84" s="20" t="s">
        <v>122</v>
      </c>
      <c r="D84" s="46">
        <v>244976</v>
      </c>
      <c r="E84" s="46">
        <v>0</v>
      </c>
      <c r="F84" s="46">
        <v>0</v>
      </c>
      <c r="G84" s="46">
        <v>2187622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2432598</v>
      </c>
      <c r="O84" s="47">
        <f t="shared" si="13"/>
        <v>27.683740938421096</v>
      </c>
      <c r="P84" s="9"/>
    </row>
    <row r="85" spans="1:119">
      <c r="A85" s="12"/>
      <c r="B85" s="25">
        <v>384</v>
      </c>
      <c r="C85" s="20" t="s">
        <v>90</v>
      </c>
      <c r="D85" s="46">
        <v>0</v>
      </c>
      <c r="E85" s="46">
        <v>0</v>
      </c>
      <c r="F85" s="46">
        <v>45656994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45656994</v>
      </c>
      <c r="O85" s="47">
        <f t="shared" si="13"/>
        <v>519.59115066404161</v>
      </c>
      <c r="P85" s="9"/>
    </row>
    <row r="86" spans="1:119">
      <c r="A86" s="12"/>
      <c r="B86" s="25">
        <v>385</v>
      </c>
      <c r="C86" s="20" t="s">
        <v>142</v>
      </c>
      <c r="D86" s="46">
        <v>0</v>
      </c>
      <c r="E86" s="46">
        <v>0</v>
      </c>
      <c r="F86" s="46">
        <v>2467946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2467946</v>
      </c>
      <c r="O86" s="47">
        <f t="shared" si="13"/>
        <v>28.08601245006885</v>
      </c>
      <c r="P86" s="9"/>
    </row>
    <row r="87" spans="1:119" ht="15.75" thickBot="1">
      <c r="A87" s="12"/>
      <c r="B87" s="25">
        <v>389.4</v>
      </c>
      <c r="C87" s="20" t="s">
        <v>137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1067035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1067035</v>
      </c>
      <c r="O87" s="47">
        <f t="shared" si="13"/>
        <v>12.143198552423438</v>
      </c>
      <c r="P87" s="9"/>
    </row>
    <row r="88" spans="1:119" ht="16.5" thickBot="1">
      <c r="A88" s="14" t="s">
        <v>76</v>
      </c>
      <c r="B88" s="23"/>
      <c r="C88" s="22"/>
      <c r="D88" s="15">
        <f t="shared" ref="D88:M88" si="18">SUM(D5,D16,D31,D48,D67,D71,D81)</f>
        <v>120257942</v>
      </c>
      <c r="E88" s="15">
        <f t="shared" si="18"/>
        <v>17228561</v>
      </c>
      <c r="F88" s="15">
        <f t="shared" si="18"/>
        <v>56036575</v>
      </c>
      <c r="G88" s="15">
        <f t="shared" si="18"/>
        <v>58078681</v>
      </c>
      <c r="H88" s="15">
        <f t="shared" si="18"/>
        <v>0</v>
      </c>
      <c r="I88" s="15">
        <f t="shared" si="18"/>
        <v>132114570</v>
      </c>
      <c r="J88" s="15">
        <f t="shared" si="18"/>
        <v>23056609</v>
      </c>
      <c r="K88" s="15">
        <f t="shared" si="18"/>
        <v>45089061</v>
      </c>
      <c r="L88" s="15">
        <f t="shared" si="18"/>
        <v>0</v>
      </c>
      <c r="M88" s="15">
        <f t="shared" si="18"/>
        <v>0</v>
      </c>
      <c r="N88" s="15">
        <f t="shared" si="17"/>
        <v>451861999</v>
      </c>
      <c r="O88" s="38">
        <f t="shared" si="13"/>
        <v>5142.3336368085038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51" t="s">
        <v>158</v>
      </c>
      <c r="M90" s="51"/>
      <c r="N90" s="51"/>
      <c r="O90" s="43">
        <v>87871</v>
      </c>
    </row>
    <row r="91" spans="1:119">
      <c r="A91" s="52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  <row r="92" spans="1:119" ht="15.75" customHeight="1" thickBot="1">
      <c r="A92" s="55" t="s">
        <v>110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7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67739483</v>
      </c>
      <c r="E5" s="27">
        <f t="shared" si="0"/>
        <v>4460120</v>
      </c>
      <c r="F5" s="27">
        <f t="shared" si="0"/>
        <v>0</v>
      </c>
      <c r="G5" s="27">
        <f t="shared" si="0"/>
        <v>2166164</v>
      </c>
      <c r="H5" s="27">
        <f t="shared" si="0"/>
        <v>0</v>
      </c>
      <c r="I5" s="27">
        <f t="shared" si="0"/>
        <v>125255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74491022</v>
      </c>
      <c r="O5" s="33">
        <f t="shared" ref="O5:O36" si="1">(N5/O$84)</f>
        <v>909.89180143645865</v>
      </c>
      <c r="P5" s="6"/>
    </row>
    <row r="6" spans="1:133">
      <c r="A6" s="12"/>
      <c r="B6" s="25">
        <v>311</v>
      </c>
      <c r="C6" s="20" t="s">
        <v>3</v>
      </c>
      <c r="D6" s="46">
        <v>50996162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50996162</v>
      </c>
      <c r="O6" s="47">
        <f t="shared" si="1"/>
        <v>622.90714320613665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2964066</v>
      </c>
      <c r="F7" s="46">
        <v>0</v>
      </c>
      <c r="G7" s="46">
        <v>2166164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5130230</v>
      </c>
      <c r="O7" s="47">
        <f t="shared" si="1"/>
        <v>62.664655298773638</v>
      </c>
      <c r="P7" s="9"/>
    </row>
    <row r="8" spans="1:133">
      <c r="A8" s="12"/>
      <c r="B8" s="25">
        <v>312.51</v>
      </c>
      <c r="C8" s="20" t="s">
        <v>100</v>
      </c>
      <c r="D8" s="46">
        <v>639810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639810</v>
      </c>
      <c r="O8" s="47">
        <f t="shared" si="1"/>
        <v>7.8151414472076999</v>
      </c>
      <c r="P8" s="9"/>
    </row>
    <row r="9" spans="1:133">
      <c r="A9" s="12"/>
      <c r="B9" s="25">
        <v>312.52</v>
      </c>
      <c r="C9" s="20" t="s">
        <v>125</v>
      </c>
      <c r="D9" s="46">
        <v>880267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880267</v>
      </c>
      <c r="O9" s="47">
        <f t="shared" si="1"/>
        <v>10.752271949968241</v>
      </c>
      <c r="P9" s="9"/>
    </row>
    <row r="10" spans="1:133">
      <c r="A10" s="12"/>
      <c r="B10" s="25">
        <v>314.10000000000002</v>
      </c>
      <c r="C10" s="20" t="s">
        <v>13</v>
      </c>
      <c r="D10" s="46">
        <v>7310647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7310647</v>
      </c>
      <c r="O10" s="47">
        <f t="shared" si="1"/>
        <v>89.297979674598139</v>
      </c>
      <c r="P10" s="9"/>
    </row>
    <row r="11" spans="1:133">
      <c r="A11" s="12"/>
      <c r="B11" s="25">
        <v>314.3</v>
      </c>
      <c r="C11" s="20" t="s">
        <v>14</v>
      </c>
      <c r="D11" s="46">
        <v>2061016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2061016</v>
      </c>
      <c r="O11" s="47">
        <f t="shared" si="1"/>
        <v>25.174866858845949</v>
      </c>
      <c r="P11" s="9"/>
    </row>
    <row r="12" spans="1:133">
      <c r="A12" s="12"/>
      <c r="B12" s="25">
        <v>314.39999999999998</v>
      </c>
      <c r="C12" s="20" t="s">
        <v>15</v>
      </c>
      <c r="D12" s="46">
        <v>251978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251978</v>
      </c>
      <c r="O12" s="47">
        <f t="shared" si="1"/>
        <v>3.0778570381589878</v>
      </c>
      <c r="P12" s="9"/>
    </row>
    <row r="13" spans="1:133">
      <c r="A13" s="12"/>
      <c r="B13" s="25">
        <v>315</v>
      </c>
      <c r="C13" s="20" t="s">
        <v>126</v>
      </c>
      <c r="D13" s="46">
        <v>3254470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3254470</v>
      </c>
      <c r="O13" s="47">
        <f t="shared" si="1"/>
        <v>39.752650608296278</v>
      </c>
      <c r="P13" s="9"/>
    </row>
    <row r="14" spans="1:133">
      <c r="A14" s="12"/>
      <c r="B14" s="25">
        <v>316</v>
      </c>
      <c r="C14" s="20" t="s">
        <v>127</v>
      </c>
      <c r="D14" s="46">
        <v>2345133</v>
      </c>
      <c r="E14" s="46">
        <v>0</v>
      </c>
      <c r="F14" s="46">
        <v>0</v>
      </c>
      <c r="G14" s="46">
        <v>0</v>
      </c>
      <c r="H14" s="46">
        <v>0</v>
      </c>
      <c r="I14" s="46">
        <v>125255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2470388</v>
      </c>
      <c r="O14" s="47">
        <f t="shared" si="1"/>
        <v>30.175257731958762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1496054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1496054</v>
      </c>
      <c r="O15" s="47">
        <f t="shared" si="1"/>
        <v>18.273977622514291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SUM(D17:D30)</f>
        <v>14145819</v>
      </c>
      <c r="E16" s="32">
        <f t="shared" si="3"/>
        <v>0</v>
      </c>
      <c r="F16" s="32">
        <f t="shared" si="3"/>
        <v>0</v>
      </c>
      <c r="G16" s="32">
        <f t="shared" si="3"/>
        <v>5666058</v>
      </c>
      <c r="H16" s="32">
        <f t="shared" si="3"/>
        <v>0</v>
      </c>
      <c r="I16" s="32">
        <f t="shared" si="3"/>
        <v>14776534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34588411</v>
      </c>
      <c r="O16" s="45">
        <f t="shared" si="1"/>
        <v>422.48999609126889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6346515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6346515</v>
      </c>
      <c r="O17" s="47">
        <f t="shared" si="1"/>
        <v>77.521314799433227</v>
      </c>
      <c r="P17" s="9"/>
    </row>
    <row r="18" spans="1:16">
      <c r="A18" s="12"/>
      <c r="B18" s="25">
        <v>323.10000000000002</v>
      </c>
      <c r="C18" s="20" t="s">
        <v>20</v>
      </c>
      <c r="D18" s="46">
        <v>5751471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5751471</v>
      </c>
      <c r="O18" s="47">
        <f t="shared" si="1"/>
        <v>70.252980407485225</v>
      </c>
      <c r="P18" s="9"/>
    </row>
    <row r="19" spans="1:16">
      <c r="A19" s="12"/>
      <c r="B19" s="25">
        <v>323.39999999999998</v>
      </c>
      <c r="C19" s="20" t="s">
        <v>21</v>
      </c>
      <c r="D19" s="46">
        <v>92549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92549</v>
      </c>
      <c r="O19" s="47">
        <f t="shared" si="1"/>
        <v>1.1304661161870329</v>
      </c>
      <c r="P19" s="9"/>
    </row>
    <row r="20" spans="1:16">
      <c r="A20" s="12"/>
      <c r="B20" s="25">
        <v>323.89999999999998</v>
      </c>
      <c r="C20" s="20" t="s">
        <v>22</v>
      </c>
      <c r="D20" s="46">
        <v>116667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116667</v>
      </c>
      <c r="O20" s="47">
        <f t="shared" si="1"/>
        <v>1.4250622954023551</v>
      </c>
      <c r="P20" s="9"/>
    </row>
    <row r="21" spans="1:16">
      <c r="A21" s="12"/>
      <c r="B21" s="25">
        <v>324.11</v>
      </c>
      <c r="C21" s="20" t="s">
        <v>23</v>
      </c>
      <c r="D21" s="46">
        <v>0</v>
      </c>
      <c r="E21" s="46">
        <v>0</v>
      </c>
      <c r="F21" s="46">
        <v>0</v>
      </c>
      <c r="G21" s="46">
        <v>333166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333166</v>
      </c>
      <c r="O21" s="47">
        <f t="shared" si="1"/>
        <v>4.0695509845116531</v>
      </c>
      <c r="P21" s="9"/>
    </row>
    <row r="22" spans="1:16">
      <c r="A22" s="12"/>
      <c r="B22" s="25">
        <v>324.12</v>
      </c>
      <c r="C22" s="20" t="s">
        <v>24</v>
      </c>
      <c r="D22" s="46">
        <v>0</v>
      </c>
      <c r="E22" s="46">
        <v>0</v>
      </c>
      <c r="F22" s="46">
        <v>0</v>
      </c>
      <c r="G22" s="46">
        <v>49615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49615</v>
      </c>
      <c r="O22" s="47">
        <f t="shared" si="1"/>
        <v>0.60603654663604822</v>
      </c>
      <c r="P22" s="9"/>
    </row>
    <row r="23" spans="1:16">
      <c r="A23" s="12"/>
      <c r="B23" s="25">
        <v>324.20999999999998</v>
      </c>
      <c r="C23" s="20" t="s">
        <v>140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7979446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7979446</v>
      </c>
      <c r="O23" s="47">
        <f t="shared" si="1"/>
        <v>97.467215517662581</v>
      </c>
      <c r="P23" s="9"/>
    </row>
    <row r="24" spans="1:16">
      <c r="A24" s="12"/>
      <c r="B24" s="25">
        <v>324.22000000000003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381447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381447</v>
      </c>
      <c r="O24" s="47">
        <f t="shared" si="1"/>
        <v>4.6592930082571948</v>
      </c>
      <c r="P24" s="9"/>
    </row>
    <row r="25" spans="1:16">
      <c r="A25" s="12"/>
      <c r="B25" s="25">
        <v>324.31</v>
      </c>
      <c r="C25" s="20" t="s">
        <v>26</v>
      </c>
      <c r="D25" s="46">
        <v>0</v>
      </c>
      <c r="E25" s="46">
        <v>0</v>
      </c>
      <c r="F25" s="46">
        <v>0</v>
      </c>
      <c r="G25" s="46">
        <v>3796939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3796939</v>
      </c>
      <c r="O25" s="47">
        <f t="shared" si="1"/>
        <v>46.378792690672789</v>
      </c>
      <c r="P25" s="9"/>
    </row>
    <row r="26" spans="1:16">
      <c r="A26" s="12"/>
      <c r="B26" s="25">
        <v>324.32</v>
      </c>
      <c r="C26" s="20" t="s">
        <v>27</v>
      </c>
      <c r="D26" s="46">
        <v>0</v>
      </c>
      <c r="E26" s="46">
        <v>0</v>
      </c>
      <c r="F26" s="46">
        <v>0</v>
      </c>
      <c r="G26" s="46">
        <v>494846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494846</v>
      </c>
      <c r="O26" s="47">
        <f t="shared" si="1"/>
        <v>6.0444373870132404</v>
      </c>
      <c r="P26" s="9"/>
    </row>
    <row r="27" spans="1:16">
      <c r="A27" s="12"/>
      <c r="B27" s="25">
        <v>324.61</v>
      </c>
      <c r="C27" s="20" t="s">
        <v>128</v>
      </c>
      <c r="D27" s="46">
        <v>0</v>
      </c>
      <c r="E27" s="46">
        <v>0</v>
      </c>
      <c r="F27" s="46">
        <v>0</v>
      </c>
      <c r="G27" s="46">
        <v>991492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991492</v>
      </c>
      <c r="O27" s="47">
        <f t="shared" si="1"/>
        <v>12.110861386622368</v>
      </c>
      <c r="P27" s="9"/>
    </row>
    <row r="28" spans="1:16">
      <c r="A28" s="12"/>
      <c r="B28" s="25">
        <v>325.10000000000002</v>
      </c>
      <c r="C28" s="20" t="s">
        <v>28</v>
      </c>
      <c r="D28" s="46">
        <v>543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543</v>
      </c>
      <c r="O28" s="47">
        <f t="shared" si="1"/>
        <v>6.6326281330922948E-3</v>
      </c>
      <c r="P28" s="9"/>
    </row>
    <row r="29" spans="1:16">
      <c r="A29" s="12"/>
      <c r="B29" s="25">
        <v>325.2</v>
      </c>
      <c r="C29" s="20" t="s">
        <v>29</v>
      </c>
      <c r="D29" s="46">
        <v>2865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2865</v>
      </c>
      <c r="O29" s="47">
        <f t="shared" si="1"/>
        <v>3.4995358381785316E-2</v>
      </c>
      <c r="P29" s="9"/>
    </row>
    <row r="30" spans="1:16">
      <c r="A30" s="12"/>
      <c r="B30" s="25">
        <v>329</v>
      </c>
      <c r="C30" s="20" t="s">
        <v>30</v>
      </c>
      <c r="D30" s="46">
        <v>8181724</v>
      </c>
      <c r="E30" s="46">
        <v>0</v>
      </c>
      <c r="F30" s="46">
        <v>0</v>
      </c>
      <c r="G30" s="46">
        <v>0</v>
      </c>
      <c r="H30" s="46">
        <v>0</v>
      </c>
      <c r="I30" s="46">
        <v>69126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8250850</v>
      </c>
      <c r="O30" s="47">
        <f t="shared" si="1"/>
        <v>100.78235696487027</v>
      </c>
      <c r="P30" s="9"/>
    </row>
    <row r="31" spans="1:16" ht="15.75">
      <c r="A31" s="29" t="s">
        <v>32</v>
      </c>
      <c r="B31" s="30"/>
      <c r="C31" s="31"/>
      <c r="D31" s="32">
        <f t="shared" ref="D31:M31" si="5">SUM(D32:D43)</f>
        <v>9391969</v>
      </c>
      <c r="E31" s="32">
        <f t="shared" si="5"/>
        <v>3063514</v>
      </c>
      <c r="F31" s="32">
        <f t="shared" si="5"/>
        <v>0</v>
      </c>
      <c r="G31" s="32">
        <f t="shared" si="5"/>
        <v>34607</v>
      </c>
      <c r="H31" s="32">
        <f t="shared" si="5"/>
        <v>0</v>
      </c>
      <c r="I31" s="32">
        <f t="shared" si="5"/>
        <v>47589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12537679</v>
      </c>
      <c r="O31" s="45">
        <f t="shared" si="1"/>
        <v>153.14505056920896</v>
      </c>
      <c r="P31" s="10"/>
    </row>
    <row r="32" spans="1:16">
      <c r="A32" s="12"/>
      <c r="B32" s="25">
        <v>331.2</v>
      </c>
      <c r="C32" s="20" t="s">
        <v>31</v>
      </c>
      <c r="D32" s="46">
        <v>0</v>
      </c>
      <c r="E32" s="46">
        <v>1360880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1360880</v>
      </c>
      <c r="O32" s="47">
        <f t="shared" si="1"/>
        <v>16.622856305271902</v>
      </c>
      <c r="P32" s="9"/>
    </row>
    <row r="33" spans="1:16">
      <c r="A33" s="12"/>
      <c r="B33" s="25">
        <v>331.5</v>
      </c>
      <c r="C33" s="20" t="s">
        <v>33</v>
      </c>
      <c r="D33" s="46">
        <v>0</v>
      </c>
      <c r="E33" s="46">
        <v>674654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674654</v>
      </c>
      <c r="O33" s="47">
        <f t="shared" si="1"/>
        <v>8.2407534079249523</v>
      </c>
      <c r="P33" s="9"/>
    </row>
    <row r="34" spans="1:16">
      <c r="A34" s="12"/>
      <c r="B34" s="25">
        <v>334.49</v>
      </c>
      <c r="C34" s="20" t="s">
        <v>38</v>
      </c>
      <c r="D34" s="46">
        <v>0</v>
      </c>
      <c r="E34" s="46">
        <v>0</v>
      </c>
      <c r="F34" s="46">
        <v>0</v>
      </c>
      <c r="G34" s="46">
        <v>34607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6">SUM(D34:M34)</f>
        <v>34607</v>
      </c>
      <c r="O34" s="47">
        <f t="shared" si="1"/>
        <v>0.4227170567254605</v>
      </c>
      <c r="P34" s="9"/>
    </row>
    <row r="35" spans="1:16">
      <c r="A35" s="12"/>
      <c r="B35" s="25">
        <v>334.5</v>
      </c>
      <c r="C35" s="20" t="s">
        <v>39</v>
      </c>
      <c r="D35" s="46">
        <v>0</v>
      </c>
      <c r="E35" s="46">
        <v>354726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354726</v>
      </c>
      <c r="O35" s="47">
        <f t="shared" si="1"/>
        <v>4.3329017442712656</v>
      </c>
      <c r="P35" s="9"/>
    </row>
    <row r="36" spans="1:16">
      <c r="A36" s="12"/>
      <c r="B36" s="25">
        <v>335.12</v>
      </c>
      <c r="C36" s="20" t="s">
        <v>129</v>
      </c>
      <c r="D36" s="46">
        <v>2180565</v>
      </c>
      <c r="E36" s="46">
        <v>674111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2854676</v>
      </c>
      <c r="O36" s="47">
        <f t="shared" si="1"/>
        <v>34.869252943763129</v>
      </c>
      <c r="P36" s="9"/>
    </row>
    <row r="37" spans="1:16">
      <c r="A37" s="12"/>
      <c r="B37" s="25">
        <v>335.14</v>
      </c>
      <c r="C37" s="20" t="s">
        <v>130</v>
      </c>
      <c r="D37" s="46">
        <v>31969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31969</v>
      </c>
      <c r="O37" s="47">
        <f t="shared" ref="O37:O68" si="7">(N37/O$84)</f>
        <v>0.39049445448771192</v>
      </c>
      <c r="P37" s="9"/>
    </row>
    <row r="38" spans="1:16">
      <c r="A38" s="12"/>
      <c r="B38" s="25">
        <v>335.15</v>
      </c>
      <c r="C38" s="20" t="s">
        <v>131</v>
      </c>
      <c r="D38" s="46">
        <v>111284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111284</v>
      </c>
      <c r="O38" s="47">
        <f t="shared" si="7"/>
        <v>1.3593101089558801</v>
      </c>
      <c r="P38" s="9"/>
    </row>
    <row r="39" spans="1:16">
      <c r="A39" s="12"/>
      <c r="B39" s="25">
        <v>335.18</v>
      </c>
      <c r="C39" s="20" t="s">
        <v>132</v>
      </c>
      <c r="D39" s="46">
        <v>6882755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6882755</v>
      </c>
      <c r="O39" s="47">
        <f t="shared" si="7"/>
        <v>84.071370987443203</v>
      </c>
      <c r="P39" s="9"/>
    </row>
    <row r="40" spans="1:16">
      <c r="A40" s="12"/>
      <c r="B40" s="25">
        <v>335.21</v>
      </c>
      <c r="C40" s="20" t="s">
        <v>45</v>
      </c>
      <c r="D40" s="46">
        <v>58523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58523</v>
      </c>
      <c r="O40" s="47">
        <f t="shared" si="7"/>
        <v>0.71484584941613327</v>
      </c>
      <c r="P40" s="9"/>
    </row>
    <row r="41" spans="1:16">
      <c r="A41" s="12"/>
      <c r="B41" s="25">
        <v>335.49</v>
      </c>
      <c r="C41" s="20" t="s">
        <v>46</v>
      </c>
      <c r="D41" s="46">
        <v>64759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64759</v>
      </c>
      <c r="O41" s="47">
        <f t="shared" si="7"/>
        <v>0.79101724727610301</v>
      </c>
      <c r="P41" s="9"/>
    </row>
    <row r="42" spans="1:16">
      <c r="A42" s="12"/>
      <c r="B42" s="25">
        <v>337.2</v>
      </c>
      <c r="C42" s="20" t="s">
        <v>47</v>
      </c>
      <c r="D42" s="46">
        <v>0</v>
      </c>
      <c r="E42" s="46">
        <v>-857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-857</v>
      </c>
      <c r="O42" s="47">
        <f t="shared" si="7"/>
        <v>-1.0468070552596864E-2</v>
      </c>
      <c r="P42" s="9"/>
    </row>
    <row r="43" spans="1:16">
      <c r="A43" s="12"/>
      <c r="B43" s="25">
        <v>338</v>
      </c>
      <c r="C43" s="20" t="s">
        <v>51</v>
      </c>
      <c r="D43" s="46">
        <v>62114</v>
      </c>
      <c r="E43" s="46">
        <v>0</v>
      </c>
      <c r="F43" s="46">
        <v>0</v>
      </c>
      <c r="G43" s="46">
        <v>0</v>
      </c>
      <c r="H43" s="46">
        <v>0</v>
      </c>
      <c r="I43" s="46">
        <v>47589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109703</v>
      </c>
      <c r="O43" s="47">
        <f t="shared" si="7"/>
        <v>1.3399985342258269</v>
      </c>
      <c r="P43" s="9"/>
    </row>
    <row r="44" spans="1:16" ht="15.75">
      <c r="A44" s="29" t="s">
        <v>56</v>
      </c>
      <c r="B44" s="30"/>
      <c r="C44" s="31"/>
      <c r="D44" s="32">
        <f t="shared" ref="D44:M44" si="8">SUM(D45:D62)</f>
        <v>2369700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107284794</v>
      </c>
      <c r="J44" s="32">
        <f t="shared" si="8"/>
        <v>19094066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128748560</v>
      </c>
      <c r="O44" s="45">
        <f t="shared" si="7"/>
        <v>1572.6359505545513</v>
      </c>
      <c r="P44" s="10"/>
    </row>
    <row r="45" spans="1:16">
      <c r="A45" s="12"/>
      <c r="B45" s="25">
        <v>341.2</v>
      </c>
      <c r="C45" s="20" t="s">
        <v>133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19094066</v>
      </c>
      <c r="K45" s="46">
        <v>0</v>
      </c>
      <c r="L45" s="46">
        <v>0</v>
      </c>
      <c r="M45" s="46">
        <v>0</v>
      </c>
      <c r="N45" s="46">
        <f t="shared" ref="N45:N62" si="9">SUM(D45:M45)</f>
        <v>19094066</v>
      </c>
      <c r="O45" s="47">
        <f t="shared" si="7"/>
        <v>233.22990667904432</v>
      </c>
      <c r="P45" s="9"/>
    </row>
    <row r="46" spans="1:16">
      <c r="A46" s="12"/>
      <c r="B46" s="25">
        <v>341.9</v>
      </c>
      <c r="C46" s="20" t="s">
        <v>134</v>
      </c>
      <c r="D46" s="46">
        <v>508022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508022</v>
      </c>
      <c r="O46" s="47">
        <f t="shared" si="7"/>
        <v>6.2053793912151267</v>
      </c>
      <c r="P46" s="9"/>
    </row>
    <row r="47" spans="1:16">
      <c r="A47" s="12"/>
      <c r="B47" s="25">
        <v>342.1</v>
      </c>
      <c r="C47" s="20" t="s">
        <v>61</v>
      </c>
      <c r="D47" s="46">
        <v>523106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523106</v>
      </c>
      <c r="O47" s="47">
        <f t="shared" si="7"/>
        <v>6.3896272047686518</v>
      </c>
      <c r="P47" s="9"/>
    </row>
    <row r="48" spans="1:16">
      <c r="A48" s="12"/>
      <c r="B48" s="25">
        <v>342.2</v>
      </c>
      <c r="C48" s="20" t="s">
        <v>62</v>
      </c>
      <c r="D48" s="46">
        <v>143000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143000</v>
      </c>
      <c r="O48" s="47">
        <f t="shared" si="7"/>
        <v>1.7467142228953927</v>
      </c>
      <c r="P48" s="9"/>
    </row>
    <row r="49" spans="1:16">
      <c r="A49" s="12"/>
      <c r="B49" s="25">
        <v>342.9</v>
      </c>
      <c r="C49" s="20" t="s">
        <v>63</v>
      </c>
      <c r="D49" s="46">
        <v>48368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48368</v>
      </c>
      <c r="O49" s="47">
        <f t="shared" si="7"/>
        <v>0.59080471002100943</v>
      </c>
      <c r="P49" s="9"/>
    </row>
    <row r="50" spans="1:16">
      <c r="A50" s="12"/>
      <c r="B50" s="25">
        <v>343.3</v>
      </c>
      <c r="C50" s="20" t="s">
        <v>64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22986487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22986487</v>
      </c>
      <c r="O50" s="47">
        <f t="shared" si="7"/>
        <v>280.77499144965066</v>
      </c>
      <c r="P50" s="9"/>
    </row>
    <row r="51" spans="1:16">
      <c r="A51" s="12"/>
      <c r="B51" s="25">
        <v>343.4</v>
      </c>
      <c r="C51" s="20" t="s">
        <v>65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16596518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16596518</v>
      </c>
      <c r="O51" s="47">
        <f t="shared" si="7"/>
        <v>202.72289539258318</v>
      </c>
      <c r="P51" s="9"/>
    </row>
    <row r="52" spans="1:16">
      <c r="A52" s="12"/>
      <c r="B52" s="25">
        <v>343.5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53638496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53638496</v>
      </c>
      <c r="O52" s="47">
        <f t="shared" si="7"/>
        <v>655.18268432110222</v>
      </c>
      <c r="P52" s="9"/>
    </row>
    <row r="53" spans="1:16">
      <c r="A53" s="12"/>
      <c r="B53" s="25">
        <v>343.7</v>
      </c>
      <c r="C53" s="20" t="s">
        <v>67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5630717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5630717</v>
      </c>
      <c r="O53" s="47">
        <f t="shared" si="7"/>
        <v>68.777996286705431</v>
      </c>
      <c r="P53" s="9"/>
    </row>
    <row r="54" spans="1:16">
      <c r="A54" s="12"/>
      <c r="B54" s="25">
        <v>343.8</v>
      </c>
      <c r="C54" s="20" t="s">
        <v>68</v>
      </c>
      <c r="D54" s="46">
        <v>346623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346623</v>
      </c>
      <c r="O54" s="47">
        <f t="shared" si="7"/>
        <v>4.2339253432354518</v>
      </c>
      <c r="P54" s="9"/>
    </row>
    <row r="55" spans="1:16">
      <c r="A55" s="12"/>
      <c r="B55" s="25">
        <v>343.9</v>
      </c>
      <c r="C55" s="20" t="s">
        <v>69</v>
      </c>
      <c r="D55" s="46">
        <v>248483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248483</v>
      </c>
      <c r="O55" s="47">
        <f t="shared" si="7"/>
        <v>3.0351663653686423</v>
      </c>
      <c r="P55" s="9"/>
    </row>
    <row r="56" spans="1:16">
      <c r="A56" s="12"/>
      <c r="B56" s="25">
        <v>344.5</v>
      </c>
      <c r="C56" s="20" t="s">
        <v>135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899153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899153</v>
      </c>
      <c r="O56" s="47">
        <f t="shared" si="7"/>
        <v>10.982960375238187</v>
      </c>
      <c r="P56" s="9"/>
    </row>
    <row r="57" spans="1:16">
      <c r="A57" s="12"/>
      <c r="B57" s="25">
        <v>347.2</v>
      </c>
      <c r="C57" s="20" t="s">
        <v>71</v>
      </c>
      <c r="D57" s="46">
        <v>415820</v>
      </c>
      <c r="E57" s="46">
        <v>0</v>
      </c>
      <c r="F57" s="46">
        <v>0</v>
      </c>
      <c r="G57" s="46">
        <v>0</v>
      </c>
      <c r="H57" s="46">
        <v>0</v>
      </c>
      <c r="I57" s="46">
        <v>6952034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7367854</v>
      </c>
      <c r="O57" s="47">
        <f t="shared" si="7"/>
        <v>89.996750867249716</v>
      </c>
      <c r="P57" s="9"/>
    </row>
    <row r="58" spans="1:16">
      <c r="A58" s="12"/>
      <c r="B58" s="25">
        <v>347.3</v>
      </c>
      <c r="C58" s="20" t="s">
        <v>72</v>
      </c>
      <c r="D58" s="46">
        <v>11497</v>
      </c>
      <c r="E58" s="46">
        <v>0</v>
      </c>
      <c r="F58" s="46">
        <v>0</v>
      </c>
      <c r="G58" s="46">
        <v>0</v>
      </c>
      <c r="H58" s="46">
        <v>0</v>
      </c>
      <c r="I58" s="46">
        <v>581389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592886</v>
      </c>
      <c r="O58" s="47">
        <f t="shared" si="7"/>
        <v>7.2419748864025015</v>
      </c>
      <c r="P58" s="9"/>
    </row>
    <row r="59" spans="1:16">
      <c r="A59" s="12"/>
      <c r="B59" s="25">
        <v>347.4</v>
      </c>
      <c r="C59" s="20" t="s">
        <v>73</v>
      </c>
      <c r="D59" s="46">
        <v>21068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21068</v>
      </c>
      <c r="O59" s="47">
        <f t="shared" si="7"/>
        <v>0.25734108565007086</v>
      </c>
      <c r="P59" s="9"/>
    </row>
    <row r="60" spans="1:16">
      <c r="A60" s="12"/>
      <c r="B60" s="25">
        <v>347.5</v>
      </c>
      <c r="C60" s="20" t="s">
        <v>74</v>
      </c>
      <c r="D60" s="46">
        <v>83156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83156</v>
      </c>
      <c r="O60" s="47">
        <f t="shared" si="7"/>
        <v>1.015732642790834</v>
      </c>
      <c r="P60" s="9"/>
    </row>
    <row r="61" spans="1:16">
      <c r="A61" s="12"/>
      <c r="B61" s="25">
        <v>347.9</v>
      </c>
      <c r="C61" s="20" t="s">
        <v>75</v>
      </c>
      <c r="D61" s="46">
        <v>1200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1200</v>
      </c>
      <c r="O61" s="47">
        <f t="shared" si="7"/>
        <v>1.4657741730590706E-2</v>
      </c>
      <c r="P61" s="9"/>
    </row>
    <row r="62" spans="1:16">
      <c r="A62" s="12"/>
      <c r="B62" s="25">
        <v>349</v>
      </c>
      <c r="C62" s="20" t="s">
        <v>1</v>
      </c>
      <c r="D62" s="46">
        <v>19357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19357</v>
      </c>
      <c r="O62" s="47">
        <f t="shared" si="7"/>
        <v>0.23644158889920361</v>
      </c>
      <c r="P62" s="9"/>
    </row>
    <row r="63" spans="1:16" ht="15.75">
      <c r="A63" s="29" t="s">
        <v>57</v>
      </c>
      <c r="B63" s="30"/>
      <c r="C63" s="31"/>
      <c r="D63" s="32">
        <f t="shared" ref="D63:M63" si="10">SUM(D64:D66)</f>
        <v>418210</v>
      </c>
      <c r="E63" s="32">
        <f t="shared" si="10"/>
        <v>55063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346401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68" si="11">SUM(D63:M63)</f>
        <v>819674</v>
      </c>
      <c r="O63" s="45">
        <f t="shared" si="7"/>
        <v>10.012141496066839</v>
      </c>
      <c r="P63" s="10"/>
    </row>
    <row r="64" spans="1:16">
      <c r="A64" s="13"/>
      <c r="B64" s="39">
        <v>351.1</v>
      </c>
      <c r="C64" s="21" t="s">
        <v>78</v>
      </c>
      <c r="D64" s="46">
        <v>258108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258108</v>
      </c>
      <c r="O64" s="47">
        <f t="shared" si="7"/>
        <v>3.152733668832755</v>
      </c>
      <c r="P64" s="9"/>
    </row>
    <row r="65" spans="1:16">
      <c r="A65" s="13"/>
      <c r="B65" s="39">
        <v>351.2</v>
      </c>
      <c r="C65" s="21" t="s">
        <v>79</v>
      </c>
      <c r="D65" s="46">
        <v>0</v>
      </c>
      <c r="E65" s="46">
        <v>55063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55063</v>
      </c>
      <c r="O65" s="47">
        <f t="shared" si="7"/>
        <v>0.67258269409293003</v>
      </c>
      <c r="P65" s="9"/>
    </row>
    <row r="66" spans="1:16">
      <c r="A66" s="13"/>
      <c r="B66" s="39">
        <v>354</v>
      </c>
      <c r="C66" s="21" t="s">
        <v>81</v>
      </c>
      <c r="D66" s="46">
        <v>160102</v>
      </c>
      <c r="E66" s="46">
        <v>0</v>
      </c>
      <c r="F66" s="46">
        <v>0</v>
      </c>
      <c r="G66" s="46">
        <v>0</v>
      </c>
      <c r="H66" s="46">
        <v>0</v>
      </c>
      <c r="I66" s="46">
        <v>346401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506503</v>
      </c>
      <c r="O66" s="47">
        <f t="shared" si="7"/>
        <v>6.1868251331411539</v>
      </c>
      <c r="P66" s="9"/>
    </row>
    <row r="67" spans="1:16" ht="15.75">
      <c r="A67" s="29" t="s">
        <v>4</v>
      </c>
      <c r="B67" s="30"/>
      <c r="C67" s="31"/>
      <c r="D67" s="32">
        <f t="shared" ref="D67:M67" si="12">SUM(D68:D76)</f>
        <v>8113832</v>
      </c>
      <c r="E67" s="32">
        <f t="shared" si="12"/>
        <v>1369425</v>
      </c>
      <c r="F67" s="32">
        <f t="shared" si="12"/>
        <v>20449</v>
      </c>
      <c r="G67" s="32">
        <f t="shared" si="12"/>
        <v>628313</v>
      </c>
      <c r="H67" s="32">
        <f t="shared" si="12"/>
        <v>0</v>
      </c>
      <c r="I67" s="32">
        <f t="shared" si="12"/>
        <v>5527105</v>
      </c>
      <c r="J67" s="32">
        <f t="shared" si="12"/>
        <v>1411073</v>
      </c>
      <c r="K67" s="32">
        <f t="shared" si="12"/>
        <v>65633068</v>
      </c>
      <c r="L67" s="32">
        <f t="shared" si="12"/>
        <v>0</v>
      </c>
      <c r="M67" s="32">
        <f t="shared" si="12"/>
        <v>0</v>
      </c>
      <c r="N67" s="32">
        <f t="shared" si="11"/>
        <v>82703265</v>
      </c>
      <c r="O67" s="45">
        <f t="shared" si="7"/>
        <v>1010.2025822055016</v>
      </c>
      <c r="P67" s="10"/>
    </row>
    <row r="68" spans="1:16">
      <c r="A68" s="12"/>
      <c r="B68" s="25">
        <v>361.1</v>
      </c>
      <c r="C68" s="20" t="s">
        <v>82</v>
      </c>
      <c r="D68" s="46">
        <v>460427</v>
      </c>
      <c r="E68" s="46">
        <v>102320</v>
      </c>
      <c r="F68" s="46">
        <v>20449</v>
      </c>
      <c r="G68" s="46">
        <v>648594</v>
      </c>
      <c r="H68" s="46">
        <v>0</v>
      </c>
      <c r="I68" s="46">
        <v>1299953</v>
      </c>
      <c r="J68" s="46">
        <v>222638</v>
      </c>
      <c r="K68" s="46">
        <v>6404388</v>
      </c>
      <c r="L68" s="46">
        <v>0</v>
      </c>
      <c r="M68" s="46">
        <v>0</v>
      </c>
      <c r="N68" s="46">
        <f t="shared" si="11"/>
        <v>9158769</v>
      </c>
      <c r="O68" s="47">
        <f t="shared" si="7"/>
        <v>111.87239214345043</v>
      </c>
      <c r="P68" s="9"/>
    </row>
    <row r="69" spans="1:16">
      <c r="A69" s="12"/>
      <c r="B69" s="25">
        <v>361.2</v>
      </c>
      <c r="C69" s="20" t="s">
        <v>107</v>
      </c>
      <c r="D69" s="46">
        <v>1416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6" si="13">SUM(D69:M69)</f>
        <v>1416</v>
      </c>
      <c r="O69" s="47">
        <f t="shared" ref="O69:O82" si="14">(N69/O$84)</f>
        <v>1.7296135242097034E-2</v>
      </c>
      <c r="P69" s="9"/>
    </row>
    <row r="70" spans="1:16">
      <c r="A70" s="12"/>
      <c r="B70" s="25">
        <v>361.3</v>
      </c>
      <c r="C70" s="20" t="s">
        <v>83</v>
      </c>
      <c r="D70" s="46">
        <v>-7238</v>
      </c>
      <c r="E70" s="46">
        <v>-19855</v>
      </c>
      <c r="F70" s="46">
        <v>0</v>
      </c>
      <c r="G70" s="46">
        <v>-52935</v>
      </c>
      <c r="H70" s="46">
        <v>0</v>
      </c>
      <c r="I70" s="46">
        <v>-25899</v>
      </c>
      <c r="J70" s="46">
        <v>-27717</v>
      </c>
      <c r="K70" s="46">
        <v>31325802</v>
      </c>
      <c r="L70" s="46">
        <v>0</v>
      </c>
      <c r="M70" s="46">
        <v>0</v>
      </c>
      <c r="N70" s="46">
        <f t="shared" si="13"/>
        <v>31192158</v>
      </c>
      <c r="O70" s="47">
        <f t="shared" si="14"/>
        <v>381.00549665314895</v>
      </c>
      <c r="P70" s="9"/>
    </row>
    <row r="71" spans="1:16">
      <c r="A71" s="12"/>
      <c r="B71" s="25">
        <v>362</v>
      </c>
      <c r="C71" s="20" t="s">
        <v>85</v>
      </c>
      <c r="D71" s="46">
        <v>380072</v>
      </c>
      <c r="E71" s="46">
        <v>0</v>
      </c>
      <c r="F71" s="46">
        <v>0</v>
      </c>
      <c r="G71" s="46">
        <v>0</v>
      </c>
      <c r="H71" s="46">
        <v>0</v>
      </c>
      <c r="I71" s="46">
        <v>132270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512342</v>
      </c>
      <c r="O71" s="47">
        <f t="shared" si="14"/>
        <v>6.2581472614452531</v>
      </c>
      <c r="P71" s="9"/>
    </row>
    <row r="72" spans="1:16">
      <c r="A72" s="12"/>
      <c r="B72" s="25">
        <v>364</v>
      </c>
      <c r="C72" s="20" t="s">
        <v>136</v>
      </c>
      <c r="D72" s="46">
        <v>57928</v>
      </c>
      <c r="E72" s="46">
        <v>54256</v>
      </c>
      <c r="F72" s="46">
        <v>0</v>
      </c>
      <c r="G72" s="46">
        <v>0</v>
      </c>
      <c r="H72" s="46">
        <v>0</v>
      </c>
      <c r="I72" s="46">
        <v>49350</v>
      </c>
      <c r="J72" s="46">
        <v>117700</v>
      </c>
      <c r="K72" s="46">
        <v>0</v>
      </c>
      <c r="L72" s="46">
        <v>0</v>
      </c>
      <c r="M72" s="46">
        <v>0</v>
      </c>
      <c r="N72" s="46">
        <f t="shared" si="13"/>
        <v>279234</v>
      </c>
      <c r="O72" s="47">
        <f t="shared" si="14"/>
        <v>3.4107832119998047</v>
      </c>
      <c r="P72" s="9"/>
    </row>
    <row r="73" spans="1:16">
      <c r="A73" s="12"/>
      <c r="B73" s="25">
        <v>365</v>
      </c>
      <c r="C73" s="20" t="s">
        <v>141</v>
      </c>
      <c r="D73" s="46">
        <v>35</v>
      </c>
      <c r="E73" s="46">
        <v>0</v>
      </c>
      <c r="F73" s="46">
        <v>0</v>
      </c>
      <c r="G73" s="46">
        <v>0</v>
      </c>
      <c r="H73" s="46">
        <v>0</v>
      </c>
      <c r="I73" s="46">
        <v>32475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32510</v>
      </c>
      <c r="O73" s="47">
        <f t="shared" si="14"/>
        <v>0.39710265305125325</v>
      </c>
      <c r="P73" s="9"/>
    </row>
    <row r="74" spans="1:16">
      <c r="A74" s="12"/>
      <c r="B74" s="25">
        <v>366</v>
      </c>
      <c r="C74" s="20" t="s">
        <v>87</v>
      </c>
      <c r="D74" s="46">
        <v>33991</v>
      </c>
      <c r="E74" s="46">
        <v>264028</v>
      </c>
      <c r="F74" s="46">
        <v>0</v>
      </c>
      <c r="G74" s="46">
        <v>32654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330673</v>
      </c>
      <c r="O74" s="47">
        <f t="shared" si="14"/>
        <v>4.0390995260663507</v>
      </c>
      <c r="P74" s="9"/>
    </row>
    <row r="75" spans="1:16">
      <c r="A75" s="12"/>
      <c r="B75" s="25">
        <v>368</v>
      </c>
      <c r="C75" s="20" t="s">
        <v>108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27883714</v>
      </c>
      <c r="L75" s="46">
        <v>0</v>
      </c>
      <c r="M75" s="46">
        <v>0</v>
      </c>
      <c r="N75" s="46">
        <f t="shared" si="13"/>
        <v>27883714</v>
      </c>
      <c r="O75" s="47">
        <f t="shared" si="14"/>
        <v>340.59356525138026</v>
      </c>
      <c r="P75" s="9"/>
    </row>
    <row r="76" spans="1:16">
      <c r="A76" s="12"/>
      <c r="B76" s="25">
        <v>369.9</v>
      </c>
      <c r="C76" s="20" t="s">
        <v>88</v>
      </c>
      <c r="D76" s="46">
        <v>7187201</v>
      </c>
      <c r="E76" s="46">
        <v>968676</v>
      </c>
      <c r="F76" s="46">
        <v>0</v>
      </c>
      <c r="G76" s="46">
        <v>0</v>
      </c>
      <c r="H76" s="46">
        <v>0</v>
      </c>
      <c r="I76" s="46">
        <v>4038956</v>
      </c>
      <c r="J76" s="46">
        <v>1098452</v>
      </c>
      <c r="K76" s="46">
        <v>19164</v>
      </c>
      <c r="L76" s="46">
        <v>0</v>
      </c>
      <c r="M76" s="46">
        <v>0</v>
      </c>
      <c r="N76" s="46">
        <f t="shared" si="13"/>
        <v>13312449</v>
      </c>
      <c r="O76" s="47">
        <f t="shared" si="14"/>
        <v>162.6086993697171</v>
      </c>
      <c r="P76" s="9"/>
    </row>
    <row r="77" spans="1:16" ht="15.75">
      <c r="A77" s="29" t="s">
        <v>58</v>
      </c>
      <c r="B77" s="30"/>
      <c r="C77" s="31"/>
      <c r="D77" s="32">
        <f t="shared" ref="D77:M77" si="15">SUM(D78:D81)</f>
        <v>10909279</v>
      </c>
      <c r="E77" s="32">
        <f t="shared" si="15"/>
        <v>4455763</v>
      </c>
      <c r="F77" s="32">
        <f t="shared" si="15"/>
        <v>10299069</v>
      </c>
      <c r="G77" s="32">
        <f t="shared" si="15"/>
        <v>2043325</v>
      </c>
      <c r="H77" s="32">
        <f t="shared" si="15"/>
        <v>0</v>
      </c>
      <c r="I77" s="32">
        <f t="shared" si="15"/>
        <v>4790463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ref="N77:N82" si="16">SUM(D77:M77)</f>
        <v>32497899</v>
      </c>
      <c r="O77" s="45">
        <f t="shared" si="14"/>
        <v>396.95484194068501</v>
      </c>
      <c r="P77" s="9"/>
    </row>
    <row r="78" spans="1:16">
      <c r="A78" s="12"/>
      <c r="B78" s="25">
        <v>381</v>
      </c>
      <c r="C78" s="20" t="s">
        <v>89</v>
      </c>
      <c r="D78" s="46">
        <v>8409279</v>
      </c>
      <c r="E78" s="46">
        <v>4455763</v>
      </c>
      <c r="F78" s="46">
        <v>10299069</v>
      </c>
      <c r="G78" s="46">
        <v>2043325</v>
      </c>
      <c r="H78" s="46">
        <v>0</v>
      </c>
      <c r="I78" s="46">
        <v>2155285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27362721</v>
      </c>
      <c r="O78" s="47">
        <f t="shared" si="14"/>
        <v>334.22974788684223</v>
      </c>
      <c r="P78" s="9"/>
    </row>
    <row r="79" spans="1:16">
      <c r="A79" s="12"/>
      <c r="B79" s="25">
        <v>382</v>
      </c>
      <c r="C79" s="20" t="s">
        <v>102</v>
      </c>
      <c r="D79" s="46">
        <v>2500000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2500000</v>
      </c>
      <c r="O79" s="47">
        <f t="shared" si="14"/>
        <v>30.536961938730638</v>
      </c>
      <c r="P79" s="9"/>
    </row>
    <row r="80" spans="1:16">
      <c r="A80" s="12"/>
      <c r="B80" s="25">
        <v>389.4</v>
      </c>
      <c r="C80" s="20" t="s">
        <v>137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1873201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1873201</v>
      </c>
      <c r="O80" s="47">
        <f t="shared" si="14"/>
        <v>22.880747056236871</v>
      </c>
      <c r="P80" s="9"/>
    </row>
    <row r="81" spans="1:119" ht="15.75" thickBot="1">
      <c r="A81" s="12"/>
      <c r="B81" s="25">
        <v>389.8</v>
      </c>
      <c r="C81" s="20" t="s">
        <v>154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761977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761977</v>
      </c>
      <c r="O81" s="47">
        <f t="shared" si="14"/>
        <v>9.307385058875262</v>
      </c>
      <c r="P81" s="9"/>
    </row>
    <row r="82" spans="1:119" ht="16.5" thickBot="1">
      <c r="A82" s="14" t="s">
        <v>76</v>
      </c>
      <c r="B82" s="23"/>
      <c r="C82" s="22"/>
      <c r="D82" s="15">
        <f t="shared" ref="D82:M82" si="17">SUM(D5,D16,D31,D44,D63,D67,D77)</f>
        <v>113088292</v>
      </c>
      <c r="E82" s="15">
        <f t="shared" si="17"/>
        <v>13403885</v>
      </c>
      <c r="F82" s="15">
        <f t="shared" si="17"/>
        <v>10319518</v>
      </c>
      <c r="G82" s="15">
        <f t="shared" si="17"/>
        <v>10538467</v>
      </c>
      <c r="H82" s="15">
        <f t="shared" si="17"/>
        <v>0</v>
      </c>
      <c r="I82" s="15">
        <f t="shared" si="17"/>
        <v>132898141</v>
      </c>
      <c r="J82" s="15">
        <f t="shared" si="17"/>
        <v>20505139</v>
      </c>
      <c r="K82" s="15">
        <f t="shared" si="17"/>
        <v>65633068</v>
      </c>
      <c r="L82" s="15">
        <f t="shared" si="17"/>
        <v>0</v>
      </c>
      <c r="M82" s="15">
        <f t="shared" si="17"/>
        <v>0</v>
      </c>
      <c r="N82" s="15">
        <f t="shared" si="16"/>
        <v>366386510</v>
      </c>
      <c r="O82" s="38">
        <f t="shared" si="14"/>
        <v>4475.3323642937412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51" t="s">
        <v>155</v>
      </c>
      <c r="M84" s="51"/>
      <c r="N84" s="51"/>
      <c r="O84" s="43">
        <v>81868</v>
      </c>
    </row>
    <row r="85" spans="1:119">
      <c r="A85" s="52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  <row r="86" spans="1:119" ht="15.75" customHeight="1" thickBot="1">
      <c r="A86" s="55" t="s">
        <v>110</v>
      </c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7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62404001</v>
      </c>
      <c r="E5" s="27">
        <f t="shared" si="0"/>
        <v>4158593</v>
      </c>
      <c r="F5" s="27">
        <f t="shared" si="0"/>
        <v>0</v>
      </c>
      <c r="G5" s="27">
        <f t="shared" si="0"/>
        <v>2129969</v>
      </c>
      <c r="H5" s="27">
        <f t="shared" si="0"/>
        <v>0</v>
      </c>
      <c r="I5" s="27">
        <f t="shared" si="0"/>
        <v>126895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68819458</v>
      </c>
      <c r="O5" s="33">
        <f t="shared" ref="O5:O36" si="1">(N5/O$87)</f>
        <v>869.96508482289585</v>
      </c>
      <c r="P5" s="6"/>
    </row>
    <row r="6" spans="1:133">
      <c r="A6" s="12"/>
      <c r="B6" s="25">
        <v>311</v>
      </c>
      <c r="C6" s="20" t="s">
        <v>3</v>
      </c>
      <c r="D6" s="46">
        <v>46226767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46226767</v>
      </c>
      <c r="O6" s="47">
        <f t="shared" si="1"/>
        <v>584.3648648648649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2895447</v>
      </c>
      <c r="F7" s="46">
        <v>0</v>
      </c>
      <c r="G7" s="46">
        <v>2129969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5025416</v>
      </c>
      <c r="O7" s="47">
        <f t="shared" si="1"/>
        <v>63.527621166536044</v>
      </c>
      <c r="P7" s="9"/>
    </row>
    <row r="8" spans="1:133">
      <c r="A8" s="12"/>
      <c r="B8" s="25">
        <v>312.51</v>
      </c>
      <c r="C8" s="20" t="s">
        <v>100</v>
      </c>
      <c r="D8" s="46">
        <v>708686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708686</v>
      </c>
      <c r="O8" s="47">
        <f t="shared" si="1"/>
        <v>8.9586883422243577</v>
      </c>
      <c r="P8" s="9"/>
    </row>
    <row r="9" spans="1:133">
      <c r="A9" s="12"/>
      <c r="B9" s="25">
        <v>312.52</v>
      </c>
      <c r="C9" s="20" t="s">
        <v>125</v>
      </c>
      <c r="D9" s="46">
        <v>799374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799374</v>
      </c>
      <c r="O9" s="47">
        <f t="shared" si="1"/>
        <v>10.105099486764594</v>
      </c>
      <c r="P9" s="9"/>
    </row>
    <row r="10" spans="1:133">
      <c r="A10" s="12"/>
      <c r="B10" s="25">
        <v>314.10000000000002</v>
      </c>
      <c r="C10" s="20" t="s">
        <v>13</v>
      </c>
      <c r="D10" s="46">
        <v>6837408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6837408</v>
      </c>
      <c r="O10" s="47">
        <f t="shared" si="1"/>
        <v>86.433494298788972</v>
      </c>
      <c r="P10" s="9"/>
    </row>
    <row r="11" spans="1:133">
      <c r="A11" s="12"/>
      <c r="B11" s="25">
        <v>314.3</v>
      </c>
      <c r="C11" s="20" t="s">
        <v>14</v>
      </c>
      <c r="D11" s="46">
        <v>2022097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2022097</v>
      </c>
      <c r="O11" s="47">
        <f t="shared" si="1"/>
        <v>25.561866356534271</v>
      </c>
      <c r="P11" s="9"/>
    </row>
    <row r="12" spans="1:133">
      <c r="A12" s="12"/>
      <c r="B12" s="25">
        <v>314.39999999999998</v>
      </c>
      <c r="C12" s="20" t="s">
        <v>15</v>
      </c>
      <c r="D12" s="46">
        <v>242735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242735</v>
      </c>
      <c r="O12" s="47">
        <f t="shared" si="1"/>
        <v>3.0684777387303113</v>
      </c>
      <c r="P12" s="9"/>
    </row>
    <row r="13" spans="1:133">
      <c r="A13" s="12"/>
      <c r="B13" s="25">
        <v>315</v>
      </c>
      <c r="C13" s="20" t="s">
        <v>126</v>
      </c>
      <c r="D13" s="46">
        <v>3289652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3289652</v>
      </c>
      <c r="O13" s="47">
        <f t="shared" si="1"/>
        <v>41.585366470305665</v>
      </c>
      <c r="P13" s="9"/>
    </row>
    <row r="14" spans="1:133">
      <c r="A14" s="12"/>
      <c r="B14" s="25">
        <v>316</v>
      </c>
      <c r="C14" s="20" t="s">
        <v>127</v>
      </c>
      <c r="D14" s="46">
        <v>2277282</v>
      </c>
      <c r="E14" s="46">
        <v>0</v>
      </c>
      <c r="F14" s="46">
        <v>0</v>
      </c>
      <c r="G14" s="46">
        <v>0</v>
      </c>
      <c r="H14" s="46">
        <v>0</v>
      </c>
      <c r="I14" s="46">
        <v>126895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2404177</v>
      </c>
      <c r="O14" s="47">
        <f t="shared" si="1"/>
        <v>30.391841326827294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1263146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1263146</v>
      </c>
      <c r="O15" s="47">
        <f t="shared" si="1"/>
        <v>15.967764771319496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SUM(D17:D29)</f>
        <v>12164571</v>
      </c>
      <c r="E16" s="32">
        <f t="shared" si="3"/>
        <v>0</v>
      </c>
      <c r="F16" s="32">
        <f t="shared" si="3"/>
        <v>0</v>
      </c>
      <c r="G16" s="32">
        <f t="shared" si="3"/>
        <v>1222510</v>
      </c>
      <c r="H16" s="32">
        <f t="shared" si="3"/>
        <v>0</v>
      </c>
      <c r="I16" s="32">
        <f t="shared" si="3"/>
        <v>9872996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23260077</v>
      </c>
      <c r="O16" s="45">
        <f t="shared" si="1"/>
        <v>294.03682400829268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4532831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4532831</v>
      </c>
      <c r="O17" s="47">
        <f t="shared" si="1"/>
        <v>57.300723080423737</v>
      </c>
      <c r="P17" s="9"/>
    </row>
    <row r="18" spans="1:16">
      <c r="A18" s="12"/>
      <c r="B18" s="25">
        <v>323.10000000000002</v>
      </c>
      <c r="C18" s="20" t="s">
        <v>20</v>
      </c>
      <c r="D18" s="46">
        <v>5656824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4">SUM(D18:M18)</f>
        <v>5656824</v>
      </c>
      <c r="O18" s="47">
        <f t="shared" si="1"/>
        <v>71.509417743281162</v>
      </c>
      <c r="P18" s="9"/>
    </row>
    <row r="19" spans="1:16">
      <c r="A19" s="12"/>
      <c r="B19" s="25">
        <v>323.39999999999998</v>
      </c>
      <c r="C19" s="20" t="s">
        <v>21</v>
      </c>
      <c r="D19" s="46">
        <v>76282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76282</v>
      </c>
      <c r="O19" s="47">
        <f t="shared" si="1"/>
        <v>0.96430106439460972</v>
      </c>
      <c r="P19" s="9"/>
    </row>
    <row r="20" spans="1:16">
      <c r="A20" s="12"/>
      <c r="B20" s="25">
        <v>324.11</v>
      </c>
      <c r="C20" s="20" t="s">
        <v>23</v>
      </c>
      <c r="D20" s="46">
        <v>0</v>
      </c>
      <c r="E20" s="46">
        <v>0</v>
      </c>
      <c r="F20" s="46">
        <v>0</v>
      </c>
      <c r="G20" s="46">
        <v>56590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56590</v>
      </c>
      <c r="O20" s="47">
        <f t="shared" si="1"/>
        <v>0.7153692513842187</v>
      </c>
      <c r="P20" s="9"/>
    </row>
    <row r="21" spans="1:16">
      <c r="A21" s="12"/>
      <c r="B21" s="25">
        <v>324.12</v>
      </c>
      <c r="C21" s="20" t="s">
        <v>24</v>
      </c>
      <c r="D21" s="46">
        <v>0</v>
      </c>
      <c r="E21" s="46">
        <v>0</v>
      </c>
      <c r="F21" s="46">
        <v>0</v>
      </c>
      <c r="G21" s="46">
        <v>49422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49422</v>
      </c>
      <c r="O21" s="47">
        <f t="shared" si="1"/>
        <v>0.62475665562662752</v>
      </c>
      <c r="P21" s="9"/>
    </row>
    <row r="22" spans="1:16">
      <c r="A22" s="12"/>
      <c r="B22" s="25">
        <v>324.20999999999998</v>
      </c>
      <c r="C22" s="20" t="s">
        <v>140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4930095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4930095</v>
      </c>
      <c r="O22" s="47">
        <f t="shared" si="1"/>
        <v>62.322643035926475</v>
      </c>
      <c r="P22" s="9"/>
    </row>
    <row r="23" spans="1:16">
      <c r="A23" s="12"/>
      <c r="B23" s="25">
        <v>324.22000000000003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355860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355860</v>
      </c>
      <c r="O23" s="47">
        <f t="shared" si="1"/>
        <v>4.4985209718605415</v>
      </c>
      <c r="P23" s="9"/>
    </row>
    <row r="24" spans="1:16">
      <c r="A24" s="12"/>
      <c r="B24" s="25">
        <v>324.31</v>
      </c>
      <c r="C24" s="20" t="s">
        <v>26</v>
      </c>
      <c r="D24" s="46">
        <v>0</v>
      </c>
      <c r="E24" s="46">
        <v>0</v>
      </c>
      <c r="F24" s="46">
        <v>0</v>
      </c>
      <c r="G24" s="46">
        <v>56661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56661</v>
      </c>
      <c r="O24" s="47">
        <f t="shared" si="1"/>
        <v>0.71626678128081311</v>
      </c>
      <c r="P24" s="9"/>
    </row>
    <row r="25" spans="1:16">
      <c r="A25" s="12"/>
      <c r="B25" s="25">
        <v>324.32</v>
      </c>
      <c r="C25" s="20" t="s">
        <v>27</v>
      </c>
      <c r="D25" s="46">
        <v>0</v>
      </c>
      <c r="E25" s="46">
        <v>0</v>
      </c>
      <c r="F25" s="46">
        <v>0</v>
      </c>
      <c r="G25" s="46">
        <v>638283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638283</v>
      </c>
      <c r="O25" s="47">
        <f t="shared" si="1"/>
        <v>8.0687052815209963</v>
      </c>
      <c r="P25" s="9"/>
    </row>
    <row r="26" spans="1:16">
      <c r="A26" s="12"/>
      <c r="B26" s="25">
        <v>324.61</v>
      </c>
      <c r="C26" s="20" t="s">
        <v>128</v>
      </c>
      <c r="D26" s="46">
        <v>0</v>
      </c>
      <c r="E26" s="46">
        <v>0</v>
      </c>
      <c r="F26" s="46">
        <v>0</v>
      </c>
      <c r="G26" s="46">
        <v>421554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421554</v>
      </c>
      <c r="O26" s="47">
        <f t="shared" si="1"/>
        <v>5.3289763102672367</v>
      </c>
      <c r="P26" s="9"/>
    </row>
    <row r="27" spans="1:16">
      <c r="A27" s="12"/>
      <c r="B27" s="25">
        <v>325.10000000000002</v>
      </c>
      <c r="C27" s="20" t="s">
        <v>28</v>
      </c>
      <c r="D27" s="46">
        <v>2220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2220</v>
      </c>
      <c r="O27" s="47">
        <f t="shared" si="1"/>
        <v>2.8063610851262862E-2</v>
      </c>
      <c r="P27" s="9"/>
    </row>
    <row r="28" spans="1:16">
      <c r="A28" s="12"/>
      <c r="B28" s="25">
        <v>325.2</v>
      </c>
      <c r="C28" s="20" t="s">
        <v>29</v>
      </c>
      <c r="D28" s="46">
        <v>3133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3133</v>
      </c>
      <c r="O28" s="47">
        <f t="shared" si="1"/>
        <v>3.9605086845498447E-2</v>
      </c>
      <c r="P28" s="9"/>
    </row>
    <row r="29" spans="1:16">
      <c r="A29" s="12"/>
      <c r="B29" s="25">
        <v>329</v>
      </c>
      <c r="C29" s="20" t="s">
        <v>30</v>
      </c>
      <c r="D29" s="46">
        <v>6426112</v>
      </c>
      <c r="E29" s="46">
        <v>0</v>
      </c>
      <c r="F29" s="46">
        <v>0</v>
      </c>
      <c r="G29" s="46">
        <v>0</v>
      </c>
      <c r="H29" s="46">
        <v>0</v>
      </c>
      <c r="I29" s="46">
        <v>54210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6480322</v>
      </c>
      <c r="O29" s="47">
        <f t="shared" si="1"/>
        <v>81.919475134629479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SUM(D31:D45)</f>
        <v>8503569</v>
      </c>
      <c r="E30" s="32">
        <f t="shared" si="5"/>
        <v>4759618</v>
      </c>
      <c r="F30" s="32">
        <f t="shared" si="5"/>
        <v>0</v>
      </c>
      <c r="G30" s="32">
        <f t="shared" si="5"/>
        <v>566943</v>
      </c>
      <c r="H30" s="32">
        <f t="shared" si="5"/>
        <v>0</v>
      </c>
      <c r="I30" s="32">
        <f t="shared" si="5"/>
        <v>322938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14153068</v>
      </c>
      <c r="O30" s="45">
        <f t="shared" si="1"/>
        <v>178.91269941597349</v>
      </c>
      <c r="P30" s="10"/>
    </row>
    <row r="31" spans="1:16">
      <c r="A31" s="12"/>
      <c r="B31" s="25">
        <v>331.2</v>
      </c>
      <c r="C31" s="20" t="s">
        <v>31</v>
      </c>
      <c r="D31" s="46">
        <v>0</v>
      </c>
      <c r="E31" s="46">
        <v>2400273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2400273</v>
      </c>
      <c r="O31" s="47">
        <f t="shared" si="1"/>
        <v>30.342489823780749</v>
      </c>
      <c r="P31" s="9"/>
    </row>
    <row r="32" spans="1:16">
      <c r="A32" s="12"/>
      <c r="B32" s="25">
        <v>331.35</v>
      </c>
      <c r="C32" s="20" t="s">
        <v>150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21537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21537</v>
      </c>
      <c r="O32" s="47">
        <f t="shared" si="1"/>
        <v>0.27225494905569741</v>
      </c>
      <c r="P32" s="9"/>
    </row>
    <row r="33" spans="1:16">
      <c r="A33" s="12"/>
      <c r="B33" s="25">
        <v>331.5</v>
      </c>
      <c r="C33" s="20" t="s">
        <v>33</v>
      </c>
      <c r="D33" s="46">
        <v>0</v>
      </c>
      <c r="E33" s="46">
        <v>724932</v>
      </c>
      <c r="F33" s="46">
        <v>0</v>
      </c>
      <c r="G33" s="46">
        <v>52077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777009</v>
      </c>
      <c r="O33" s="47">
        <f t="shared" si="1"/>
        <v>9.8223775693373447</v>
      </c>
      <c r="P33" s="9"/>
    </row>
    <row r="34" spans="1:16">
      <c r="A34" s="12"/>
      <c r="B34" s="25">
        <v>334.36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123784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6">SUM(D34:M34)</f>
        <v>123784</v>
      </c>
      <c r="O34" s="47">
        <f t="shared" si="1"/>
        <v>1.5647864890147398</v>
      </c>
      <c r="P34" s="9"/>
    </row>
    <row r="35" spans="1:16">
      <c r="A35" s="12"/>
      <c r="B35" s="25">
        <v>334.49</v>
      </c>
      <c r="C35" s="20" t="s">
        <v>38</v>
      </c>
      <c r="D35" s="46">
        <v>0</v>
      </c>
      <c r="E35" s="46">
        <v>0</v>
      </c>
      <c r="F35" s="46">
        <v>0</v>
      </c>
      <c r="G35" s="46">
        <v>500639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500639</v>
      </c>
      <c r="O35" s="47">
        <f t="shared" si="1"/>
        <v>6.3287108436781025</v>
      </c>
      <c r="P35" s="9"/>
    </row>
    <row r="36" spans="1:16">
      <c r="A36" s="12"/>
      <c r="B36" s="25">
        <v>334.5</v>
      </c>
      <c r="C36" s="20" t="s">
        <v>39</v>
      </c>
      <c r="D36" s="46">
        <v>0</v>
      </c>
      <c r="E36" s="46">
        <v>953635</v>
      </c>
      <c r="F36" s="46">
        <v>0</v>
      </c>
      <c r="G36" s="46">
        <v>11581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965216</v>
      </c>
      <c r="O36" s="47">
        <f t="shared" si="1"/>
        <v>12.201552347483124</v>
      </c>
      <c r="P36" s="9"/>
    </row>
    <row r="37" spans="1:16">
      <c r="A37" s="12"/>
      <c r="B37" s="25">
        <v>334.7</v>
      </c>
      <c r="C37" s="20" t="s">
        <v>40</v>
      </c>
      <c r="D37" s="46">
        <v>0</v>
      </c>
      <c r="E37" s="46">
        <v>0</v>
      </c>
      <c r="F37" s="46">
        <v>0</v>
      </c>
      <c r="G37" s="46">
        <v>2646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2646</v>
      </c>
      <c r="O37" s="47">
        <f t="shared" ref="O37:O68" si="7">(N37/O$87)</f>
        <v>3.3448790230829521E-2</v>
      </c>
      <c r="P37" s="9"/>
    </row>
    <row r="38" spans="1:16">
      <c r="A38" s="12"/>
      <c r="B38" s="25">
        <v>335.12</v>
      </c>
      <c r="C38" s="20" t="s">
        <v>129</v>
      </c>
      <c r="D38" s="46">
        <v>2031825</v>
      </c>
      <c r="E38" s="46">
        <v>637245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2669070</v>
      </c>
      <c r="O38" s="47">
        <f t="shared" si="7"/>
        <v>33.740424240891969</v>
      </c>
      <c r="P38" s="9"/>
    </row>
    <row r="39" spans="1:16">
      <c r="A39" s="12"/>
      <c r="B39" s="25">
        <v>335.14</v>
      </c>
      <c r="C39" s="20" t="s">
        <v>130</v>
      </c>
      <c r="D39" s="46">
        <v>27700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27700</v>
      </c>
      <c r="O39" s="47">
        <f t="shared" si="7"/>
        <v>0.35016307233332489</v>
      </c>
      <c r="P39" s="9"/>
    </row>
    <row r="40" spans="1:16">
      <c r="A40" s="12"/>
      <c r="B40" s="25">
        <v>335.15</v>
      </c>
      <c r="C40" s="20" t="s">
        <v>131</v>
      </c>
      <c r="D40" s="46">
        <v>103096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103096</v>
      </c>
      <c r="O40" s="47">
        <f t="shared" si="7"/>
        <v>1.3032639749197279</v>
      </c>
      <c r="P40" s="9"/>
    </row>
    <row r="41" spans="1:16">
      <c r="A41" s="12"/>
      <c r="B41" s="25">
        <v>335.18</v>
      </c>
      <c r="C41" s="20" t="s">
        <v>132</v>
      </c>
      <c r="D41" s="46">
        <v>6151579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6151579</v>
      </c>
      <c r="O41" s="47">
        <f t="shared" si="7"/>
        <v>77.763747376937275</v>
      </c>
      <c r="P41" s="9"/>
    </row>
    <row r="42" spans="1:16">
      <c r="A42" s="12"/>
      <c r="B42" s="25">
        <v>335.21</v>
      </c>
      <c r="C42" s="20" t="s">
        <v>45</v>
      </c>
      <c r="D42" s="46">
        <v>55993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55993</v>
      </c>
      <c r="O42" s="47">
        <f t="shared" si="7"/>
        <v>0.70782241549313574</v>
      </c>
      <c r="P42" s="9"/>
    </row>
    <row r="43" spans="1:16">
      <c r="A43" s="12"/>
      <c r="B43" s="25">
        <v>335.49</v>
      </c>
      <c r="C43" s="20" t="s">
        <v>46</v>
      </c>
      <c r="D43" s="46">
        <v>84489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84489</v>
      </c>
      <c r="O43" s="47">
        <f t="shared" si="7"/>
        <v>1.0680479356812378</v>
      </c>
      <c r="P43" s="9"/>
    </row>
    <row r="44" spans="1:16">
      <c r="A44" s="12"/>
      <c r="B44" s="25">
        <v>337.2</v>
      </c>
      <c r="C44" s="20" t="s">
        <v>47</v>
      </c>
      <c r="D44" s="46">
        <v>0</v>
      </c>
      <c r="E44" s="46">
        <v>43533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43533</v>
      </c>
      <c r="O44" s="47">
        <f t="shared" si="7"/>
        <v>0.55031223927388562</v>
      </c>
      <c r="P44" s="9"/>
    </row>
    <row r="45" spans="1:16">
      <c r="A45" s="12"/>
      <c r="B45" s="25">
        <v>338</v>
      </c>
      <c r="C45" s="20" t="s">
        <v>51</v>
      </c>
      <c r="D45" s="46">
        <v>48887</v>
      </c>
      <c r="E45" s="46">
        <v>0</v>
      </c>
      <c r="F45" s="46">
        <v>0</v>
      </c>
      <c r="G45" s="46">
        <v>0</v>
      </c>
      <c r="H45" s="46">
        <v>0</v>
      </c>
      <c r="I45" s="46">
        <v>177617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226504</v>
      </c>
      <c r="O45" s="47">
        <f t="shared" si="7"/>
        <v>2.8632973478623618</v>
      </c>
      <c r="P45" s="9"/>
    </row>
    <row r="46" spans="1:16" ht="15.75">
      <c r="A46" s="29" t="s">
        <v>56</v>
      </c>
      <c r="B46" s="30"/>
      <c r="C46" s="31"/>
      <c r="D46" s="32">
        <f t="shared" ref="D46:M46" si="8">SUM(D47:D64)</f>
        <v>2067715</v>
      </c>
      <c r="E46" s="32">
        <f t="shared" si="8"/>
        <v>0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97290610</v>
      </c>
      <c r="J46" s="32">
        <f t="shared" si="8"/>
        <v>17037829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116396154</v>
      </c>
      <c r="O46" s="45">
        <f t="shared" si="7"/>
        <v>1471.3947614593078</v>
      </c>
      <c r="P46" s="10"/>
    </row>
    <row r="47" spans="1:16">
      <c r="A47" s="12"/>
      <c r="B47" s="25">
        <v>341.2</v>
      </c>
      <c r="C47" s="20" t="s">
        <v>133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17037829</v>
      </c>
      <c r="K47" s="46">
        <v>0</v>
      </c>
      <c r="L47" s="46">
        <v>0</v>
      </c>
      <c r="M47" s="46">
        <v>0</v>
      </c>
      <c r="N47" s="46">
        <f t="shared" ref="N47:N64" si="9">SUM(D47:M47)</f>
        <v>17037829</v>
      </c>
      <c r="O47" s="47">
        <f t="shared" si="7"/>
        <v>215.37973099385636</v>
      </c>
      <c r="P47" s="9"/>
    </row>
    <row r="48" spans="1:16">
      <c r="A48" s="12"/>
      <c r="B48" s="25">
        <v>341.9</v>
      </c>
      <c r="C48" s="20" t="s">
        <v>134</v>
      </c>
      <c r="D48" s="46">
        <v>312847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312847</v>
      </c>
      <c r="O48" s="47">
        <f t="shared" si="7"/>
        <v>3.9547821909842491</v>
      </c>
      <c r="P48" s="9"/>
    </row>
    <row r="49" spans="1:16">
      <c r="A49" s="12"/>
      <c r="B49" s="25">
        <v>342.1</v>
      </c>
      <c r="C49" s="20" t="s">
        <v>61</v>
      </c>
      <c r="D49" s="46">
        <v>620421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620421</v>
      </c>
      <c r="O49" s="47">
        <f t="shared" si="7"/>
        <v>7.8429069855636744</v>
      </c>
      <c r="P49" s="9"/>
    </row>
    <row r="50" spans="1:16">
      <c r="A50" s="12"/>
      <c r="B50" s="25">
        <v>342.2</v>
      </c>
      <c r="C50" s="20" t="s">
        <v>62</v>
      </c>
      <c r="D50" s="46">
        <v>139600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139600</v>
      </c>
      <c r="O50" s="47">
        <f t="shared" si="7"/>
        <v>1.7647207544307637</v>
      </c>
      <c r="P50" s="9"/>
    </row>
    <row r="51" spans="1:16">
      <c r="A51" s="12"/>
      <c r="B51" s="25">
        <v>342.9</v>
      </c>
      <c r="C51" s="20" t="s">
        <v>63</v>
      </c>
      <c r="D51" s="46">
        <v>50965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50965</v>
      </c>
      <c r="O51" s="47">
        <f t="shared" si="7"/>
        <v>0.64426212929487015</v>
      </c>
      <c r="P51" s="9"/>
    </row>
    <row r="52" spans="1:16">
      <c r="A52" s="12"/>
      <c r="B52" s="25">
        <v>343.3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22868506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22868506</v>
      </c>
      <c r="O52" s="47">
        <f t="shared" si="7"/>
        <v>289.08687078097745</v>
      </c>
      <c r="P52" s="9"/>
    </row>
    <row r="53" spans="1:16">
      <c r="A53" s="12"/>
      <c r="B53" s="25">
        <v>343.4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15954405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15954405</v>
      </c>
      <c r="O53" s="47">
        <f t="shared" si="7"/>
        <v>201.68387985740651</v>
      </c>
      <c r="P53" s="9"/>
    </row>
    <row r="54" spans="1:16">
      <c r="A54" s="12"/>
      <c r="B54" s="25">
        <v>343.5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45898254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45898254</v>
      </c>
      <c r="O54" s="47">
        <f t="shared" si="7"/>
        <v>580.21204459838702</v>
      </c>
      <c r="P54" s="9"/>
    </row>
    <row r="55" spans="1:16">
      <c r="A55" s="12"/>
      <c r="B55" s="25">
        <v>343.7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4893563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4893563</v>
      </c>
      <c r="O55" s="47">
        <f t="shared" si="7"/>
        <v>61.860832300963267</v>
      </c>
      <c r="P55" s="9"/>
    </row>
    <row r="56" spans="1:16">
      <c r="A56" s="12"/>
      <c r="B56" s="25">
        <v>343.8</v>
      </c>
      <c r="C56" s="20" t="s">
        <v>68</v>
      </c>
      <c r="D56" s="46">
        <v>300910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300910</v>
      </c>
      <c r="O56" s="47">
        <f t="shared" si="7"/>
        <v>3.8038833969610395</v>
      </c>
      <c r="P56" s="9"/>
    </row>
    <row r="57" spans="1:16">
      <c r="A57" s="12"/>
      <c r="B57" s="25">
        <v>343.9</v>
      </c>
      <c r="C57" s="20" t="s">
        <v>69</v>
      </c>
      <c r="D57" s="46">
        <v>179404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179404</v>
      </c>
      <c r="O57" s="47">
        <f t="shared" si="7"/>
        <v>2.2678937122342173</v>
      </c>
      <c r="P57" s="9"/>
    </row>
    <row r="58" spans="1:16">
      <c r="A58" s="12"/>
      <c r="B58" s="25">
        <v>344.5</v>
      </c>
      <c r="C58" s="20" t="s">
        <v>135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965222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965222</v>
      </c>
      <c r="O58" s="47">
        <f t="shared" si="7"/>
        <v>12.201628195080019</v>
      </c>
      <c r="P58" s="9"/>
    </row>
    <row r="59" spans="1:16">
      <c r="A59" s="12"/>
      <c r="B59" s="25">
        <v>347.2</v>
      </c>
      <c r="C59" s="20" t="s">
        <v>71</v>
      </c>
      <c r="D59" s="46">
        <v>359577</v>
      </c>
      <c r="E59" s="46">
        <v>0</v>
      </c>
      <c r="F59" s="46">
        <v>0</v>
      </c>
      <c r="G59" s="46">
        <v>0</v>
      </c>
      <c r="H59" s="46">
        <v>0</v>
      </c>
      <c r="I59" s="46">
        <v>6258430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6618007</v>
      </c>
      <c r="O59" s="47">
        <f t="shared" si="7"/>
        <v>83.65998786438449</v>
      </c>
      <c r="P59" s="9"/>
    </row>
    <row r="60" spans="1:16">
      <c r="A60" s="12"/>
      <c r="B60" s="25">
        <v>347.3</v>
      </c>
      <c r="C60" s="20" t="s">
        <v>72</v>
      </c>
      <c r="D60" s="46">
        <v>439</v>
      </c>
      <c r="E60" s="46">
        <v>0</v>
      </c>
      <c r="F60" s="46">
        <v>0</v>
      </c>
      <c r="G60" s="46">
        <v>0</v>
      </c>
      <c r="H60" s="46">
        <v>0</v>
      </c>
      <c r="I60" s="46">
        <v>444835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445274</v>
      </c>
      <c r="O60" s="47">
        <f t="shared" si="7"/>
        <v>5.6288271433266752</v>
      </c>
      <c r="P60" s="9"/>
    </row>
    <row r="61" spans="1:16">
      <c r="A61" s="12"/>
      <c r="B61" s="25">
        <v>347.4</v>
      </c>
      <c r="C61" s="20" t="s">
        <v>73</v>
      </c>
      <c r="D61" s="46">
        <v>23233</v>
      </c>
      <c r="E61" s="46">
        <v>0</v>
      </c>
      <c r="F61" s="46">
        <v>0</v>
      </c>
      <c r="G61" s="46">
        <v>0</v>
      </c>
      <c r="H61" s="46">
        <v>0</v>
      </c>
      <c r="I61" s="46">
        <v>7395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30628</v>
      </c>
      <c r="O61" s="47">
        <f t="shared" si="7"/>
        <v>0.38717669961823376</v>
      </c>
      <c r="P61" s="9"/>
    </row>
    <row r="62" spans="1:16">
      <c r="A62" s="12"/>
      <c r="B62" s="25">
        <v>347.5</v>
      </c>
      <c r="C62" s="20" t="s">
        <v>74</v>
      </c>
      <c r="D62" s="46">
        <v>78100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78100</v>
      </c>
      <c r="O62" s="47">
        <f t="shared" si="7"/>
        <v>0.98728288625388716</v>
      </c>
      <c r="P62" s="9"/>
    </row>
    <row r="63" spans="1:16">
      <c r="A63" s="12"/>
      <c r="B63" s="25">
        <v>347.9</v>
      </c>
      <c r="C63" s="20" t="s">
        <v>75</v>
      </c>
      <c r="D63" s="46">
        <v>1200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1200</v>
      </c>
      <c r="O63" s="47">
        <f t="shared" si="7"/>
        <v>1.5169519379061006E-2</v>
      </c>
      <c r="P63" s="9"/>
    </row>
    <row r="64" spans="1:16">
      <c r="A64" s="12"/>
      <c r="B64" s="25">
        <v>349</v>
      </c>
      <c r="C64" s="20" t="s">
        <v>1</v>
      </c>
      <c r="D64" s="46">
        <v>1019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1019</v>
      </c>
      <c r="O64" s="47">
        <f t="shared" si="7"/>
        <v>1.2881450206052638E-2</v>
      </c>
      <c r="P64" s="9"/>
    </row>
    <row r="65" spans="1:16" ht="15.75">
      <c r="A65" s="29" t="s">
        <v>57</v>
      </c>
      <c r="B65" s="30"/>
      <c r="C65" s="31"/>
      <c r="D65" s="32">
        <f t="shared" ref="D65:M65" si="10">SUM(D66:D68)</f>
        <v>405472</v>
      </c>
      <c r="E65" s="32">
        <f t="shared" si="10"/>
        <v>41262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347779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70" si="11">SUM(D65:M65)</f>
        <v>794513</v>
      </c>
      <c r="O65" s="45">
        <f t="shared" si="7"/>
        <v>10.043650292013249</v>
      </c>
      <c r="P65" s="10"/>
    </row>
    <row r="66" spans="1:16">
      <c r="A66" s="13"/>
      <c r="B66" s="39">
        <v>351.1</v>
      </c>
      <c r="C66" s="21" t="s">
        <v>78</v>
      </c>
      <c r="D66" s="46">
        <v>251187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251187</v>
      </c>
      <c r="O66" s="47">
        <f t="shared" si="7"/>
        <v>3.1753217202234976</v>
      </c>
      <c r="P66" s="9"/>
    </row>
    <row r="67" spans="1:16">
      <c r="A67" s="13"/>
      <c r="B67" s="39">
        <v>351.2</v>
      </c>
      <c r="C67" s="21" t="s">
        <v>79</v>
      </c>
      <c r="D67" s="46">
        <v>0</v>
      </c>
      <c r="E67" s="46">
        <v>41262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41262</v>
      </c>
      <c r="O67" s="47">
        <f t="shared" si="7"/>
        <v>0.52160392384901266</v>
      </c>
      <c r="P67" s="9"/>
    </row>
    <row r="68" spans="1:16">
      <c r="A68" s="13"/>
      <c r="B68" s="39">
        <v>354</v>
      </c>
      <c r="C68" s="21" t="s">
        <v>81</v>
      </c>
      <c r="D68" s="46">
        <v>154285</v>
      </c>
      <c r="E68" s="46">
        <v>0</v>
      </c>
      <c r="F68" s="46">
        <v>0</v>
      </c>
      <c r="G68" s="46">
        <v>0</v>
      </c>
      <c r="H68" s="46">
        <v>0</v>
      </c>
      <c r="I68" s="46">
        <v>347779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502064</v>
      </c>
      <c r="O68" s="47">
        <f t="shared" si="7"/>
        <v>6.3467246479407375</v>
      </c>
      <c r="P68" s="9"/>
    </row>
    <row r="69" spans="1:16" ht="15.75">
      <c r="A69" s="29" t="s">
        <v>4</v>
      </c>
      <c r="B69" s="30"/>
      <c r="C69" s="31"/>
      <c r="D69" s="32">
        <f t="shared" ref="D69:M69" si="12">SUM(D70:D78)</f>
        <v>6672912</v>
      </c>
      <c r="E69" s="32">
        <f t="shared" si="12"/>
        <v>824190</v>
      </c>
      <c r="F69" s="32">
        <f t="shared" si="12"/>
        <v>6753</v>
      </c>
      <c r="G69" s="32">
        <f t="shared" si="12"/>
        <v>525538</v>
      </c>
      <c r="H69" s="32">
        <f t="shared" si="12"/>
        <v>0</v>
      </c>
      <c r="I69" s="32">
        <f t="shared" si="12"/>
        <v>1621203</v>
      </c>
      <c r="J69" s="32">
        <f t="shared" si="12"/>
        <v>1192419</v>
      </c>
      <c r="K69" s="32">
        <f t="shared" si="12"/>
        <v>65979900</v>
      </c>
      <c r="L69" s="32">
        <f t="shared" si="12"/>
        <v>0</v>
      </c>
      <c r="M69" s="32">
        <f t="shared" si="12"/>
        <v>0</v>
      </c>
      <c r="N69" s="32">
        <f t="shared" si="11"/>
        <v>76822915</v>
      </c>
      <c r="O69" s="45">
        <f t="shared" ref="O69:O85" si="13">(N69/O$87)</f>
        <v>971.1389148737137</v>
      </c>
      <c r="P69" s="10"/>
    </row>
    <row r="70" spans="1:16">
      <c r="A70" s="12"/>
      <c r="B70" s="25">
        <v>361.1</v>
      </c>
      <c r="C70" s="20" t="s">
        <v>82</v>
      </c>
      <c r="D70" s="46">
        <v>275715</v>
      </c>
      <c r="E70" s="46">
        <v>58104</v>
      </c>
      <c r="F70" s="46">
        <v>6753</v>
      </c>
      <c r="G70" s="46">
        <v>499813</v>
      </c>
      <c r="H70" s="46">
        <v>0</v>
      </c>
      <c r="I70" s="46">
        <v>591683</v>
      </c>
      <c r="J70" s="46">
        <v>114519</v>
      </c>
      <c r="K70" s="46">
        <v>6542556</v>
      </c>
      <c r="L70" s="46">
        <v>0</v>
      </c>
      <c r="M70" s="46">
        <v>0</v>
      </c>
      <c r="N70" s="46">
        <f t="shared" si="11"/>
        <v>8089143</v>
      </c>
      <c r="O70" s="47">
        <f t="shared" si="13"/>
        <v>102.25700958207975</v>
      </c>
      <c r="P70" s="9"/>
    </row>
    <row r="71" spans="1:16">
      <c r="A71" s="12"/>
      <c r="B71" s="25">
        <v>361.2</v>
      </c>
      <c r="C71" s="20" t="s">
        <v>107</v>
      </c>
      <c r="D71" s="46">
        <v>1399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8" si="14">SUM(D71:M71)</f>
        <v>1399</v>
      </c>
      <c r="O71" s="47">
        <f t="shared" si="13"/>
        <v>1.7685131342755289E-2</v>
      </c>
      <c r="P71" s="9"/>
    </row>
    <row r="72" spans="1:16">
      <c r="A72" s="12"/>
      <c r="B72" s="25">
        <v>361.3</v>
      </c>
      <c r="C72" s="20" t="s">
        <v>83</v>
      </c>
      <c r="D72" s="46">
        <v>-6801</v>
      </c>
      <c r="E72" s="46">
        <v>-4831</v>
      </c>
      <c r="F72" s="46">
        <v>0</v>
      </c>
      <c r="G72" s="46">
        <v>14798</v>
      </c>
      <c r="H72" s="46">
        <v>0</v>
      </c>
      <c r="I72" s="46">
        <v>-25838</v>
      </c>
      <c r="J72" s="46">
        <v>-4923</v>
      </c>
      <c r="K72" s="46">
        <v>31213973</v>
      </c>
      <c r="L72" s="46">
        <v>0</v>
      </c>
      <c r="M72" s="46">
        <v>0</v>
      </c>
      <c r="N72" s="46">
        <f t="shared" si="14"/>
        <v>31186378</v>
      </c>
      <c r="O72" s="47">
        <f t="shared" si="13"/>
        <v>394.23530452810155</v>
      </c>
      <c r="P72" s="9"/>
    </row>
    <row r="73" spans="1:16">
      <c r="A73" s="12"/>
      <c r="B73" s="25">
        <v>362</v>
      </c>
      <c r="C73" s="20" t="s">
        <v>85</v>
      </c>
      <c r="D73" s="46">
        <v>413472</v>
      </c>
      <c r="E73" s="46">
        <v>0</v>
      </c>
      <c r="F73" s="46">
        <v>0</v>
      </c>
      <c r="G73" s="46">
        <v>0</v>
      </c>
      <c r="H73" s="46">
        <v>0</v>
      </c>
      <c r="I73" s="46">
        <v>679496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1092968</v>
      </c>
      <c r="O73" s="47">
        <f t="shared" si="13"/>
        <v>13.816499380577959</v>
      </c>
      <c r="P73" s="9"/>
    </row>
    <row r="74" spans="1:16">
      <c r="A74" s="12"/>
      <c r="B74" s="25">
        <v>364</v>
      </c>
      <c r="C74" s="20" t="s">
        <v>136</v>
      </c>
      <c r="D74" s="46">
        <v>12175</v>
      </c>
      <c r="E74" s="46">
        <v>-93394</v>
      </c>
      <c r="F74" s="46">
        <v>0</v>
      </c>
      <c r="G74" s="46">
        <v>0</v>
      </c>
      <c r="H74" s="46">
        <v>0</v>
      </c>
      <c r="I74" s="46">
        <v>-840234</v>
      </c>
      <c r="J74" s="46">
        <v>9775</v>
      </c>
      <c r="K74" s="46">
        <v>0</v>
      </c>
      <c r="L74" s="46">
        <v>0</v>
      </c>
      <c r="M74" s="46">
        <v>0</v>
      </c>
      <c r="N74" s="46">
        <f t="shared" si="14"/>
        <v>-911678</v>
      </c>
      <c r="O74" s="47">
        <f t="shared" si="13"/>
        <v>-11.524764240386316</v>
      </c>
      <c r="P74" s="9"/>
    </row>
    <row r="75" spans="1:16">
      <c r="A75" s="12"/>
      <c r="B75" s="25">
        <v>365</v>
      </c>
      <c r="C75" s="20" t="s">
        <v>141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11709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11709</v>
      </c>
      <c r="O75" s="47">
        <f t="shared" si="13"/>
        <v>0.14801658534118778</v>
      </c>
      <c r="P75" s="9"/>
    </row>
    <row r="76" spans="1:16">
      <c r="A76" s="12"/>
      <c r="B76" s="25">
        <v>366</v>
      </c>
      <c r="C76" s="20" t="s">
        <v>87</v>
      </c>
      <c r="D76" s="46">
        <v>112712</v>
      </c>
      <c r="E76" s="46">
        <v>64183</v>
      </c>
      <c r="F76" s="46">
        <v>0</v>
      </c>
      <c r="G76" s="46">
        <v>10927</v>
      </c>
      <c r="H76" s="46">
        <v>0</v>
      </c>
      <c r="I76" s="46">
        <v>251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188073</v>
      </c>
      <c r="O76" s="47">
        <f t="shared" si="13"/>
        <v>2.3774808484817838</v>
      </c>
      <c r="P76" s="9"/>
    </row>
    <row r="77" spans="1:16">
      <c r="A77" s="12"/>
      <c r="B77" s="25">
        <v>368</v>
      </c>
      <c r="C77" s="20" t="s">
        <v>108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28223371</v>
      </c>
      <c r="L77" s="46">
        <v>0</v>
      </c>
      <c r="M77" s="46">
        <v>0</v>
      </c>
      <c r="N77" s="46">
        <f t="shared" si="14"/>
        <v>28223371</v>
      </c>
      <c r="O77" s="47">
        <f t="shared" si="13"/>
        <v>356.77914443910703</v>
      </c>
      <c r="P77" s="9"/>
    </row>
    <row r="78" spans="1:16">
      <c r="A78" s="12"/>
      <c r="B78" s="25">
        <v>369.9</v>
      </c>
      <c r="C78" s="20" t="s">
        <v>88</v>
      </c>
      <c r="D78" s="46">
        <v>5864240</v>
      </c>
      <c r="E78" s="46">
        <v>800128</v>
      </c>
      <c r="F78" s="46">
        <v>0</v>
      </c>
      <c r="G78" s="46">
        <v>0</v>
      </c>
      <c r="H78" s="46">
        <v>0</v>
      </c>
      <c r="I78" s="46">
        <v>1204136</v>
      </c>
      <c r="J78" s="46">
        <v>1073048</v>
      </c>
      <c r="K78" s="46">
        <v>0</v>
      </c>
      <c r="L78" s="46">
        <v>0</v>
      </c>
      <c r="M78" s="46">
        <v>0</v>
      </c>
      <c r="N78" s="46">
        <f t="shared" si="14"/>
        <v>8941552</v>
      </c>
      <c r="O78" s="47">
        <f t="shared" si="13"/>
        <v>113.03253861906809</v>
      </c>
      <c r="P78" s="9"/>
    </row>
    <row r="79" spans="1:16" ht="15.75">
      <c r="A79" s="29" t="s">
        <v>58</v>
      </c>
      <c r="B79" s="30"/>
      <c r="C79" s="31"/>
      <c r="D79" s="32">
        <f t="shared" ref="D79:M79" si="15">SUM(D80:D84)</f>
        <v>10826161</v>
      </c>
      <c r="E79" s="32">
        <f t="shared" si="15"/>
        <v>6873833</v>
      </c>
      <c r="F79" s="32">
        <f t="shared" si="15"/>
        <v>7971831</v>
      </c>
      <c r="G79" s="32">
        <f t="shared" si="15"/>
        <v>1942039</v>
      </c>
      <c r="H79" s="32">
        <f t="shared" si="15"/>
        <v>0</v>
      </c>
      <c r="I79" s="32">
        <f t="shared" si="15"/>
        <v>14906427</v>
      </c>
      <c r="J79" s="32">
        <f t="shared" si="15"/>
        <v>75000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ref="N79:N85" si="16">SUM(D79:M79)</f>
        <v>42595291</v>
      </c>
      <c r="O79" s="45">
        <f t="shared" si="13"/>
        <v>538.45841023436913</v>
      </c>
      <c r="P79" s="9"/>
    </row>
    <row r="80" spans="1:16">
      <c r="A80" s="12"/>
      <c r="B80" s="25">
        <v>381</v>
      </c>
      <c r="C80" s="20" t="s">
        <v>89</v>
      </c>
      <c r="D80" s="46">
        <v>8272180</v>
      </c>
      <c r="E80" s="46">
        <v>6873833</v>
      </c>
      <c r="F80" s="46">
        <v>7971831</v>
      </c>
      <c r="G80" s="46">
        <v>1942039</v>
      </c>
      <c r="H80" s="46">
        <v>0</v>
      </c>
      <c r="I80" s="46">
        <v>4414459</v>
      </c>
      <c r="J80" s="46">
        <v>75000</v>
      </c>
      <c r="K80" s="46">
        <v>0</v>
      </c>
      <c r="L80" s="46">
        <v>0</v>
      </c>
      <c r="M80" s="46">
        <v>0</v>
      </c>
      <c r="N80" s="46">
        <f t="shared" si="16"/>
        <v>29549342</v>
      </c>
      <c r="O80" s="47">
        <f t="shared" si="13"/>
        <v>373.54109675625108</v>
      </c>
      <c r="P80" s="9"/>
    </row>
    <row r="81" spans="1:119">
      <c r="A81" s="12"/>
      <c r="B81" s="25">
        <v>382</v>
      </c>
      <c r="C81" s="20" t="s">
        <v>102</v>
      </c>
      <c r="D81" s="46">
        <v>2500000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2500000</v>
      </c>
      <c r="O81" s="47">
        <f t="shared" si="13"/>
        <v>31.603165373043765</v>
      </c>
      <c r="P81" s="9"/>
    </row>
    <row r="82" spans="1:119">
      <c r="A82" s="12"/>
      <c r="B82" s="25">
        <v>383</v>
      </c>
      <c r="C82" s="20" t="s">
        <v>122</v>
      </c>
      <c r="D82" s="46">
        <v>53981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53981</v>
      </c>
      <c r="O82" s="47">
        <f t="shared" si="13"/>
        <v>0.68238818800091017</v>
      </c>
      <c r="P82" s="9"/>
    </row>
    <row r="83" spans="1:119">
      <c r="A83" s="12"/>
      <c r="B83" s="25">
        <v>389.4</v>
      </c>
      <c r="C83" s="20" t="s">
        <v>137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8701150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8701150</v>
      </c>
      <c r="O83" s="47">
        <f t="shared" si="13"/>
        <v>109.9935529542639</v>
      </c>
      <c r="P83" s="9"/>
    </row>
    <row r="84" spans="1:119" ht="15.75" thickBot="1">
      <c r="A84" s="48"/>
      <c r="B84" s="49">
        <v>392</v>
      </c>
      <c r="C84" s="50" t="s">
        <v>151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1790818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1790818</v>
      </c>
      <c r="O84" s="47">
        <f t="shared" si="13"/>
        <v>22.638206962809395</v>
      </c>
      <c r="P84" s="9"/>
    </row>
    <row r="85" spans="1:119" ht="16.5" thickBot="1">
      <c r="A85" s="14" t="s">
        <v>76</v>
      </c>
      <c r="B85" s="23"/>
      <c r="C85" s="22"/>
      <c r="D85" s="15">
        <f t="shared" ref="D85:M85" si="17">SUM(D5,D16,D30,D46,D65,D69,D79)</f>
        <v>103044401</v>
      </c>
      <c r="E85" s="15">
        <f t="shared" si="17"/>
        <v>16657496</v>
      </c>
      <c r="F85" s="15">
        <f t="shared" si="17"/>
        <v>7978584</v>
      </c>
      <c r="G85" s="15">
        <f t="shared" si="17"/>
        <v>6386999</v>
      </c>
      <c r="H85" s="15">
        <f t="shared" si="17"/>
        <v>0</v>
      </c>
      <c r="I85" s="15">
        <f t="shared" si="17"/>
        <v>124488848</v>
      </c>
      <c r="J85" s="15">
        <f t="shared" si="17"/>
        <v>18305248</v>
      </c>
      <c r="K85" s="15">
        <f t="shared" si="17"/>
        <v>65979900</v>
      </c>
      <c r="L85" s="15">
        <f t="shared" si="17"/>
        <v>0</v>
      </c>
      <c r="M85" s="15">
        <f t="shared" si="17"/>
        <v>0</v>
      </c>
      <c r="N85" s="15">
        <f t="shared" si="16"/>
        <v>342841476</v>
      </c>
      <c r="O85" s="38">
        <f t="shared" si="13"/>
        <v>4333.9503451065657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51" t="s">
        <v>152</v>
      </c>
      <c r="M87" s="51"/>
      <c r="N87" s="51"/>
      <c r="O87" s="43">
        <v>79106</v>
      </c>
    </row>
    <row r="88" spans="1:119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  <row r="89" spans="1:119" ht="15.75" customHeight="1" thickBot="1">
      <c r="A89" s="55" t="s">
        <v>110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7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57308758</v>
      </c>
      <c r="E5" s="27">
        <f t="shared" si="0"/>
        <v>3976953</v>
      </c>
      <c r="F5" s="27">
        <f t="shared" si="0"/>
        <v>0</v>
      </c>
      <c r="G5" s="27">
        <f t="shared" si="0"/>
        <v>2096468</v>
      </c>
      <c r="H5" s="27">
        <f t="shared" si="0"/>
        <v>0</v>
      </c>
      <c r="I5" s="27">
        <f t="shared" si="0"/>
        <v>161690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63543869</v>
      </c>
      <c r="O5" s="33">
        <f t="shared" ref="O5:O36" si="1">(N5/O$89)</f>
        <v>834.91707836232717</v>
      </c>
      <c r="P5" s="6"/>
    </row>
    <row r="6" spans="1:133">
      <c r="A6" s="12"/>
      <c r="B6" s="25">
        <v>311</v>
      </c>
      <c r="C6" s="20" t="s">
        <v>3</v>
      </c>
      <c r="D6" s="46">
        <v>42092220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42092220</v>
      </c>
      <c r="O6" s="47">
        <f t="shared" si="1"/>
        <v>553.0590739475482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2840796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2840796</v>
      </c>
      <c r="O7" s="47">
        <f t="shared" si="1"/>
        <v>37.325852735586274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2096468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2096468</v>
      </c>
      <c r="O8" s="47">
        <f t="shared" si="1"/>
        <v>27.545961002785514</v>
      </c>
      <c r="P8" s="9"/>
    </row>
    <row r="9" spans="1:133">
      <c r="A9" s="12"/>
      <c r="B9" s="25">
        <v>312.51</v>
      </c>
      <c r="C9" s="20" t="s">
        <v>100</v>
      </c>
      <c r="D9" s="46">
        <v>768558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768558</v>
      </c>
      <c r="O9" s="47">
        <f t="shared" si="1"/>
        <v>10.098255111157828</v>
      </c>
      <c r="P9" s="9"/>
    </row>
    <row r="10" spans="1:133">
      <c r="A10" s="12"/>
      <c r="B10" s="25">
        <v>312.52</v>
      </c>
      <c r="C10" s="20" t="s">
        <v>125</v>
      </c>
      <c r="D10" s="46">
        <v>726481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726481</v>
      </c>
      <c r="O10" s="47">
        <f t="shared" si="1"/>
        <v>9.5453960161875226</v>
      </c>
      <c r="P10" s="9"/>
    </row>
    <row r="11" spans="1:133">
      <c r="A11" s="12"/>
      <c r="B11" s="25">
        <v>314.10000000000002</v>
      </c>
      <c r="C11" s="20" t="s">
        <v>13</v>
      </c>
      <c r="D11" s="46">
        <v>6577766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6577766</v>
      </c>
      <c r="O11" s="47">
        <f t="shared" si="1"/>
        <v>86.426735691385929</v>
      </c>
      <c r="P11" s="9"/>
    </row>
    <row r="12" spans="1:133">
      <c r="A12" s="12"/>
      <c r="B12" s="25">
        <v>314.3</v>
      </c>
      <c r="C12" s="20" t="s">
        <v>14</v>
      </c>
      <c r="D12" s="46">
        <v>1853456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1853456</v>
      </c>
      <c r="O12" s="47">
        <f t="shared" si="1"/>
        <v>24.352972092289903</v>
      </c>
      <c r="P12" s="9"/>
    </row>
    <row r="13" spans="1:133">
      <c r="A13" s="12"/>
      <c r="B13" s="25">
        <v>314.39999999999998</v>
      </c>
      <c r="C13" s="20" t="s">
        <v>15</v>
      </c>
      <c r="D13" s="46">
        <v>194357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194357</v>
      </c>
      <c r="O13" s="47">
        <f t="shared" si="1"/>
        <v>2.5537000052556893</v>
      </c>
      <c r="P13" s="9"/>
    </row>
    <row r="14" spans="1:133">
      <c r="A14" s="12"/>
      <c r="B14" s="25">
        <v>315</v>
      </c>
      <c r="C14" s="20" t="s">
        <v>126</v>
      </c>
      <c r="D14" s="46">
        <v>3031932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3031932</v>
      </c>
      <c r="O14" s="47">
        <f t="shared" si="1"/>
        <v>39.837231302885371</v>
      </c>
      <c r="P14" s="9"/>
    </row>
    <row r="15" spans="1:133">
      <c r="A15" s="12"/>
      <c r="B15" s="25">
        <v>316</v>
      </c>
      <c r="C15" s="20" t="s">
        <v>127</v>
      </c>
      <c r="D15" s="46">
        <v>2063988</v>
      </c>
      <c r="E15" s="46">
        <v>0</v>
      </c>
      <c r="F15" s="46">
        <v>0</v>
      </c>
      <c r="G15" s="46">
        <v>0</v>
      </c>
      <c r="H15" s="46">
        <v>0</v>
      </c>
      <c r="I15" s="46">
        <v>161690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2225678</v>
      </c>
      <c r="O15" s="47">
        <f t="shared" si="1"/>
        <v>29.243680033636412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1136157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1136157</v>
      </c>
      <c r="O16" s="47">
        <f t="shared" si="1"/>
        <v>14.928220423608556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SUM(D18:D31)</f>
        <v>10998170</v>
      </c>
      <c r="E17" s="32">
        <f t="shared" si="3"/>
        <v>0</v>
      </c>
      <c r="F17" s="32">
        <f t="shared" si="3"/>
        <v>0</v>
      </c>
      <c r="G17" s="32">
        <f t="shared" si="3"/>
        <v>906271</v>
      </c>
      <c r="H17" s="32">
        <f t="shared" si="3"/>
        <v>0</v>
      </c>
      <c r="I17" s="32">
        <f t="shared" si="3"/>
        <v>8949941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20854382</v>
      </c>
      <c r="O17" s="45">
        <f t="shared" si="1"/>
        <v>274.01037998633518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4908234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4908234</v>
      </c>
      <c r="O18" s="47">
        <f t="shared" si="1"/>
        <v>64.490382088610914</v>
      </c>
      <c r="P18" s="9"/>
    </row>
    <row r="19" spans="1:16">
      <c r="A19" s="12"/>
      <c r="B19" s="25">
        <v>323.10000000000002</v>
      </c>
      <c r="C19" s="20" t="s">
        <v>20</v>
      </c>
      <c r="D19" s="46">
        <v>5418009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0" si="4">SUM(D19:M19)</f>
        <v>5418009</v>
      </c>
      <c r="O19" s="47">
        <f t="shared" si="1"/>
        <v>71.188429600042042</v>
      </c>
      <c r="P19" s="9"/>
    </row>
    <row r="20" spans="1:16">
      <c r="A20" s="12"/>
      <c r="B20" s="25">
        <v>323.39999999999998</v>
      </c>
      <c r="C20" s="20" t="s">
        <v>21</v>
      </c>
      <c r="D20" s="46">
        <v>69522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69522</v>
      </c>
      <c r="O20" s="47">
        <f t="shared" si="1"/>
        <v>0.91346507594471016</v>
      </c>
      <c r="P20" s="9"/>
    </row>
    <row r="21" spans="1:16">
      <c r="A21" s="12"/>
      <c r="B21" s="25">
        <v>323.89999999999998</v>
      </c>
      <c r="C21" s="20" t="s">
        <v>22</v>
      </c>
      <c r="D21" s="46">
        <v>66667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66667</v>
      </c>
      <c r="O21" s="47">
        <f t="shared" si="1"/>
        <v>0.87595259368266143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0</v>
      </c>
      <c r="F22" s="46">
        <v>0</v>
      </c>
      <c r="G22" s="46">
        <v>150756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150756</v>
      </c>
      <c r="O22" s="47">
        <f t="shared" si="1"/>
        <v>1.9808167341146792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0</v>
      </c>
      <c r="F23" s="46">
        <v>0</v>
      </c>
      <c r="G23" s="46">
        <v>46590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46590</v>
      </c>
      <c r="O23" s="47">
        <f t="shared" si="1"/>
        <v>0.61215640931308146</v>
      </c>
      <c r="P23" s="9"/>
    </row>
    <row r="24" spans="1:16">
      <c r="A24" s="12"/>
      <c r="B24" s="25">
        <v>324.20999999999998</v>
      </c>
      <c r="C24" s="20" t="s">
        <v>140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3609171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3609171</v>
      </c>
      <c r="O24" s="47">
        <f t="shared" si="1"/>
        <v>47.421703368896829</v>
      </c>
      <c r="P24" s="9"/>
    </row>
    <row r="25" spans="1:16">
      <c r="A25" s="12"/>
      <c r="B25" s="25">
        <v>324.22000000000003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314536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314536</v>
      </c>
      <c r="O25" s="47">
        <f t="shared" si="1"/>
        <v>4.1327587113049873</v>
      </c>
      <c r="P25" s="9"/>
    </row>
    <row r="26" spans="1:16">
      <c r="A26" s="12"/>
      <c r="B26" s="25">
        <v>324.31</v>
      </c>
      <c r="C26" s="20" t="s">
        <v>26</v>
      </c>
      <c r="D26" s="46">
        <v>0</v>
      </c>
      <c r="E26" s="46">
        <v>0</v>
      </c>
      <c r="F26" s="46">
        <v>0</v>
      </c>
      <c r="G26" s="46">
        <v>187958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187958</v>
      </c>
      <c r="O26" s="47">
        <f t="shared" si="1"/>
        <v>2.4696221159405054</v>
      </c>
      <c r="P26" s="9"/>
    </row>
    <row r="27" spans="1:16">
      <c r="A27" s="12"/>
      <c r="B27" s="25">
        <v>324.32</v>
      </c>
      <c r="C27" s="20" t="s">
        <v>27</v>
      </c>
      <c r="D27" s="46">
        <v>0</v>
      </c>
      <c r="E27" s="46">
        <v>0</v>
      </c>
      <c r="F27" s="46">
        <v>0</v>
      </c>
      <c r="G27" s="46">
        <v>202671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202671</v>
      </c>
      <c r="O27" s="47">
        <f t="shared" si="1"/>
        <v>2.6629395070163451</v>
      </c>
      <c r="P27" s="9"/>
    </row>
    <row r="28" spans="1:16">
      <c r="A28" s="12"/>
      <c r="B28" s="25">
        <v>324.61</v>
      </c>
      <c r="C28" s="20" t="s">
        <v>128</v>
      </c>
      <c r="D28" s="46">
        <v>0</v>
      </c>
      <c r="E28" s="46">
        <v>0</v>
      </c>
      <c r="F28" s="46">
        <v>0</v>
      </c>
      <c r="G28" s="46">
        <v>318296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318296</v>
      </c>
      <c r="O28" s="47">
        <f t="shared" si="1"/>
        <v>4.1821621905712938</v>
      </c>
      <c r="P28" s="9"/>
    </row>
    <row r="29" spans="1:16">
      <c r="A29" s="12"/>
      <c r="B29" s="25">
        <v>325.10000000000002</v>
      </c>
      <c r="C29" s="20" t="s">
        <v>28</v>
      </c>
      <c r="D29" s="46">
        <v>2702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2702</v>
      </c>
      <c r="O29" s="47">
        <f t="shared" si="1"/>
        <v>3.5502181111052716E-2</v>
      </c>
      <c r="P29" s="9"/>
    </row>
    <row r="30" spans="1:16">
      <c r="A30" s="12"/>
      <c r="B30" s="25">
        <v>325.2</v>
      </c>
      <c r="C30" s="20" t="s">
        <v>29</v>
      </c>
      <c r="D30" s="46">
        <v>3392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3392</v>
      </c>
      <c r="O30" s="47">
        <f t="shared" si="1"/>
        <v>4.456824512534819E-2</v>
      </c>
      <c r="P30" s="9"/>
    </row>
    <row r="31" spans="1:16">
      <c r="A31" s="12"/>
      <c r="B31" s="25">
        <v>329</v>
      </c>
      <c r="C31" s="20" t="s">
        <v>30</v>
      </c>
      <c r="D31" s="46">
        <v>5437878</v>
      </c>
      <c r="E31" s="46">
        <v>0</v>
      </c>
      <c r="F31" s="46">
        <v>0</v>
      </c>
      <c r="G31" s="46">
        <v>0</v>
      </c>
      <c r="H31" s="46">
        <v>0</v>
      </c>
      <c r="I31" s="46">
        <v>118000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5">SUM(D31:M31)</f>
        <v>5555878</v>
      </c>
      <c r="O31" s="47">
        <f t="shared" si="1"/>
        <v>72.999921164660748</v>
      </c>
      <c r="P31" s="9"/>
    </row>
    <row r="32" spans="1:16" ht="15.75">
      <c r="A32" s="29" t="s">
        <v>32</v>
      </c>
      <c r="B32" s="30"/>
      <c r="C32" s="31"/>
      <c r="D32" s="32">
        <f t="shared" ref="D32:M32" si="6">SUM(D33:D48)</f>
        <v>8151559</v>
      </c>
      <c r="E32" s="32">
        <f t="shared" si="6"/>
        <v>3337223</v>
      </c>
      <c r="F32" s="32">
        <f t="shared" si="6"/>
        <v>0</v>
      </c>
      <c r="G32" s="32">
        <f t="shared" si="6"/>
        <v>143970</v>
      </c>
      <c r="H32" s="32">
        <f t="shared" si="6"/>
        <v>0</v>
      </c>
      <c r="I32" s="32">
        <f t="shared" si="6"/>
        <v>765588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4">
        <f t="shared" si="5"/>
        <v>12398340</v>
      </c>
      <c r="O32" s="45">
        <f t="shared" si="1"/>
        <v>162.90455668260893</v>
      </c>
      <c r="P32" s="10"/>
    </row>
    <row r="33" spans="1:16">
      <c r="A33" s="12"/>
      <c r="B33" s="25">
        <v>331.2</v>
      </c>
      <c r="C33" s="20" t="s">
        <v>31</v>
      </c>
      <c r="D33" s="46">
        <v>0</v>
      </c>
      <c r="E33" s="46">
        <v>1658306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1658306</v>
      </c>
      <c r="O33" s="47">
        <f t="shared" si="1"/>
        <v>21.788852683029379</v>
      </c>
      <c r="P33" s="9"/>
    </row>
    <row r="34" spans="1:16">
      <c r="A34" s="12"/>
      <c r="B34" s="25">
        <v>331.39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210321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210321</v>
      </c>
      <c r="O34" s="47">
        <f t="shared" si="1"/>
        <v>2.763454564566143</v>
      </c>
      <c r="P34" s="9"/>
    </row>
    <row r="35" spans="1:16">
      <c r="A35" s="12"/>
      <c r="B35" s="25">
        <v>331.5</v>
      </c>
      <c r="C35" s="20" t="s">
        <v>33</v>
      </c>
      <c r="D35" s="46">
        <v>0</v>
      </c>
      <c r="E35" s="46">
        <v>538328</v>
      </c>
      <c r="F35" s="46">
        <v>0</v>
      </c>
      <c r="G35" s="46">
        <v>107025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645353</v>
      </c>
      <c r="O35" s="47">
        <f t="shared" si="1"/>
        <v>8.4794371156777206</v>
      </c>
      <c r="P35" s="9"/>
    </row>
    <row r="36" spans="1:16">
      <c r="A36" s="12"/>
      <c r="B36" s="25">
        <v>334.2</v>
      </c>
      <c r="C36" s="20" t="s">
        <v>106</v>
      </c>
      <c r="D36" s="46">
        <v>0</v>
      </c>
      <c r="E36" s="46">
        <v>29848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29848</v>
      </c>
      <c r="O36" s="47">
        <f t="shared" si="1"/>
        <v>0.39217953434592945</v>
      </c>
      <c r="P36" s="9"/>
    </row>
    <row r="37" spans="1:16">
      <c r="A37" s="12"/>
      <c r="B37" s="25">
        <v>334.36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109276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7">SUM(D37:M37)</f>
        <v>109276</v>
      </c>
      <c r="O37" s="47">
        <f t="shared" ref="O37:O68" si="8">(N37/O$89)</f>
        <v>1.4358017554002207</v>
      </c>
      <c r="P37" s="9"/>
    </row>
    <row r="38" spans="1:16">
      <c r="A38" s="12"/>
      <c r="B38" s="25">
        <v>334.49</v>
      </c>
      <c r="C38" s="20" t="s">
        <v>38</v>
      </c>
      <c r="D38" s="46">
        <v>0</v>
      </c>
      <c r="E38" s="46">
        <v>0</v>
      </c>
      <c r="F38" s="46">
        <v>0</v>
      </c>
      <c r="G38" s="46">
        <v>22009</v>
      </c>
      <c r="H38" s="46">
        <v>0</v>
      </c>
      <c r="I38" s="46">
        <v>313134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335143</v>
      </c>
      <c r="O38" s="47">
        <f t="shared" si="8"/>
        <v>4.4035186839754035</v>
      </c>
      <c r="P38" s="9"/>
    </row>
    <row r="39" spans="1:16">
      <c r="A39" s="12"/>
      <c r="B39" s="25">
        <v>334.5</v>
      </c>
      <c r="C39" s="20" t="s">
        <v>39</v>
      </c>
      <c r="D39" s="46">
        <v>0</v>
      </c>
      <c r="E39" s="46">
        <v>340752</v>
      </c>
      <c r="F39" s="46">
        <v>0</v>
      </c>
      <c r="G39" s="46">
        <v>14936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355688</v>
      </c>
      <c r="O39" s="47">
        <f t="shared" si="8"/>
        <v>4.6734640248068535</v>
      </c>
      <c r="P39" s="9"/>
    </row>
    <row r="40" spans="1:16">
      <c r="A40" s="12"/>
      <c r="B40" s="25">
        <v>334.62</v>
      </c>
      <c r="C40" s="20" t="s">
        <v>147</v>
      </c>
      <c r="D40" s="46">
        <v>30000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30000</v>
      </c>
      <c r="O40" s="47">
        <f t="shared" si="8"/>
        <v>0.39417669627371632</v>
      </c>
      <c r="P40" s="9"/>
    </row>
    <row r="41" spans="1:16">
      <c r="A41" s="12"/>
      <c r="B41" s="25">
        <v>335.12</v>
      </c>
      <c r="C41" s="20" t="s">
        <v>129</v>
      </c>
      <c r="D41" s="46">
        <v>1864537</v>
      </c>
      <c r="E41" s="46">
        <v>581354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2445891</v>
      </c>
      <c r="O41" s="47">
        <f t="shared" si="8"/>
        <v>32.137107794187209</v>
      </c>
      <c r="P41" s="9"/>
    </row>
    <row r="42" spans="1:16">
      <c r="A42" s="12"/>
      <c r="B42" s="25">
        <v>335.14</v>
      </c>
      <c r="C42" s="20" t="s">
        <v>130</v>
      </c>
      <c r="D42" s="46">
        <v>23414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23414</v>
      </c>
      <c r="O42" s="47">
        <f t="shared" si="8"/>
        <v>0.30764177221842642</v>
      </c>
      <c r="P42" s="9"/>
    </row>
    <row r="43" spans="1:16">
      <c r="A43" s="12"/>
      <c r="B43" s="25">
        <v>335.15</v>
      </c>
      <c r="C43" s="20" t="s">
        <v>131</v>
      </c>
      <c r="D43" s="46">
        <v>106836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106836</v>
      </c>
      <c r="O43" s="47">
        <f t="shared" si="8"/>
        <v>1.4037420507699585</v>
      </c>
      <c r="P43" s="9"/>
    </row>
    <row r="44" spans="1:16">
      <c r="A44" s="12"/>
      <c r="B44" s="25">
        <v>335.18</v>
      </c>
      <c r="C44" s="20" t="s">
        <v>132</v>
      </c>
      <c r="D44" s="46">
        <v>5928551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5928551</v>
      </c>
      <c r="O44" s="47">
        <f t="shared" si="8"/>
        <v>77.896554895674569</v>
      </c>
      <c r="P44" s="9"/>
    </row>
    <row r="45" spans="1:16">
      <c r="A45" s="12"/>
      <c r="B45" s="25">
        <v>335.21</v>
      </c>
      <c r="C45" s="20" t="s">
        <v>45</v>
      </c>
      <c r="D45" s="46">
        <v>97852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97852</v>
      </c>
      <c r="O45" s="47">
        <f t="shared" si="8"/>
        <v>1.2856992694591896</v>
      </c>
      <c r="P45" s="9"/>
    </row>
    <row r="46" spans="1:16">
      <c r="A46" s="12"/>
      <c r="B46" s="25">
        <v>335.49</v>
      </c>
      <c r="C46" s="20" t="s">
        <v>46</v>
      </c>
      <c r="D46" s="46">
        <v>52097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52097</v>
      </c>
      <c r="O46" s="47">
        <f t="shared" si="8"/>
        <v>0.68451411152572661</v>
      </c>
      <c r="P46" s="9"/>
    </row>
    <row r="47" spans="1:16">
      <c r="A47" s="12"/>
      <c r="B47" s="25">
        <v>337.2</v>
      </c>
      <c r="C47" s="20" t="s">
        <v>47</v>
      </c>
      <c r="D47" s="46">
        <v>0</v>
      </c>
      <c r="E47" s="46">
        <v>188635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188635</v>
      </c>
      <c r="O47" s="47">
        <f t="shared" si="8"/>
        <v>2.4785173700530825</v>
      </c>
      <c r="P47" s="9"/>
    </row>
    <row r="48" spans="1:16">
      <c r="A48" s="12"/>
      <c r="B48" s="25">
        <v>338</v>
      </c>
      <c r="C48" s="20" t="s">
        <v>51</v>
      </c>
      <c r="D48" s="46">
        <v>48272</v>
      </c>
      <c r="E48" s="46">
        <v>0</v>
      </c>
      <c r="F48" s="46">
        <v>0</v>
      </c>
      <c r="G48" s="46">
        <v>0</v>
      </c>
      <c r="H48" s="46">
        <v>0</v>
      </c>
      <c r="I48" s="46">
        <v>132857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181129</v>
      </c>
      <c r="O48" s="47">
        <f t="shared" si="8"/>
        <v>2.3798943606453986</v>
      </c>
      <c r="P48" s="9"/>
    </row>
    <row r="49" spans="1:16" ht="15.75">
      <c r="A49" s="29" t="s">
        <v>56</v>
      </c>
      <c r="B49" s="30"/>
      <c r="C49" s="31"/>
      <c r="D49" s="32">
        <f t="shared" ref="D49:M49" si="9">SUM(D50:D67)</f>
        <v>2220640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87642624</v>
      </c>
      <c r="J49" s="32">
        <f t="shared" si="9"/>
        <v>17153289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107016553</v>
      </c>
      <c r="O49" s="45">
        <f t="shared" si="8"/>
        <v>1406.1143769380353</v>
      </c>
      <c r="P49" s="10"/>
    </row>
    <row r="50" spans="1:16">
      <c r="A50" s="12"/>
      <c r="B50" s="25">
        <v>341.2</v>
      </c>
      <c r="C50" s="20" t="s">
        <v>133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17153289</v>
      </c>
      <c r="K50" s="46">
        <v>0</v>
      </c>
      <c r="L50" s="46">
        <v>0</v>
      </c>
      <c r="M50" s="46">
        <v>0</v>
      </c>
      <c r="N50" s="46">
        <f t="shared" ref="N50:N67" si="10">SUM(D50:M50)</f>
        <v>17153289</v>
      </c>
      <c r="O50" s="47">
        <f t="shared" si="8"/>
        <v>225.38089294160929</v>
      </c>
      <c r="P50" s="9"/>
    </row>
    <row r="51" spans="1:16">
      <c r="A51" s="12"/>
      <c r="B51" s="25">
        <v>341.9</v>
      </c>
      <c r="C51" s="20" t="s">
        <v>134</v>
      </c>
      <c r="D51" s="46">
        <v>253752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253752</v>
      </c>
      <c r="O51" s="47">
        <f t="shared" si="8"/>
        <v>3.3341041677616019</v>
      </c>
      <c r="P51" s="9"/>
    </row>
    <row r="52" spans="1:16">
      <c r="A52" s="12"/>
      <c r="B52" s="25">
        <v>342.1</v>
      </c>
      <c r="C52" s="20" t="s">
        <v>61</v>
      </c>
      <c r="D52" s="46">
        <v>760817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760817</v>
      </c>
      <c r="O52" s="47">
        <f t="shared" si="8"/>
        <v>9.9965443842959996</v>
      </c>
      <c r="P52" s="9"/>
    </row>
    <row r="53" spans="1:16">
      <c r="A53" s="12"/>
      <c r="B53" s="25">
        <v>342.2</v>
      </c>
      <c r="C53" s="20" t="s">
        <v>62</v>
      </c>
      <c r="D53" s="46">
        <v>136000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136000</v>
      </c>
      <c r="O53" s="47">
        <f t="shared" si="8"/>
        <v>1.7869343564408473</v>
      </c>
      <c r="P53" s="9"/>
    </row>
    <row r="54" spans="1:16">
      <c r="A54" s="12"/>
      <c r="B54" s="25">
        <v>342.9</v>
      </c>
      <c r="C54" s="20" t="s">
        <v>63</v>
      </c>
      <c r="D54" s="46">
        <v>58167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58167</v>
      </c>
      <c r="O54" s="47">
        <f t="shared" si="8"/>
        <v>0.76426919640510849</v>
      </c>
      <c r="P54" s="9"/>
    </row>
    <row r="55" spans="1:16">
      <c r="A55" s="12"/>
      <c r="B55" s="25">
        <v>343.3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20865366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20865366</v>
      </c>
      <c r="O55" s="47">
        <f t="shared" si="8"/>
        <v>274.15470121406423</v>
      </c>
      <c r="P55" s="9"/>
    </row>
    <row r="56" spans="1:16">
      <c r="A56" s="12"/>
      <c r="B56" s="25">
        <v>343.4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15235092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15235092</v>
      </c>
      <c r="O56" s="47">
        <f t="shared" si="8"/>
        <v>200.17727439953751</v>
      </c>
      <c r="P56" s="9"/>
    </row>
    <row r="57" spans="1:16">
      <c r="A57" s="12"/>
      <c r="B57" s="25">
        <v>343.5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39700799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39700799</v>
      </c>
      <c r="O57" s="47">
        <f t="shared" si="8"/>
        <v>521.63765964156198</v>
      </c>
      <c r="P57" s="9"/>
    </row>
    <row r="58" spans="1:16">
      <c r="A58" s="12"/>
      <c r="B58" s="25">
        <v>343.7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3971011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3971011</v>
      </c>
      <c r="O58" s="47">
        <f t="shared" si="8"/>
        <v>52.175999894886218</v>
      </c>
      <c r="P58" s="9"/>
    </row>
    <row r="59" spans="1:16">
      <c r="A59" s="12"/>
      <c r="B59" s="25">
        <v>343.8</v>
      </c>
      <c r="C59" s="20" t="s">
        <v>68</v>
      </c>
      <c r="D59" s="46">
        <v>287537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287537</v>
      </c>
      <c r="O59" s="47">
        <f t="shared" si="8"/>
        <v>3.778012823881852</v>
      </c>
      <c r="P59" s="9"/>
    </row>
    <row r="60" spans="1:16">
      <c r="A60" s="12"/>
      <c r="B60" s="25">
        <v>343.9</v>
      </c>
      <c r="C60" s="20" t="s">
        <v>69</v>
      </c>
      <c r="D60" s="46">
        <v>241688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241688</v>
      </c>
      <c r="O60" s="47">
        <f t="shared" si="8"/>
        <v>3.1755925789667314</v>
      </c>
      <c r="P60" s="9"/>
    </row>
    <row r="61" spans="1:16">
      <c r="A61" s="12"/>
      <c r="B61" s="25">
        <v>344.5</v>
      </c>
      <c r="C61" s="20" t="s">
        <v>135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909218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909218</v>
      </c>
      <c r="O61" s="47">
        <f t="shared" si="8"/>
        <v>11.946418247753193</v>
      </c>
      <c r="P61" s="9"/>
    </row>
    <row r="62" spans="1:16">
      <c r="A62" s="12"/>
      <c r="B62" s="25">
        <v>347.2</v>
      </c>
      <c r="C62" s="20" t="s">
        <v>71</v>
      </c>
      <c r="D62" s="46">
        <v>365549</v>
      </c>
      <c r="E62" s="46">
        <v>0</v>
      </c>
      <c r="F62" s="46">
        <v>0</v>
      </c>
      <c r="G62" s="46">
        <v>0</v>
      </c>
      <c r="H62" s="46">
        <v>0</v>
      </c>
      <c r="I62" s="46">
        <v>6055350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6420899</v>
      </c>
      <c r="O62" s="47">
        <f t="shared" si="8"/>
        <v>84.365625164240285</v>
      </c>
      <c r="P62" s="9"/>
    </row>
    <row r="63" spans="1:16">
      <c r="A63" s="12"/>
      <c r="B63" s="25">
        <v>347.3</v>
      </c>
      <c r="C63" s="20" t="s">
        <v>72</v>
      </c>
      <c r="D63" s="46">
        <v>7580</v>
      </c>
      <c r="E63" s="46">
        <v>0</v>
      </c>
      <c r="F63" s="46">
        <v>0</v>
      </c>
      <c r="G63" s="46">
        <v>0</v>
      </c>
      <c r="H63" s="46">
        <v>0</v>
      </c>
      <c r="I63" s="46">
        <v>823492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831072</v>
      </c>
      <c r="O63" s="47">
        <f t="shared" si="8"/>
        <v>10.919640510852998</v>
      </c>
      <c r="P63" s="9"/>
    </row>
    <row r="64" spans="1:16">
      <c r="A64" s="12"/>
      <c r="B64" s="25">
        <v>347.4</v>
      </c>
      <c r="C64" s="20" t="s">
        <v>73</v>
      </c>
      <c r="D64" s="46">
        <v>31740</v>
      </c>
      <c r="E64" s="46">
        <v>0</v>
      </c>
      <c r="F64" s="46">
        <v>0</v>
      </c>
      <c r="G64" s="46">
        <v>0</v>
      </c>
      <c r="H64" s="46">
        <v>0</v>
      </c>
      <c r="I64" s="46">
        <v>82296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114036</v>
      </c>
      <c r="O64" s="47">
        <f t="shared" si="8"/>
        <v>1.4983444578756504</v>
      </c>
      <c r="P64" s="9"/>
    </row>
    <row r="65" spans="1:16">
      <c r="A65" s="12"/>
      <c r="B65" s="25">
        <v>347.5</v>
      </c>
      <c r="C65" s="20" t="s">
        <v>74</v>
      </c>
      <c r="D65" s="46">
        <v>74025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74025</v>
      </c>
      <c r="O65" s="47">
        <f t="shared" si="8"/>
        <v>0.97263099805539499</v>
      </c>
      <c r="P65" s="9"/>
    </row>
    <row r="66" spans="1:16">
      <c r="A66" s="12"/>
      <c r="B66" s="25">
        <v>347.9</v>
      </c>
      <c r="C66" s="20" t="s">
        <v>75</v>
      </c>
      <c r="D66" s="46">
        <v>1200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1200</v>
      </c>
      <c r="O66" s="47">
        <f t="shared" si="8"/>
        <v>1.5767067850948651E-2</v>
      </c>
      <c r="P66" s="9"/>
    </row>
    <row r="67" spans="1:16">
      <c r="A67" s="12"/>
      <c r="B67" s="25">
        <v>349</v>
      </c>
      <c r="C67" s="20" t="s">
        <v>1</v>
      </c>
      <c r="D67" s="46">
        <v>2585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2585</v>
      </c>
      <c r="O67" s="47">
        <f t="shared" si="8"/>
        <v>3.3964891995585222E-2</v>
      </c>
      <c r="P67" s="9"/>
    </row>
    <row r="68" spans="1:16" ht="15.75">
      <c r="A68" s="29" t="s">
        <v>57</v>
      </c>
      <c r="B68" s="30"/>
      <c r="C68" s="31"/>
      <c r="D68" s="32">
        <f t="shared" ref="D68:M68" si="11">SUM(D69:D71)</f>
        <v>471428</v>
      </c>
      <c r="E68" s="32">
        <f t="shared" si="11"/>
        <v>139283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233207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3" si="12">SUM(D68:M68)</f>
        <v>843918</v>
      </c>
      <c r="O68" s="45">
        <f t="shared" si="8"/>
        <v>11.088426972197404</v>
      </c>
      <c r="P68" s="10"/>
    </row>
    <row r="69" spans="1:16">
      <c r="A69" s="13"/>
      <c r="B69" s="39">
        <v>351.1</v>
      </c>
      <c r="C69" s="21" t="s">
        <v>78</v>
      </c>
      <c r="D69" s="46">
        <v>270867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270867</v>
      </c>
      <c r="O69" s="47">
        <f t="shared" ref="O69:O87" si="13">(N69/O$89)</f>
        <v>3.558981972985757</v>
      </c>
      <c r="P69" s="9"/>
    </row>
    <row r="70" spans="1:16">
      <c r="A70" s="13"/>
      <c r="B70" s="39">
        <v>351.2</v>
      </c>
      <c r="C70" s="21" t="s">
        <v>79</v>
      </c>
      <c r="D70" s="46">
        <v>0</v>
      </c>
      <c r="E70" s="46">
        <v>139283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139283</v>
      </c>
      <c r="O70" s="47">
        <f t="shared" si="13"/>
        <v>1.8300704262364009</v>
      </c>
      <c r="P70" s="9"/>
    </row>
    <row r="71" spans="1:16">
      <c r="A71" s="13"/>
      <c r="B71" s="39">
        <v>354</v>
      </c>
      <c r="C71" s="21" t="s">
        <v>81</v>
      </c>
      <c r="D71" s="46">
        <v>200561</v>
      </c>
      <c r="E71" s="46">
        <v>0</v>
      </c>
      <c r="F71" s="46">
        <v>0</v>
      </c>
      <c r="G71" s="46">
        <v>0</v>
      </c>
      <c r="H71" s="46">
        <v>0</v>
      </c>
      <c r="I71" s="46">
        <v>233207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433768</v>
      </c>
      <c r="O71" s="47">
        <f t="shared" si="13"/>
        <v>5.6993745729752456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SUM(D73:D81)</f>
        <v>6495196</v>
      </c>
      <c r="E72" s="32">
        <f t="shared" si="14"/>
        <v>922367</v>
      </c>
      <c r="F72" s="32">
        <f t="shared" si="14"/>
        <v>5890</v>
      </c>
      <c r="G72" s="32">
        <f t="shared" si="14"/>
        <v>516178</v>
      </c>
      <c r="H72" s="32">
        <f t="shared" si="14"/>
        <v>0</v>
      </c>
      <c r="I72" s="32">
        <f t="shared" si="14"/>
        <v>3574844</v>
      </c>
      <c r="J72" s="32">
        <f t="shared" si="14"/>
        <v>1232814</v>
      </c>
      <c r="K72" s="32">
        <f t="shared" si="14"/>
        <v>53529678</v>
      </c>
      <c r="L72" s="32">
        <f t="shared" si="14"/>
        <v>0</v>
      </c>
      <c r="M72" s="32">
        <f t="shared" si="14"/>
        <v>0</v>
      </c>
      <c r="N72" s="32">
        <f t="shared" si="12"/>
        <v>66276967</v>
      </c>
      <c r="O72" s="45">
        <f t="shared" si="13"/>
        <v>870.82786303673731</v>
      </c>
      <c r="P72" s="10"/>
    </row>
    <row r="73" spans="1:16">
      <c r="A73" s="12"/>
      <c r="B73" s="25">
        <v>361.1</v>
      </c>
      <c r="C73" s="20" t="s">
        <v>82</v>
      </c>
      <c r="D73" s="46">
        <v>221232</v>
      </c>
      <c r="E73" s="46">
        <v>51376</v>
      </c>
      <c r="F73" s="46">
        <v>5890</v>
      </c>
      <c r="G73" s="46">
        <v>344782</v>
      </c>
      <c r="H73" s="46">
        <v>0</v>
      </c>
      <c r="I73" s="46">
        <v>437525</v>
      </c>
      <c r="J73" s="46">
        <v>90508</v>
      </c>
      <c r="K73" s="46">
        <v>6310430</v>
      </c>
      <c r="L73" s="46">
        <v>0</v>
      </c>
      <c r="M73" s="46">
        <v>0</v>
      </c>
      <c r="N73" s="46">
        <f t="shared" si="12"/>
        <v>7461743</v>
      </c>
      <c r="O73" s="47">
        <f t="shared" si="13"/>
        <v>98.041506806117624</v>
      </c>
      <c r="P73" s="9"/>
    </row>
    <row r="74" spans="1:16">
      <c r="A74" s="12"/>
      <c r="B74" s="25">
        <v>361.2</v>
      </c>
      <c r="C74" s="20" t="s">
        <v>107</v>
      </c>
      <c r="D74" s="46">
        <v>2289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1" si="15">SUM(D74:M74)</f>
        <v>2289</v>
      </c>
      <c r="O74" s="47">
        <f t="shared" si="13"/>
        <v>3.0075681925684553E-2</v>
      </c>
      <c r="P74" s="9"/>
    </row>
    <row r="75" spans="1:16">
      <c r="A75" s="12"/>
      <c r="B75" s="25">
        <v>361.3</v>
      </c>
      <c r="C75" s="20" t="s">
        <v>83</v>
      </c>
      <c r="D75" s="46">
        <v>-60604</v>
      </c>
      <c r="E75" s="46">
        <v>-8016</v>
      </c>
      <c r="F75" s="46">
        <v>0</v>
      </c>
      <c r="G75" s="46">
        <v>-44939</v>
      </c>
      <c r="H75" s="46">
        <v>0</v>
      </c>
      <c r="I75" s="46">
        <v>-96655</v>
      </c>
      <c r="J75" s="46">
        <v>-25594</v>
      </c>
      <c r="K75" s="46">
        <v>18055768</v>
      </c>
      <c r="L75" s="46">
        <v>0</v>
      </c>
      <c r="M75" s="46">
        <v>0</v>
      </c>
      <c r="N75" s="46">
        <f t="shared" si="15"/>
        <v>17819960</v>
      </c>
      <c r="O75" s="47">
        <f t="shared" si="13"/>
        <v>234.14043201765912</v>
      </c>
      <c r="P75" s="9"/>
    </row>
    <row r="76" spans="1:16">
      <c r="A76" s="12"/>
      <c r="B76" s="25">
        <v>362</v>
      </c>
      <c r="C76" s="20" t="s">
        <v>85</v>
      </c>
      <c r="D76" s="46">
        <v>434601</v>
      </c>
      <c r="E76" s="46">
        <v>0</v>
      </c>
      <c r="F76" s="46">
        <v>0</v>
      </c>
      <c r="G76" s="46">
        <v>0</v>
      </c>
      <c r="H76" s="46">
        <v>0</v>
      </c>
      <c r="I76" s="46">
        <v>1780851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2215452</v>
      </c>
      <c r="O76" s="47">
        <f t="shared" si="13"/>
        <v>29.109318337099911</v>
      </c>
      <c r="P76" s="9"/>
    </row>
    <row r="77" spans="1:16">
      <c r="A77" s="12"/>
      <c r="B77" s="25">
        <v>364</v>
      </c>
      <c r="C77" s="20" t="s">
        <v>136</v>
      </c>
      <c r="D77" s="46">
        <v>13606</v>
      </c>
      <c r="E77" s="46">
        <v>8525</v>
      </c>
      <c r="F77" s="46">
        <v>0</v>
      </c>
      <c r="G77" s="46">
        <v>0</v>
      </c>
      <c r="H77" s="46">
        <v>0</v>
      </c>
      <c r="I77" s="46">
        <v>213889</v>
      </c>
      <c r="J77" s="46">
        <v>9770</v>
      </c>
      <c r="K77" s="46">
        <v>0</v>
      </c>
      <c r="L77" s="46">
        <v>0</v>
      </c>
      <c r="M77" s="46">
        <v>0</v>
      </c>
      <c r="N77" s="46">
        <f t="shared" si="15"/>
        <v>245790</v>
      </c>
      <c r="O77" s="47">
        <f t="shared" si="13"/>
        <v>3.2294896725705575</v>
      </c>
      <c r="P77" s="9"/>
    </row>
    <row r="78" spans="1:16">
      <c r="A78" s="12"/>
      <c r="B78" s="25">
        <v>365</v>
      </c>
      <c r="C78" s="20" t="s">
        <v>141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19231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19231</v>
      </c>
      <c r="O78" s="47">
        <f t="shared" si="13"/>
        <v>0.25268040153466126</v>
      </c>
      <c r="P78" s="9"/>
    </row>
    <row r="79" spans="1:16">
      <c r="A79" s="12"/>
      <c r="B79" s="25">
        <v>366</v>
      </c>
      <c r="C79" s="20" t="s">
        <v>87</v>
      </c>
      <c r="D79" s="46">
        <v>57718</v>
      </c>
      <c r="E79" s="46">
        <v>67435</v>
      </c>
      <c r="F79" s="46">
        <v>0</v>
      </c>
      <c r="G79" s="46">
        <v>209825</v>
      </c>
      <c r="H79" s="46">
        <v>0</v>
      </c>
      <c r="I79" s="46">
        <v>1393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336371</v>
      </c>
      <c r="O79" s="47">
        <f t="shared" si="13"/>
        <v>4.4196536500762074</v>
      </c>
      <c r="P79" s="9"/>
    </row>
    <row r="80" spans="1:16">
      <c r="A80" s="12"/>
      <c r="B80" s="25">
        <v>368</v>
      </c>
      <c r="C80" s="20" t="s">
        <v>108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29163480</v>
      </c>
      <c r="L80" s="46">
        <v>0</v>
      </c>
      <c r="M80" s="46">
        <v>0</v>
      </c>
      <c r="N80" s="46">
        <f t="shared" si="15"/>
        <v>29163480</v>
      </c>
      <c r="O80" s="47">
        <f t="shared" si="13"/>
        <v>383.18547327481997</v>
      </c>
      <c r="P80" s="9"/>
    </row>
    <row r="81" spans="1:119">
      <c r="A81" s="12"/>
      <c r="B81" s="25">
        <v>369.9</v>
      </c>
      <c r="C81" s="20" t="s">
        <v>88</v>
      </c>
      <c r="D81" s="46">
        <v>5826354</v>
      </c>
      <c r="E81" s="46">
        <v>803047</v>
      </c>
      <c r="F81" s="46">
        <v>0</v>
      </c>
      <c r="G81" s="46">
        <v>6510</v>
      </c>
      <c r="H81" s="46">
        <v>0</v>
      </c>
      <c r="I81" s="46">
        <v>1218610</v>
      </c>
      <c r="J81" s="46">
        <v>1158130</v>
      </c>
      <c r="K81" s="46">
        <v>0</v>
      </c>
      <c r="L81" s="46">
        <v>0</v>
      </c>
      <c r="M81" s="46">
        <v>0</v>
      </c>
      <c r="N81" s="46">
        <f t="shared" si="15"/>
        <v>9012651</v>
      </c>
      <c r="O81" s="47">
        <f t="shared" si="13"/>
        <v>118.41923319493351</v>
      </c>
      <c r="P81" s="9"/>
    </row>
    <row r="82" spans="1:119" ht="15.75">
      <c r="A82" s="29" t="s">
        <v>58</v>
      </c>
      <c r="B82" s="30"/>
      <c r="C82" s="31"/>
      <c r="D82" s="32">
        <f t="shared" ref="D82:M82" si="16">SUM(D83:D86)</f>
        <v>13109400</v>
      </c>
      <c r="E82" s="32">
        <f t="shared" si="16"/>
        <v>3339194</v>
      </c>
      <c r="F82" s="32">
        <f t="shared" si="16"/>
        <v>66778214</v>
      </c>
      <c r="G82" s="32">
        <f t="shared" si="16"/>
        <v>21473675</v>
      </c>
      <c r="H82" s="32">
        <f t="shared" si="16"/>
        <v>0</v>
      </c>
      <c r="I82" s="32">
        <f t="shared" si="16"/>
        <v>3357340</v>
      </c>
      <c r="J82" s="32">
        <f t="shared" si="16"/>
        <v>550000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ref="N82:N87" si="17">SUM(D82:M82)</f>
        <v>108607823</v>
      </c>
      <c r="O82" s="45">
        <f t="shared" si="13"/>
        <v>1427.0224286540181</v>
      </c>
      <c r="P82" s="9"/>
    </row>
    <row r="83" spans="1:119">
      <c r="A83" s="12"/>
      <c r="B83" s="25">
        <v>381</v>
      </c>
      <c r="C83" s="20" t="s">
        <v>89</v>
      </c>
      <c r="D83" s="46">
        <v>2445300</v>
      </c>
      <c r="E83" s="46">
        <v>3339194</v>
      </c>
      <c r="F83" s="46">
        <v>9580784</v>
      </c>
      <c r="G83" s="46">
        <v>21473675</v>
      </c>
      <c r="H83" s="46">
        <v>0</v>
      </c>
      <c r="I83" s="46">
        <v>2860217</v>
      </c>
      <c r="J83" s="46">
        <v>550000</v>
      </c>
      <c r="K83" s="46">
        <v>0</v>
      </c>
      <c r="L83" s="46">
        <v>0</v>
      </c>
      <c r="M83" s="46">
        <v>0</v>
      </c>
      <c r="N83" s="46">
        <f t="shared" si="17"/>
        <v>40249170</v>
      </c>
      <c r="O83" s="47">
        <f t="shared" si="13"/>
        <v>528.84282861197244</v>
      </c>
      <c r="P83" s="9"/>
    </row>
    <row r="84" spans="1:119">
      <c r="A84" s="12"/>
      <c r="B84" s="25">
        <v>382</v>
      </c>
      <c r="C84" s="20" t="s">
        <v>102</v>
      </c>
      <c r="D84" s="46">
        <v>10664100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10664100</v>
      </c>
      <c r="O84" s="47">
        <f t="shared" si="13"/>
        <v>140.11799022441792</v>
      </c>
      <c r="P84" s="9"/>
    </row>
    <row r="85" spans="1:119">
      <c r="A85" s="12"/>
      <c r="B85" s="25">
        <v>385</v>
      </c>
      <c r="C85" s="20" t="s">
        <v>142</v>
      </c>
      <c r="D85" s="46">
        <v>0</v>
      </c>
      <c r="E85" s="46">
        <v>0</v>
      </c>
      <c r="F85" s="46">
        <v>57197430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57197430</v>
      </c>
      <c r="O85" s="47">
        <f t="shared" si="13"/>
        <v>751.52979975823825</v>
      </c>
      <c r="P85" s="9"/>
    </row>
    <row r="86" spans="1:119" ht="15.75" thickBot="1">
      <c r="A86" s="12"/>
      <c r="B86" s="25">
        <v>389.4</v>
      </c>
      <c r="C86" s="20" t="s">
        <v>137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497123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497123</v>
      </c>
      <c r="O86" s="47">
        <f t="shared" si="13"/>
        <v>6.5318100593892892</v>
      </c>
      <c r="P86" s="9"/>
    </row>
    <row r="87" spans="1:119" ht="16.5" thickBot="1">
      <c r="A87" s="14" t="s">
        <v>76</v>
      </c>
      <c r="B87" s="23"/>
      <c r="C87" s="22"/>
      <c r="D87" s="15">
        <f t="shared" ref="D87:M87" si="18">SUM(D5,D17,D32,D49,D68,D72,D82)</f>
        <v>98755151</v>
      </c>
      <c r="E87" s="15">
        <f t="shared" si="18"/>
        <v>11715020</v>
      </c>
      <c r="F87" s="15">
        <f t="shared" si="18"/>
        <v>66784104</v>
      </c>
      <c r="G87" s="15">
        <f t="shared" si="18"/>
        <v>25136562</v>
      </c>
      <c r="H87" s="15">
        <f t="shared" si="18"/>
        <v>0</v>
      </c>
      <c r="I87" s="15">
        <f t="shared" si="18"/>
        <v>104685234</v>
      </c>
      <c r="J87" s="15">
        <f t="shared" si="18"/>
        <v>18936103</v>
      </c>
      <c r="K87" s="15">
        <f t="shared" si="18"/>
        <v>53529678</v>
      </c>
      <c r="L87" s="15">
        <f t="shared" si="18"/>
        <v>0</v>
      </c>
      <c r="M87" s="15">
        <f t="shared" si="18"/>
        <v>0</v>
      </c>
      <c r="N87" s="15">
        <f t="shared" si="17"/>
        <v>379541852</v>
      </c>
      <c r="O87" s="38">
        <f t="shared" si="13"/>
        <v>4986.8851106322591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51" t="s">
        <v>148</v>
      </c>
      <c r="M89" s="51"/>
      <c r="N89" s="51"/>
      <c r="O89" s="43">
        <v>76108</v>
      </c>
    </row>
    <row r="90" spans="1:119">
      <c r="A90" s="52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  <row r="91" spans="1:119" ht="15.75" customHeight="1" thickBot="1">
      <c r="A91" s="55" t="s">
        <v>110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7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103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93</v>
      </c>
      <c r="B3" s="65"/>
      <c r="C3" s="66"/>
      <c r="D3" s="70" t="s">
        <v>52</v>
      </c>
      <c r="E3" s="71"/>
      <c r="F3" s="71"/>
      <c r="G3" s="71"/>
      <c r="H3" s="72"/>
      <c r="I3" s="70" t="s">
        <v>53</v>
      </c>
      <c r="J3" s="72"/>
      <c r="K3" s="70" t="s">
        <v>55</v>
      </c>
      <c r="L3" s="72"/>
      <c r="M3" s="36"/>
      <c r="N3" s="37"/>
      <c r="O3" s="73" t="s">
        <v>98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94</v>
      </c>
      <c r="F4" s="34" t="s">
        <v>95</v>
      </c>
      <c r="G4" s="34" t="s">
        <v>96</v>
      </c>
      <c r="H4" s="34" t="s">
        <v>6</v>
      </c>
      <c r="I4" s="34" t="s">
        <v>7</v>
      </c>
      <c r="J4" s="35" t="s">
        <v>97</v>
      </c>
      <c r="K4" s="35" t="s">
        <v>8</v>
      </c>
      <c r="L4" s="35" t="s">
        <v>9</v>
      </c>
      <c r="M4" s="35" t="s">
        <v>10</v>
      </c>
      <c r="N4" s="35" t="s">
        <v>54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52983158</v>
      </c>
      <c r="E5" s="27">
        <f t="shared" si="0"/>
        <v>3727424</v>
      </c>
      <c r="F5" s="27">
        <f t="shared" si="0"/>
        <v>0</v>
      </c>
      <c r="G5" s="27">
        <f t="shared" si="0"/>
        <v>1986551</v>
      </c>
      <c r="H5" s="27">
        <f t="shared" si="0"/>
        <v>0</v>
      </c>
      <c r="I5" s="27">
        <f t="shared" si="0"/>
        <v>190255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58887388</v>
      </c>
      <c r="O5" s="33">
        <f t="shared" ref="O5:O36" si="1">(N5/O$87)</f>
        <v>813.41788797568893</v>
      </c>
      <c r="P5" s="6"/>
    </row>
    <row r="6" spans="1:133">
      <c r="A6" s="12"/>
      <c r="B6" s="25">
        <v>311</v>
      </c>
      <c r="C6" s="20" t="s">
        <v>3</v>
      </c>
      <c r="D6" s="46">
        <v>38504292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38504292</v>
      </c>
      <c r="O6" s="47">
        <f t="shared" si="1"/>
        <v>531.86396850611231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2691539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2691539</v>
      </c>
      <c r="O7" s="47">
        <f t="shared" si="1"/>
        <v>37.178520616064645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1986551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1986551</v>
      </c>
      <c r="O8" s="47">
        <f t="shared" si="1"/>
        <v>27.440444782098211</v>
      </c>
      <c r="P8" s="9"/>
    </row>
    <row r="9" spans="1:133">
      <c r="A9" s="12"/>
      <c r="B9" s="25">
        <v>312.51</v>
      </c>
      <c r="C9" s="20" t="s">
        <v>100</v>
      </c>
      <c r="D9" s="46">
        <v>841430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841430</v>
      </c>
      <c r="O9" s="47">
        <f t="shared" si="1"/>
        <v>11.622764003038883</v>
      </c>
      <c r="P9" s="9"/>
    </row>
    <row r="10" spans="1:133">
      <c r="A10" s="12"/>
      <c r="B10" s="25">
        <v>312.52</v>
      </c>
      <c r="C10" s="20" t="s">
        <v>125</v>
      </c>
      <c r="D10" s="46">
        <v>642339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642339</v>
      </c>
      <c r="O10" s="47">
        <f t="shared" si="1"/>
        <v>8.8726983907728432</v>
      </c>
      <c r="P10" s="9"/>
    </row>
    <row r="11" spans="1:133">
      <c r="A11" s="12"/>
      <c r="B11" s="25">
        <v>314.10000000000002</v>
      </c>
      <c r="C11" s="20" t="s">
        <v>13</v>
      </c>
      <c r="D11" s="46">
        <v>6278829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6278829</v>
      </c>
      <c r="O11" s="47">
        <f t="shared" si="1"/>
        <v>86.730147109607017</v>
      </c>
      <c r="P11" s="9"/>
    </row>
    <row r="12" spans="1:133">
      <c r="A12" s="12"/>
      <c r="B12" s="25">
        <v>314.3</v>
      </c>
      <c r="C12" s="20" t="s">
        <v>14</v>
      </c>
      <c r="D12" s="46">
        <v>1824836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1824836</v>
      </c>
      <c r="O12" s="47">
        <f t="shared" si="1"/>
        <v>25.206657918364527</v>
      </c>
      <c r="P12" s="9"/>
    </row>
    <row r="13" spans="1:133">
      <c r="A13" s="12"/>
      <c r="B13" s="25">
        <v>314.39999999999998</v>
      </c>
      <c r="C13" s="20" t="s">
        <v>15</v>
      </c>
      <c r="D13" s="46">
        <v>181625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181625</v>
      </c>
      <c r="O13" s="47">
        <f t="shared" si="1"/>
        <v>2.5088058567580633</v>
      </c>
      <c r="P13" s="9"/>
    </row>
    <row r="14" spans="1:133">
      <c r="A14" s="12"/>
      <c r="B14" s="25">
        <v>315</v>
      </c>
      <c r="C14" s="20" t="s">
        <v>126</v>
      </c>
      <c r="D14" s="46">
        <v>2843501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2843501</v>
      </c>
      <c r="O14" s="47">
        <f t="shared" si="1"/>
        <v>39.277588231231441</v>
      </c>
      <c r="P14" s="9"/>
    </row>
    <row r="15" spans="1:133">
      <c r="A15" s="12"/>
      <c r="B15" s="25">
        <v>316</v>
      </c>
      <c r="C15" s="20" t="s">
        <v>127</v>
      </c>
      <c r="D15" s="46">
        <v>1866306</v>
      </c>
      <c r="E15" s="46">
        <v>0</v>
      </c>
      <c r="F15" s="46">
        <v>0</v>
      </c>
      <c r="G15" s="46">
        <v>0</v>
      </c>
      <c r="H15" s="46">
        <v>0</v>
      </c>
      <c r="I15" s="46">
        <v>190255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2056561</v>
      </c>
      <c r="O15" s="47">
        <f t="shared" si="1"/>
        <v>28.407500517991576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1035885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1035885</v>
      </c>
      <c r="O16" s="47">
        <f t="shared" si="1"/>
        <v>14.308792043649424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SUM(D18:D31)</f>
        <v>9645367</v>
      </c>
      <c r="E17" s="32">
        <f t="shared" si="3"/>
        <v>0</v>
      </c>
      <c r="F17" s="32">
        <f t="shared" si="3"/>
        <v>0</v>
      </c>
      <c r="G17" s="32">
        <f t="shared" si="3"/>
        <v>544315</v>
      </c>
      <c r="H17" s="32">
        <f t="shared" si="3"/>
        <v>0</v>
      </c>
      <c r="I17" s="32">
        <f t="shared" si="3"/>
        <v>7901226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18090908</v>
      </c>
      <c r="O17" s="45">
        <f t="shared" si="1"/>
        <v>249.89167760204435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4153209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4153209</v>
      </c>
      <c r="O18" s="47">
        <f t="shared" si="1"/>
        <v>57.368727122038813</v>
      </c>
      <c r="P18" s="9"/>
    </row>
    <row r="19" spans="1:16">
      <c r="A19" s="12"/>
      <c r="B19" s="25">
        <v>323.10000000000002</v>
      </c>
      <c r="C19" s="20" t="s">
        <v>20</v>
      </c>
      <c r="D19" s="46">
        <v>5456566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0" si="4">SUM(D19:M19)</f>
        <v>5456566</v>
      </c>
      <c r="O19" s="47">
        <f t="shared" si="1"/>
        <v>75.372138959872913</v>
      </c>
      <c r="P19" s="9"/>
    </row>
    <row r="20" spans="1:16">
      <c r="A20" s="12"/>
      <c r="B20" s="25">
        <v>323.39999999999998</v>
      </c>
      <c r="C20" s="20" t="s">
        <v>21</v>
      </c>
      <c r="D20" s="46">
        <v>64752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64752</v>
      </c>
      <c r="O20" s="47">
        <f t="shared" si="1"/>
        <v>0.89442641066371986</v>
      </c>
      <c r="P20" s="9"/>
    </row>
    <row r="21" spans="1:16">
      <c r="A21" s="12"/>
      <c r="B21" s="25">
        <v>323.89999999999998</v>
      </c>
      <c r="C21" s="20" t="s">
        <v>22</v>
      </c>
      <c r="D21" s="46">
        <v>66667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66667</v>
      </c>
      <c r="O21" s="47">
        <f t="shared" si="1"/>
        <v>0.92087851370951035</v>
      </c>
      <c r="P21" s="9"/>
    </row>
    <row r="22" spans="1:16">
      <c r="A22" s="12"/>
      <c r="B22" s="25">
        <v>324.11</v>
      </c>
      <c r="C22" s="20" t="s">
        <v>23</v>
      </c>
      <c r="D22" s="46">
        <v>0</v>
      </c>
      <c r="E22" s="46">
        <v>0</v>
      </c>
      <c r="F22" s="46">
        <v>0</v>
      </c>
      <c r="G22" s="46">
        <v>129338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129338</v>
      </c>
      <c r="O22" s="47">
        <f t="shared" si="1"/>
        <v>1.7865598452931832</v>
      </c>
      <c r="P22" s="9"/>
    </row>
    <row r="23" spans="1:16">
      <c r="A23" s="12"/>
      <c r="B23" s="25">
        <v>324.12</v>
      </c>
      <c r="C23" s="20" t="s">
        <v>24</v>
      </c>
      <c r="D23" s="46">
        <v>0</v>
      </c>
      <c r="E23" s="46">
        <v>0</v>
      </c>
      <c r="F23" s="46">
        <v>0</v>
      </c>
      <c r="G23" s="46">
        <v>27777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27777</v>
      </c>
      <c r="O23" s="47">
        <f t="shared" si="1"/>
        <v>0.38368671869604254</v>
      </c>
      <c r="P23" s="9"/>
    </row>
    <row r="24" spans="1:16">
      <c r="A24" s="12"/>
      <c r="B24" s="25">
        <v>324.20999999999998</v>
      </c>
      <c r="C24" s="20" t="s">
        <v>140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3337297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3337297</v>
      </c>
      <c r="O24" s="47">
        <f t="shared" si="1"/>
        <v>46.098446025277987</v>
      </c>
      <c r="P24" s="9"/>
    </row>
    <row r="25" spans="1:16">
      <c r="A25" s="12"/>
      <c r="B25" s="25">
        <v>324.22000000000003</v>
      </c>
      <c r="C25" s="20" t="s">
        <v>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291979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291979</v>
      </c>
      <c r="O25" s="47">
        <f t="shared" si="1"/>
        <v>4.0331376476275986</v>
      </c>
      <c r="P25" s="9"/>
    </row>
    <row r="26" spans="1:16">
      <c r="A26" s="12"/>
      <c r="B26" s="25">
        <v>324.31</v>
      </c>
      <c r="C26" s="20" t="s">
        <v>26</v>
      </c>
      <c r="D26" s="46">
        <v>0</v>
      </c>
      <c r="E26" s="46">
        <v>0</v>
      </c>
      <c r="F26" s="46">
        <v>0</v>
      </c>
      <c r="G26" s="46">
        <v>37310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37310</v>
      </c>
      <c r="O26" s="47">
        <f t="shared" si="1"/>
        <v>0.51536708336211068</v>
      </c>
      <c r="P26" s="9"/>
    </row>
    <row r="27" spans="1:16">
      <c r="A27" s="12"/>
      <c r="B27" s="25">
        <v>324.32</v>
      </c>
      <c r="C27" s="20" t="s">
        <v>27</v>
      </c>
      <c r="D27" s="46">
        <v>0</v>
      </c>
      <c r="E27" s="46">
        <v>0</v>
      </c>
      <c r="F27" s="46">
        <v>0</v>
      </c>
      <c r="G27" s="46">
        <v>155466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155466</v>
      </c>
      <c r="O27" s="47">
        <f t="shared" si="1"/>
        <v>2.1474687478417018</v>
      </c>
      <c r="P27" s="9"/>
    </row>
    <row r="28" spans="1:16">
      <c r="A28" s="12"/>
      <c r="B28" s="25">
        <v>324.61</v>
      </c>
      <c r="C28" s="20" t="s">
        <v>128</v>
      </c>
      <c r="D28" s="46">
        <v>0</v>
      </c>
      <c r="E28" s="46">
        <v>0</v>
      </c>
      <c r="F28" s="46">
        <v>0</v>
      </c>
      <c r="G28" s="46">
        <v>194424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194424</v>
      </c>
      <c r="O28" s="47">
        <f t="shared" si="1"/>
        <v>2.6855998342426961</v>
      </c>
      <c r="P28" s="9"/>
    </row>
    <row r="29" spans="1:16">
      <c r="A29" s="12"/>
      <c r="B29" s="25">
        <v>325.10000000000002</v>
      </c>
      <c r="C29" s="20" t="s">
        <v>28</v>
      </c>
      <c r="D29" s="46">
        <v>3235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3235</v>
      </c>
      <c r="O29" s="47">
        <f t="shared" si="1"/>
        <v>4.4685406450721735E-2</v>
      </c>
      <c r="P29" s="9"/>
    </row>
    <row r="30" spans="1:16">
      <c r="A30" s="12"/>
      <c r="B30" s="25">
        <v>325.2</v>
      </c>
      <c r="C30" s="20" t="s">
        <v>29</v>
      </c>
      <c r="D30" s="46">
        <v>3677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3677</v>
      </c>
      <c r="O30" s="47">
        <f t="shared" si="1"/>
        <v>5.0790800469645694E-2</v>
      </c>
      <c r="P30" s="9"/>
    </row>
    <row r="31" spans="1:16">
      <c r="A31" s="12"/>
      <c r="B31" s="25">
        <v>329</v>
      </c>
      <c r="C31" s="20" t="s">
        <v>30</v>
      </c>
      <c r="D31" s="46">
        <v>4050470</v>
      </c>
      <c r="E31" s="46">
        <v>0</v>
      </c>
      <c r="F31" s="46">
        <v>0</v>
      </c>
      <c r="G31" s="46">
        <v>0</v>
      </c>
      <c r="H31" s="46">
        <v>0</v>
      </c>
      <c r="I31" s="46">
        <v>118741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4169211</v>
      </c>
      <c r="O31" s="47">
        <f t="shared" si="1"/>
        <v>57.589764486497685</v>
      </c>
      <c r="P31" s="9"/>
    </row>
    <row r="32" spans="1:16" ht="15.75">
      <c r="A32" s="29" t="s">
        <v>32</v>
      </c>
      <c r="B32" s="30"/>
      <c r="C32" s="31"/>
      <c r="D32" s="32">
        <f t="shared" ref="D32:M32" si="5">SUM(D33:D47)</f>
        <v>7355221</v>
      </c>
      <c r="E32" s="32">
        <f t="shared" si="5"/>
        <v>2779681</v>
      </c>
      <c r="F32" s="32">
        <f t="shared" si="5"/>
        <v>0</v>
      </c>
      <c r="G32" s="32">
        <f t="shared" si="5"/>
        <v>315914</v>
      </c>
      <c r="H32" s="32">
        <f t="shared" si="5"/>
        <v>0</v>
      </c>
      <c r="I32" s="32">
        <f t="shared" si="5"/>
        <v>1577731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4">
        <f>SUM(D32:M32)</f>
        <v>12028547</v>
      </c>
      <c r="O32" s="45">
        <f t="shared" si="1"/>
        <v>166.15162649354238</v>
      </c>
      <c r="P32" s="10"/>
    </row>
    <row r="33" spans="1:16">
      <c r="A33" s="12"/>
      <c r="B33" s="25">
        <v>331.2</v>
      </c>
      <c r="C33" s="20" t="s">
        <v>31</v>
      </c>
      <c r="D33" s="46">
        <v>0</v>
      </c>
      <c r="E33" s="46">
        <v>1349772</v>
      </c>
      <c r="F33" s="46">
        <v>0</v>
      </c>
      <c r="G33" s="46">
        <v>69562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1419334</v>
      </c>
      <c r="O33" s="47">
        <f t="shared" si="1"/>
        <v>19.605414738586919</v>
      </c>
      <c r="P33" s="9"/>
    </row>
    <row r="34" spans="1:16">
      <c r="A34" s="12"/>
      <c r="B34" s="25">
        <v>331.5</v>
      </c>
      <c r="C34" s="20" t="s">
        <v>33</v>
      </c>
      <c r="D34" s="46">
        <v>0</v>
      </c>
      <c r="E34" s="46">
        <v>536296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536296</v>
      </c>
      <c r="O34" s="47">
        <f t="shared" si="1"/>
        <v>7.4079149112507769</v>
      </c>
      <c r="P34" s="9"/>
    </row>
    <row r="35" spans="1:16">
      <c r="A35" s="12"/>
      <c r="B35" s="25">
        <v>334.2</v>
      </c>
      <c r="C35" s="20" t="s">
        <v>106</v>
      </c>
      <c r="D35" s="46">
        <v>0</v>
      </c>
      <c r="E35" s="46">
        <v>14961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14961</v>
      </c>
      <c r="O35" s="47">
        <f t="shared" si="1"/>
        <v>0.20665791836452793</v>
      </c>
      <c r="P35" s="9"/>
    </row>
    <row r="36" spans="1:16">
      <c r="A36" s="12"/>
      <c r="B36" s="25">
        <v>334.36</v>
      </c>
      <c r="C36" s="20" t="s">
        <v>37</v>
      </c>
      <c r="D36" s="46">
        <v>0</v>
      </c>
      <c r="E36" s="46">
        <v>0</v>
      </c>
      <c r="F36" s="46">
        <v>0</v>
      </c>
      <c r="G36" s="46">
        <v>63400</v>
      </c>
      <c r="H36" s="46">
        <v>0</v>
      </c>
      <c r="I36" s="46">
        <v>1236820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6">SUM(D36:M36)</f>
        <v>1300220</v>
      </c>
      <c r="O36" s="47">
        <f t="shared" si="1"/>
        <v>17.960080116030113</v>
      </c>
      <c r="P36" s="9"/>
    </row>
    <row r="37" spans="1:16">
      <c r="A37" s="12"/>
      <c r="B37" s="25">
        <v>334.49</v>
      </c>
      <c r="C37" s="20" t="s">
        <v>38</v>
      </c>
      <c r="D37" s="46">
        <v>0</v>
      </c>
      <c r="E37" s="46">
        <v>0</v>
      </c>
      <c r="F37" s="46">
        <v>0</v>
      </c>
      <c r="G37" s="46">
        <v>171358</v>
      </c>
      <c r="H37" s="46">
        <v>0</v>
      </c>
      <c r="I37" s="46">
        <v>188227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359585</v>
      </c>
      <c r="O37" s="47">
        <f t="shared" ref="O37:O68" si="7">(N37/O$87)</f>
        <v>4.9669866703501624</v>
      </c>
      <c r="P37" s="9"/>
    </row>
    <row r="38" spans="1:16">
      <c r="A38" s="12"/>
      <c r="B38" s="25">
        <v>334.5</v>
      </c>
      <c r="C38" s="20" t="s">
        <v>39</v>
      </c>
      <c r="D38" s="46">
        <v>0</v>
      </c>
      <c r="E38" s="46">
        <v>328676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328676</v>
      </c>
      <c r="O38" s="47">
        <f t="shared" si="7"/>
        <v>4.5400372953933283</v>
      </c>
      <c r="P38" s="9"/>
    </row>
    <row r="39" spans="1:16">
      <c r="A39" s="12"/>
      <c r="B39" s="25">
        <v>334.7</v>
      </c>
      <c r="C39" s="20" t="s">
        <v>40</v>
      </c>
      <c r="D39" s="46">
        <v>0</v>
      </c>
      <c r="E39" s="46">
        <v>0</v>
      </c>
      <c r="F39" s="46">
        <v>0</v>
      </c>
      <c r="G39" s="46">
        <v>11594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11594</v>
      </c>
      <c r="O39" s="47">
        <f t="shared" si="7"/>
        <v>0.16014918157331307</v>
      </c>
      <c r="P39" s="9"/>
    </row>
    <row r="40" spans="1:16">
      <c r="A40" s="12"/>
      <c r="B40" s="25">
        <v>335.12</v>
      </c>
      <c r="C40" s="20" t="s">
        <v>129</v>
      </c>
      <c r="D40" s="46">
        <v>1482610</v>
      </c>
      <c r="E40" s="46">
        <v>481298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1963908</v>
      </c>
      <c r="O40" s="47">
        <f t="shared" si="7"/>
        <v>27.12767456316044</v>
      </c>
      <c r="P40" s="9"/>
    </row>
    <row r="41" spans="1:16">
      <c r="A41" s="12"/>
      <c r="B41" s="25">
        <v>335.14</v>
      </c>
      <c r="C41" s="20" t="s">
        <v>130</v>
      </c>
      <c r="D41" s="46">
        <v>18689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18689</v>
      </c>
      <c r="O41" s="47">
        <f t="shared" si="7"/>
        <v>0.25815318737481868</v>
      </c>
      <c r="P41" s="9"/>
    </row>
    <row r="42" spans="1:16">
      <c r="A42" s="12"/>
      <c r="B42" s="25">
        <v>335.15</v>
      </c>
      <c r="C42" s="20" t="s">
        <v>131</v>
      </c>
      <c r="D42" s="46">
        <v>103640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103640</v>
      </c>
      <c r="O42" s="47">
        <f t="shared" si="7"/>
        <v>1.4315905794599075</v>
      </c>
      <c r="P42" s="9"/>
    </row>
    <row r="43" spans="1:16">
      <c r="A43" s="12"/>
      <c r="B43" s="25">
        <v>335.18</v>
      </c>
      <c r="C43" s="20" t="s">
        <v>132</v>
      </c>
      <c r="D43" s="46">
        <v>5612893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5612893</v>
      </c>
      <c r="O43" s="47">
        <f t="shared" si="7"/>
        <v>77.531500794253745</v>
      </c>
      <c r="P43" s="9"/>
    </row>
    <row r="44" spans="1:16">
      <c r="A44" s="12"/>
      <c r="B44" s="25">
        <v>335.21</v>
      </c>
      <c r="C44" s="20" t="s">
        <v>45</v>
      </c>
      <c r="D44" s="46">
        <v>14580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14580</v>
      </c>
      <c r="O44" s="47">
        <f t="shared" si="7"/>
        <v>0.20139512397265005</v>
      </c>
      <c r="P44" s="9"/>
    </row>
    <row r="45" spans="1:16">
      <c r="A45" s="12"/>
      <c r="B45" s="25">
        <v>335.49</v>
      </c>
      <c r="C45" s="20" t="s">
        <v>46</v>
      </c>
      <c r="D45" s="46">
        <v>79671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79671</v>
      </c>
      <c r="O45" s="47">
        <f t="shared" si="7"/>
        <v>1.1005041784653635</v>
      </c>
      <c r="P45" s="9"/>
    </row>
    <row r="46" spans="1:16">
      <c r="A46" s="12"/>
      <c r="B46" s="25">
        <v>337.2</v>
      </c>
      <c r="C46" s="20" t="s">
        <v>47</v>
      </c>
      <c r="D46" s="46">
        <v>0</v>
      </c>
      <c r="E46" s="46">
        <v>68678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68678</v>
      </c>
      <c r="O46" s="47">
        <f t="shared" si="7"/>
        <v>0.94865667518475028</v>
      </c>
      <c r="P46" s="9"/>
    </row>
    <row r="47" spans="1:16">
      <c r="A47" s="12"/>
      <c r="B47" s="25">
        <v>338</v>
      </c>
      <c r="C47" s="20" t="s">
        <v>51</v>
      </c>
      <c r="D47" s="46">
        <v>43138</v>
      </c>
      <c r="E47" s="46">
        <v>0</v>
      </c>
      <c r="F47" s="46">
        <v>0</v>
      </c>
      <c r="G47" s="46">
        <v>0</v>
      </c>
      <c r="H47" s="46">
        <v>0</v>
      </c>
      <c r="I47" s="46">
        <v>152684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195822</v>
      </c>
      <c r="O47" s="47">
        <f t="shared" si="7"/>
        <v>2.7049105601215553</v>
      </c>
      <c r="P47" s="9"/>
    </row>
    <row r="48" spans="1:16" ht="15.75">
      <c r="A48" s="29" t="s">
        <v>56</v>
      </c>
      <c r="B48" s="30"/>
      <c r="C48" s="31"/>
      <c r="D48" s="32">
        <f t="shared" ref="D48:M48" si="8">SUM(D49:D66)</f>
        <v>2022738</v>
      </c>
      <c r="E48" s="32">
        <f t="shared" si="8"/>
        <v>0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86617948</v>
      </c>
      <c r="J48" s="32">
        <f t="shared" si="8"/>
        <v>17137305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>SUM(D48:M48)</f>
        <v>105777991</v>
      </c>
      <c r="O48" s="45">
        <f t="shared" si="7"/>
        <v>1461.1228814144624</v>
      </c>
      <c r="P48" s="10"/>
    </row>
    <row r="49" spans="1:16">
      <c r="A49" s="12"/>
      <c r="B49" s="25">
        <v>341.2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17137305</v>
      </c>
      <c r="K49" s="46">
        <v>0</v>
      </c>
      <c r="L49" s="46">
        <v>0</v>
      </c>
      <c r="M49" s="46">
        <v>0</v>
      </c>
      <c r="N49" s="46">
        <f t="shared" ref="N49:N66" si="9">SUM(D49:M49)</f>
        <v>17137305</v>
      </c>
      <c r="O49" s="47">
        <f t="shared" si="7"/>
        <v>236.71945576351959</v>
      </c>
      <c r="P49" s="9"/>
    </row>
    <row r="50" spans="1:16">
      <c r="A50" s="12"/>
      <c r="B50" s="25">
        <v>341.9</v>
      </c>
      <c r="C50" s="20" t="s">
        <v>134</v>
      </c>
      <c r="D50" s="46">
        <v>184286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184286</v>
      </c>
      <c r="O50" s="47">
        <f t="shared" si="7"/>
        <v>2.5455625388493681</v>
      </c>
      <c r="P50" s="9"/>
    </row>
    <row r="51" spans="1:16">
      <c r="A51" s="12"/>
      <c r="B51" s="25">
        <v>342.1</v>
      </c>
      <c r="C51" s="20" t="s">
        <v>61</v>
      </c>
      <c r="D51" s="46">
        <v>627539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627539</v>
      </c>
      <c r="O51" s="47">
        <f t="shared" si="7"/>
        <v>8.6682643828993715</v>
      </c>
      <c r="P51" s="9"/>
    </row>
    <row r="52" spans="1:16">
      <c r="A52" s="12"/>
      <c r="B52" s="25">
        <v>342.2</v>
      </c>
      <c r="C52" s="20" t="s">
        <v>62</v>
      </c>
      <c r="D52" s="46">
        <v>135061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135061</v>
      </c>
      <c r="O52" s="47">
        <f t="shared" si="7"/>
        <v>1.8656122660404724</v>
      </c>
      <c r="P52" s="9"/>
    </row>
    <row r="53" spans="1:16">
      <c r="A53" s="12"/>
      <c r="B53" s="25">
        <v>342.9</v>
      </c>
      <c r="C53" s="20" t="s">
        <v>63</v>
      </c>
      <c r="D53" s="46">
        <v>48100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48100</v>
      </c>
      <c r="O53" s="47">
        <f t="shared" si="7"/>
        <v>0.66441052558878377</v>
      </c>
      <c r="P53" s="9"/>
    </row>
    <row r="54" spans="1:16">
      <c r="A54" s="12"/>
      <c r="B54" s="25">
        <v>343.3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21268277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21268277</v>
      </c>
      <c r="O54" s="47">
        <f t="shared" si="7"/>
        <v>293.78102078872848</v>
      </c>
      <c r="P54" s="9"/>
    </row>
    <row r="55" spans="1:16">
      <c r="A55" s="12"/>
      <c r="B55" s="25">
        <v>343.4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14543536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14543536</v>
      </c>
      <c r="O55" s="47">
        <f t="shared" si="7"/>
        <v>200.89144277919746</v>
      </c>
      <c r="P55" s="9"/>
    </row>
    <row r="56" spans="1:16">
      <c r="A56" s="12"/>
      <c r="B56" s="25">
        <v>343.5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38956293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38956293</v>
      </c>
      <c r="O56" s="47">
        <f t="shared" si="7"/>
        <v>538.10750742454593</v>
      </c>
      <c r="P56" s="9"/>
    </row>
    <row r="57" spans="1:16">
      <c r="A57" s="12"/>
      <c r="B57" s="25">
        <v>343.7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3630930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3630930</v>
      </c>
      <c r="O57" s="47">
        <f t="shared" si="7"/>
        <v>50.15443055459631</v>
      </c>
      <c r="P57" s="9"/>
    </row>
    <row r="58" spans="1:16">
      <c r="A58" s="12"/>
      <c r="B58" s="25">
        <v>343.8</v>
      </c>
      <c r="C58" s="20" t="s">
        <v>68</v>
      </c>
      <c r="D58" s="46">
        <v>292159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292159</v>
      </c>
      <c r="O58" s="47">
        <f t="shared" si="7"/>
        <v>4.0356240071828164</v>
      </c>
      <c r="P58" s="9"/>
    </row>
    <row r="59" spans="1:16">
      <c r="A59" s="12"/>
      <c r="B59" s="25">
        <v>343.9</v>
      </c>
      <c r="C59" s="20" t="s">
        <v>69</v>
      </c>
      <c r="D59" s="46">
        <v>243646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243646</v>
      </c>
      <c r="O59" s="47">
        <f t="shared" si="7"/>
        <v>3.3655086677256718</v>
      </c>
      <c r="P59" s="9"/>
    </row>
    <row r="60" spans="1:16">
      <c r="A60" s="12"/>
      <c r="B60" s="25">
        <v>344.5</v>
      </c>
      <c r="C60" s="20" t="s">
        <v>135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828303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828303</v>
      </c>
      <c r="O60" s="47">
        <f t="shared" si="7"/>
        <v>11.441439325920298</v>
      </c>
      <c r="P60" s="9"/>
    </row>
    <row r="61" spans="1:16">
      <c r="A61" s="12"/>
      <c r="B61" s="25">
        <v>347.2</v>
      </c>
      <c r="C61" s="20" t="s">
        <v>71</v>
      </c>
      <c r="D61" s="46">
        <v>363112</v>
      </c>
      <c r="E61" s="46">
        <v>0</v>
      </c>
      <c r="F61" s="46">
        <v>0</v>
      </c>
      <c r="G61" s="46">
        <v>0</v>
      </c>
      <c r="H61" s="46">
        <v>0</v>
      </c>
      <c r="I61" s="46">
        <v>6398026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6761138</v>
      </c>
      <c r="O61" s="47">
        <f t="shared" si="7"/>
        <v>93.392333724704741</v>
      </c>
      <c r="P61" s="9"/>
    </row>
    <row r="62" spans="1:16">
      <c r="A62" s="12"/>
      <c r="B62" s="25">
        <v>347.3</v>
      </c>
      <c r="C62" s="20" t="s">
        <v>72</v>
      </c>
      <c r="D62" s="46">
        <v>11691</v>
      </c>
      <c r="E62" s="46">
        <v>0</v>
      </c>
      <c r="F62" s="46">
        <v>0</v>
      </c>
      <c r="G62" s="46">
        <v>0</v>
      </c>
      <c r="H62" s="46">
        <v>0</v>
      </c>
      <c r="I62" s="46">
        <v>843498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855189</v>
      </c>
      <c r="O62" s="47">
        <f t="shared" si="7"/>
        <v>11.812818564818013</v>
      </c>
      <c r="P62" s="9"/>
    </row>
    <row r="63" spans="1:16">
      <c r="A63" s="12"/>
      <c r="B63" s="25">
        <v>347.4</v>
      </c>
      <c r="C63" s="20" t="s">
        <v>73</v>
      </c>
      <c r="D63" s="46">
        <v>38369</v>
      </c>
      <c r="E63" s="46">
        <v>0</v>
      </c>
      <c r="F63" s="46">
        <v>0</v>
      </c>
      <c r="G63" s="46">
        <v>0</v>
      </c>
      <c r="H63" s="46">
        <v>0</v>
      </c>
      <c r="I63" s="46">
        <v>149085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187454</v>
      </c>
      <c r="O63" s="47">
        <f t="shared" si="7"/>
        <v>2.5893224670212032</v>
      </c>
      <c r="P63" s="9"/>
    </row>
    <row r="64" spans="1:16">
      <c r="A64" s="12"/>
      <c r="B64" s="25">
        <v>347.5</v>
      </c>
      <c r="C64" s="20" t="s">
        <v>74</v>
      </c>
      <c r="D64" s="46">
        <v>77498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77498</v>
      </c>
      <c r="O64" s="47">
        <f t="shared" si="7"/>
        <v>1.0704882933904276</v>
      </c>
      <c r="P64" s="9"/>
    </row>
    <row r="65" spans="1:16">
      <c r="A65" s="12"/>
      <c r="B65" s="25">
        <v>347.9</v>
      </c>
      <c r="C65" s="20" t="s">
        <v>75</v>
      </c>
      <c r="D65" s="46">
        <v>1200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1200</v>
      </c>
      <c r="O65" s="47">
        <f t="shared" si="7"/>
        <v>1.6575730368119344E-2</v>
      </c>
      <c r="P65" s="9"/>
    </row>
    <row r="66" spans="1:16">
      <c r="A66" s="12"/>
      <c r="B66" s="25">
        <v>349</v>
      </c>
      <c r="C66" s="20" t="s">
        <v>1</v>
      </c>
      <c r="D66" s="46">
        <v>77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9"/>
        <v>77</v>
      </c>
      <c r="O66" s="47">
        <f t="shared" si="7"/>
        <v>1.0636093652876581E-3</v>
      </c>
      <c r="P66" s="9"/>
    </row>
    <row r="67" spans="1:16" ht="15.75">
      <c r="A67" s="29" t="s">
        <v>57</v>
      </c>
      <c r="B67" s="30"/>
      <c r="C67" s="31"/>
      <c r="D67" s="32">
        <f t="shared" ref="D67:M67" si="10">SUM(D68:D70)</f>
        <v>518404</v>
      </c>
      <c r="E67" s="32">
        <f t="shared" si="10"/>
        <v>119635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256319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ref="N67:N72" si="11">SUM(D67:M67)</f>
        <v>894358</v>
      </c>
      <c r="O67" s="45">
        <f t="shared" si="7"/>
        <v>12.353864217142068</v>
      </c>
      <c r="P67" s="10"/>
    </row>
    <row r="68" spans="1:16">
      <c r="A68" s="13"/>
      <c r="B68" s="39">
        <v>351.1</v>
      </c>
      <c r="C68" s="21" t="s">
        <v>78</v>
      </c>
      <c r="D68" s="46">
        <v>267884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267884</v>
      </c>
      <c r="O68" s="47">
        <f t="shared" si="7"/>
        <v>3.7003107949444023</v>
      </c>
      <c r="P68" s="9"/>
    </row>
    <row r="69" spans="1:16">
      <c r="A69" s="13"/>
      <c r="B69" s="39">
        <v>351.2</v>
      </c>
      <c r="C69" s="21" t="s">
        <v>79</v>
      </c>
      <c r="D69" s="46">
        <v>0</v>
      </c>
      <c r="E69" s="46">
        <v>119635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119635</v>
      </c>
      <c r="O69" s="47">
        <f t="shared" ref="O69:O85" si="12">(N69/O$87)</f>
        <v>1.6525312521582982</v>
      </c>
      <c r="P69" s="9"/>
    </row>
    <row r="70" spans="1:16">
      <c r="A70" s="13"/>
      <c r="B70" s="39">
        <v>354</v>
      </c>
      <c r="C70" s="21" t="s">
        <v>81</v>
      </c>
      <c r="D70" s="46">
        <v>250520</v>
      </c>
      <c r="E70" s="46">
        <v>0</v>
      </c>
      <c r="F70" s="46">
        <v>0</v>
      </c>
      <c r="G70" s="46">
        <v>0</v>
      </c>
      <c r="H70" s="46">
        <v>0</v>
      </c>
      <c r="I70" s="46">
        <v>256319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506839</v>
      </c>
      <c r="O70" s="47">
        <f t="shared" si="12"/>
        <v>7.0010221700393673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SUM(D72:D80)</f>
        <v>5926677</v>
      </c>
      <c r="E71" s="32">
        <f t="shared" si="13"/>
        <v>706836</v>
      </c>
      <c r="F71" s="32">
        <f t="shared" si="13"/>
        <v>235</v>
      </c>
      <c r="G71" s="32">
        <f t="shared" si="13"/>
        <v>176856</v>
      </c>
      <c r="H71" s="32">
        <f t="shared" si="13"/>
        <v>0</v>
      </c>
      <c r="I71" s="32">
        <f t="shared" si="13"/>
        <v>3921705</v>
      </c>
      <c r="J71" s="32">
        <f t="shared" si="13"/>
        <v>441055</v>
      </c>
      <c r="K71" s="32">
        <f t="shared" si="13"/>
        <v>26017475</v>
      </c>
      <c r="L71" s="32">
        <f t="shared" si="13"/>
        <v>0</v>
      </c>
      <c r="M71" s="32">
        <f t="shared" si="13"/>
        <v>0</v>
      </c>
      <c r="N71" s="32">
        <f t="shared" si="11"/>
        <v>37190839</v>
      </c>
      <c r="O71" s="45">
        <f t="shared" si="12"/>
        <v>513.72109952344772</v>
      </c>
      <c r="P71" s="10"/>
    </row>
    <row r="72" spans="1:16">
      <c r="A72" s="12"/>
      <c r="B72" s="25">
        <v>361.1</v>
      </c>
      <c r="C72" s="20" t="s">
        <v>82</v>
      </c>
      <c r="D72" s="46">
        <v>25401</v>
      </c>
      <c r="E72" s="46">
        <v>3062</v>
      </c>
      <c r="F72" s="46">
        <v>235</v>
      </c>
      <c r="G72" s="46">
        <v>24102</v>
      </c>
      <c r="H72" s="46">
        <v>0</v>
      </c>
      <c r="I72" s="46">
        <v>43539</v>
      </c>
      <c r="J72" s="46">
        <v>2507</v>
      </c>
      <c r="K72" s="46">
        <v>5560750</v>
      </c>
      <c r="L72" s="46">
        <v>0</v>
      </c>
      <c r="M72" s="46">
        <v>0</v>
      </c>
      <c r="N72" s="46">
        <f t="shared" si="11"/>
        <v>5659596</v>
      </c>
      <c r="O72" s="47">
        <f t="shared" si="12"/>
        <v>78.176614407072307</v>
      </c>
      <c r="P72" s="9"/>
    </row>
    <row r="73" spans="1:16">
      <c r="A73" s="12"/>
      <c r="B73" s="25">
        <v>361.2</v>
      </c>
      <c r="C73" s="20" t="s">
        <v>107</v>
      </c>
      <c r="D73" s="46">
        <v>2004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0" si="14">SUM(D73:M73)</f>
        <v>2004</v>
      </c>
      <c r="O73" s="47">
        <f t="shared" si="12"/>
        <v>2.7681469714759308E-2</v>
      </c>
      <c r="P73" s="9"/>
    </row>
    <row r="74" spans="1:16">
      <c r="A74" s="12"/>
      <c r="B74" s="25">
        <v>361.3</v>
      </c>
      <c r="C74" s="20" t="s">
        <v>83</v>
      </c>
      <c r="D74" s="46">
        <v>33153</v>
      </c>
      <c r="E74" s="46">
        <v>7456</v>
      </c>
      <c r="F74" s="46">
        <v>0</v>
      </c>
      <c r="G74" s="46">
        <v>127392</v>
      </c>
      <c r="H74" s="46">
        <v>0</v>
      </c>
      <c r="I74" s="46">
        <v>122775</v>
      </c>
      <c r="J74" s="46">
        <v>17225</v>
      </c>
      <c r="K74" s="46">
        <v>-5139770</v>
      </c>
      <c r="L74" s="46">
        <v>0</v>
      </c>
      <c r="M74" s="46">
        <v>0</v>
      </c>
      <c r="N74" s="46">
        <f t="shared" si="14"/>
        <v>-4831769</v>
      </c>
      <c r="O74" s="47">
        <f t="shared" si="12"/>
        <v>-66.741750120864694</v>
      </c>
      <c r="P74" s="9"/>
    </row>
    <row r="75" spans="1:16">
      <c r="A75" s="12"/>
      <c r="B75" s="25">
        <v>362</v>
      </c>
      <c r="C75" s="20" t="s">
        <v>85</v>
      </c>
      <c r="D75" s="46">
        <v>329643</v>
      </c>
      <c r="E75" s="46">
        <v>0</v>
      </c>
      <c r="F75" s="46">
        <v>0</v>
      </c>
      <c r="G75" s="46">
        <v>0</v>
      </c>
      <c r="H75" s="46">
        <v>0</v>
      </c>
      <c r="I75" s="46">
        <v>2159074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2488717</v>
      </c>
      <c r="O75" s="47">
        <f t="shared" si="12"/>
        <v>34.376918295462396</v>
      </c>
      <c r="P75" s="9"/>
    </row>
    <row r="76" spans="1:16">
      <c r="A76" s="12"/>
      <c r="B76" s="25">
        <v>364</v>
      </c>
      <c r="C76" s="20" t="s">
        <v>136</v>
      </c>
      <c r="D76" s="46">
        <v>7668</v>
      </c>
      <c r="E76" s="46">
        <v>12000</v>
      </c>
      <c r="F76" s="46">
        <v>0</v>
      </c>
      <c r="G76" s="46">
        <v>0</v>
      </c>
      <c r="H76" s="46">
        <v>0</v>
      </c>
      <c r="I76" s="46">
        <v>99697</v>
      </c>
      <c r="J76" s="46">
        <v>-7366</v>
      </c>
      <c r="K76" s="46">
        <v>0</v>
      </c>
      <c r="L76" s="46">
        <v>0</v>
      </c>
      <c r="M76" s="46">
        <v>0</v>
      </c>
      <c r="N76" s="46">
        <f t="shared" si="14"/>
        <v>111999</v>
      </c>
      <c r="O76" s="47">
        <f t="shared" si="12"/>
        <v>1.5470543545824988</v>
      </c>
      <c r="P76" s="9"/>
    </row>
    <row r="77" spans="1:16">
      <c r="A77" s="12"/>
      <c r="B77" s="25">
        <v>365</v>
      </c>
      <c r="C77" s="20" t="s">
        <v>141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12451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12451</v>
      </c>
      <c r="O77" s="47">
        <f t="shared" si="12"/>
        <v>0.1719870156778783</v>
      </c>
      <c r="P77" s="9"/>
    </row>
    <row r="78" spans="1:16">
      <c r="A78" s="12"/>
      <c r="B78" s="25">
        <v>366</v>
      </c>
      <c r="C78" s="20" t="s">
        <v>87</v>
      </c>
      <c r="D78" s="46">
        <v>29970</v>
      </c>
      <c r="E78" s="46">
        <v>72631</v>
      </c>
      <c r="F78" s="46">
        <v>0</v>
      </c>
      <c r="G78" s="46">
        <v>25362</v>
      </c>
      <c r="H78" s="46">
        <v>0</v>
      </c>
      <c r="I78" s="46">
        <v>1646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129609</v>
      </c>
      <c r="O78" s="47">
        <f t="shared" si="12"/>
        <v>1.7903031977346502</v>
      </c>
      <c r="P78" s="9"/>
    </row>
    <row r="79" spans="1:16">
      <c r="A79" s="12"/>
      <c r="B79" s="25">
        <v>368</v>
      </c>
      <c r="C79" s="20" t="s">
        <v>108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25596495</v>
      </c>
      <c r="L79" s="46">
        <v>0</v>
      </c>
      <c r="M79" s="46">
        <v>0</v>
      </c>
      <c r="N79" s="46">
        <f t="shared" si="14"/>
        <v>25596495</v>
      </c>
      <c r="O79" s="47">
        <f t="shared" si="12"/>
        <v>353.5671662407625</v>
      </c>
      <c r="P79" s="9"/>
    </row>
    <row r="80" spans="1:16">
      <c r="A80" s="12"/>
      <c r="B80" s="25">
        <v>369.9</v>
      </c>
      <c r="C80" s="20" t="s">
        <v>88</v>
      </c>
      <c r="D80" s="46">
        <v>5498838</v>
      </c>
      <c r="E80" s="46">
        <v>611687</v>
      </c>
      <c r="F80" s="46">
        <v>0</v>
      </c>
      <c r="G80" s="46">
        <v>0</v>
      </c>
      <c r="H80" s="46">
        <v>0</v>
      </c>
      <c r="I80" s="46">
        <v>1482523</v>
      </c>
      <c r="J80" s="46">
        <v>428689</v>
      </c>
      <c r="K80" s="46">
        <v>0</v>
      </c>
      <c r="L80" s="46">
        <v>0</v>
      </c>
      <c r="M80" s="46">
        <v>0</v>
      </c>
      <c r="N80" s="46">
        <f t="shared" si="14"/>
        <v>8021737</v>
      </c>
      <c r="O80" s="47">
        <f t="shared" si="12"/>
        <v>110.80512466330548</v>
      </c>
      <c r="P80" s="9"/>
    </row>
    <row r="81" spans="1:119" ht="15.75">
      <c r="A81" s="29" t="s">
        <v>58</v>
      </c>
      <c r="B81" s="30"/>
      <c r="C81" s="31"/>
      <c r="D81" s="32">
        <f t="shared" ref="D81:M81" si="15">SUM(D82:D84)</f>
        <v>13025600</v>
      </c>
      <c r="E81" s="32">
        <f t="shared" si="15"/>
        <v>2348132</v>
      </c>
      <c r="F81" s="32">
        <f t="shared" si="15"/>
        <v>10466570</v>
      </c>
      <c r="G81" s="32">
        <f t="shared" si="15"/>
        <v>2245822</v>
      </c>
      <c r="H81" s="32">
        <f t="shared" si="15"/>
        <v>0</v>
      </c>
      <c r="I81" s="32">
        <f t="shared" si="15"/>
        <v>8774588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36860712</v>
      </c>
      <c r="O81" s="45">
        <f t="shared" si="12"/>
        <v>509.16101940741765</v>
      </c>
      <c r="P81" s="9"/>
    </row>
    <row r="82" spans="1:119">
      <c r="A82" s="12"/>
      <c r="B82" s="25">
        <v>381</v>
      </c>
      <c r="C82" s="20" t="s">
        <v>89</v>
      </c>
      <c r="D82" s="46">
        <v>2648800</v>
      </c>
      <c r="E82" s="46">
        <v>2348132</v>
      </c>
      <c r="F82" s="46">
        <v>10466570</v>
      </c>
      <c r="G82" s="46">
        <v>2245822</v>
      </c>
      <c r="H82" s="46">
        <v>0</v>
      </c>
      <c r="I82" s="46">
        <v>3230749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20940073</v>
      </c>
      <c r="O82" s="47">
        <f t="shared" si="12"/>
        <v>289.24750328061333</v>
      </c>
      <c r="P82" s="9"/>
    </row>
    <row r="83" spans="1:119">
      <c r="A83" s="12"/>
      <c r="B83" s="25">
        <v>382</v>
      </c>
      <c r="C83" s="20" t="s">
        <v>102</v>
      </c>
      <c r="D83" s="46">
        <v>10376800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10376800</v>
      </c>
      <c r="O83" s="47">
        <f t="shared" si="12"/>
        <v>143.33586573658403</v>
      </c>
      <c r="P83" s="9"/>
    </row>
    <row r="84" spans="1:119" ht="15.75" thickBot="1">
      <c r="A84" s="12"/>
      <c r="B84" s="25">
        <v>389.4</v>
      </c>
      <c r="C84" s="20" t="s">
        <v>137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5543839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5543839</v>
      </c>
      <c r="O84" s="47">
        <f t="shared" si="12"/>
        <v>76.577650390220313</v>
      </c>
      <c r="P84" s="9"/>
    </row>
    <row r="85" spans="1:119" ht="16.5" thickBot="1">
      <c r="A85" s="14" t="s">
        <v>76</v>
      </c>
      <c r="B85" s="23"/>
      <c r="C85" s="22"/>
      <c r="D85" s="15">
        <f t="shared" ref="D85:M85" si="16">SUM(D5,D17,D32,D48,D67,D71,D81)</f>
        <v>91477165</v>
      </c>
      <c r="E85" s="15">
        <f t="shared" si="16"/>
        <v>9681708</v>
      </c>
      <c r="F85" s="15">
        <f t="shared" si="16"/>
        <v>10466805</v>
      </c>
      <c r="G85" s="15">
        <f t="shared" si="16"/>
        <v>5269458</v>
      </c>
      <c r="H85" s="15">
        <f t="shared" si="16"/>
        <v>0</v>
      </c>
      <c r="I85" s="15">
        <f t="shared" si="16"/>
        <v>109239772</v>
      </c>
      <c r="J85" s="15">
        <f t="shared" si="16"/>
        <v>17578360</v>
      </c>
      <c r="K85" s="15">
        <f t="shared" si="16"/>
        <v>26017475</v>
      </c>
      <c r="L85" s="15">
        <f t="shared" si="16"/>
        <v>0</v>
      </c>
      <c r="M85" s="15">
        <f t="shared" si="16"/>
        <v>0</v>
      </c>
      <c r="N85" s="15">
        <f>SUM(D85:M85)</f>
        <v>269730743</v>
      </c>
      <c r="O85" s="38">
        <f t="shared" si="12"/>
        <v>3725.8200566337455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51" t="s">
        <v>145</v>
      </c>
      <c r="M87" s="51"/>
      <c r="N87" s="51"/>
      <c r="O87" s="43">
        <v>72395</v>
      </c>
    </row>
    <row r="88" spans="1:119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  <row r="89" spans="1:119" ht="15.75" customHeight="1" thickBot="1">
      <c r="A89" s="55" t="s">
        <v>110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7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2024-07-16T14:02:07Z</cp:lastPrinted>
  <dcterms:created xsi:type="dcterms:W3CDTF">2000-08-31T21:26:31Z</dcterms:created>
  <dcterms:modified xsi:type="dcterms:W3CDTF">2024-08-22T19:55:41Z</dcterms:modified>
</cp:coreProperties>
</file>