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Revenues/"/>
    </mc:Choice>
  </mc:AlternateContent>
  <xr:revisionPtr revIDLastSave="98" documentId="11_99DA40E34DB15BCFC8F1AFD70A5CDBF72408E3F1" xr6:coauthVersionLast="47" xr6:coauthVersionMax="47" xr10:uidLastSave="{7FB74C03-142C-4C5C-9C7C-A000139B148B}"/>
  <bookViews>
    <workbookView xWindow="-108" yWindow="-108" windowWidth="23256" windowHeight="13896" tabRatio="786" xr2:uid="{00000000-000D-0000-FFFF-FFFF00000000}"/>
  </bookViews>
  <sheets>
    <sheet name="2023" sheetId="48" r:id="rId1"/>
    <sheet name="2022" sheetId="47" r:id="rId2"/>
    <sheet name="2021" sheetId="46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</sheets>
  <definedNames>
    <definedName name="_xlnm.Print_Area" localSheetId="15">'2008'!$A$1:$O$41</definedName>
    <definedName name="_xlnm.Print_Area" localSheetId="14">'2009'!$A$1:$O$45</definedName>
    <definedName name="_xlnm.Print_Area" localSheetId="13">'2010'!$A$1:$O$47</definedName>
    <definedName name="_xlnm.Print_Area" localSheetId="12">'2011'!$A$1:$O$45</definedName>
    <definedName name="_xlnm.Print_Area" localSheetId="11">'2012'!$A$1:$O$43</definedName>
    <definedName name="_xlnm.Print_Area" localSheetId="10">'2013'!$A$1:$O$55</definedName>
    <definedName name="_xlnm.Print_Area" localSheetId="9">'2014'!$A$1:$O$53</definedName>
    <definedName name="_xlnm.Print_Area" localSheetId="8">'2015'!$A$1:$O$52</definedName>
    <definedName name="_xlnm.Print_Area" localSheetId="7">'2016'!$A$1:$O$51</definedName>
    <definedName name="_xlnm.Print_Area" localSheetId="6">'2017'!$A$1:$O$53</definedName>
    <definedName name="_xlnm.Print_Area" localSheetId="5">'2018'!$A$1:$O$49</definedName>
    <definedName name="_xlnm.Print_Area" localSheetId="4">'2019'!$A$1:$O$59</definedName>
    <definedName name="_xlnm.Print_Area" localSheetId="3">'2020'!$A$1:$O$50</definedName>
    <definedName name="_xlnm.Print_Area" localSheetId="2">'2021'!$A$1:$P$53</definedName>
    <definedName name="_xlnm.Print_Area" localSheetId="1">'2022'!$A$1:$P$54</definedName>
    <definedName name="_xlnm.Print_Area" localSheetId="0">'2023'!$A$1:$P$55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0" i="48" l="1"/>
  <c r="P50" i="48" s="1"/>
  <c r="O49" i="48"/>
  <c r="P49" i="48" s="1"/>
  <c r="O48" i="48"/>
  <c r="P48" i="48" s="1"/>
  <c r="N47" i="48"/>
  <c r="M47" i="48"/>
  <c r="L47" i="48"/>
  <c r="K47" i="48"/>
  <c r="J47" i="48"/>
  <c r="I47" i="48"/>
  <c r="H47" i="48"/>
  <c r="G47" i="48"/>
  <c r="F47" i="48"/>
  <c r="E47" i="48"/>
  <c r="D47" i="48"/>
  <c r="O46" i="48"/>
  <c r="P46" i="48" s="1"/>
  <c r="O45" i="48"/>
  <c r="P45" i="48" s="1"/>
  <c r="O44" i="48"/>
  <c r="P44" i="48" s="1"/>
  <c r="O43" i="48"/>
  <c r="P43" i="48" s="1"/>
  <c r="O42" i="48"/>
  <c r="P42" i="48" s="1"/>
  <c r="N41" i="48"/>
  <c r="M41" i="48"/>
  <c r="L41" i="48"/>
  <c r="K41" i="48"/>
  <c r="J41" i="48"/>
  <c r="I41" i="48"/>
  <c r="H41" i="48"/>
  <c r="G41" i="48"/>
  <c r="F41" i="48"/>
  <c r="E41" i="48"/>
  <c r="D41" i="48"/>
  <c r="O40" i="48"/>
  <c r="P40" i="48" s="1"/>
  <c r="N39" i="48"/>
  <c r="M39" i="48"/>
  <c r="L39" i="48"/>
  <c r="K39" i="48"/>
  <c r="J39" i="48"/>
  <c r="I39" i="48"/>
  <c r="H39" i="48"/>
  <c r="G39" i="48"/>
  <c r="F39" i="48"/>
  <c r="E39" i="48"/>
  <c r="D39" i="48"/>
  <c r="O38" i="48"/>
  <c r="P38" i="48" s="1"/>
  <c r="O37" i="48"/>
  <c r="P37" i="48" s="1"/>
  <c r="O36" i="48"/>
  <c r="P36" i="48" s="1"/>
  <c r="O35" i="48"/>
  <c r="P35" i="48" s="1"/>
  <c r="O34" i="48"/>
  <c r="P34" i="48" s="1"/>
  <c r="O33" i="48"/>
  <c r="P33" i="48" s="1"/>
  <c r="O32" i="48"/>
  <c r="P32" i="48" s="1"/>
  <c r="N31" i="48"/>
  <c r="M31" i="48"/>
  <c r="L31" i="48"/>
  <c r="K31" i="48"/>
  <c r="J31" i="48"/>
  <c r="I31" i="48"/>
  <c r="H31" i="48"/>
  <c r="G31" i="48"/>
  <c r="F31" i="48"/>
  <c r="E31" i="48"/>
  <c r="D31" i="48"/>
  <c r="O30" i="48"/>
  <c r="P30" i="48" s="1"/>
  <c r="O29" i="48"/>
  <c r="P29" i="48" s="1"/>
  <c r="O28" i="48"/>
  <c r="P28" i="48" s="1"/>
  <c r="O27" i="48"/>
  <c r="P27" i="48" s="1"/>
  <c r="O26" i="48"/>
  <c r="P26" i="48" s="1"/>
  <c r="O25" i="48"/>
  <c r="P25" i="48" s="1"/>
  <c r="O24" i="48"/>
  <c r="P24" i="48" s="1"/>
  <c r="O23" i="48"/>
  <c r="P23" i="48" s="1"/>
  <c r="O22" i="48"/>
  <c r="P22" i="48" s="1"/>
  <c r="N21" i="48"/>
  <c r="M21" i="48"/>
  <c r="L21" i="48"/>
  <c r="K21" i="48"/>
  <c r="J21" i="48"/>
  <c r="I21" i="48"/>
  <c r="H21" i="48"/>
  <c r="G21" i="48"/>
  <c r="F21" i="48"/>
  <c r="E21" i="48"/>
  <c r="D21" i="48"/>
  <c r="O20" i="48"/>
  <c r="P20" i="48" s="1"/>
  <c r="O19" i="48"/>
  <c r="P19" i="48" s="1"/>
  <c r="O18" i="48"/>
  <c r="P18" i="48" s="1"/>
  <c r="O17" i="48"/>
  <c r="P17" i="48" s="1"/>
  <c r="O16" i="48"/>
  <c r="P16" i="48" s="1"/>
  <c r="O15" i="48"/>
  <c r="P15" i="48" s="1"/>
  <c r="O14" i="48"/>
  <c r="P14" i="48" s="1"/>
  <c r="O13" i="48"/>
  <c r="P13" i="48" s="1"/>
  <c r="O12" i="48"/>
  <c r="P12" i="48" s="1"/>
  <c r="N11" i="48"/>
  <c r="M11" i="48"/>
  <c r="L11" i="48"/>
  <c r="K11" i="48"/>
  <c r="J11" i="48"/>
  <c r="I11" i="48"/>
  <c r="H11" i="48"/>
  <c r="G11" i="48"/>
  <c r="F11" i="48"/>
  <c r="E11" i="48"/>
  <c r="D11" i="48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49" i="47"/>
  <c r="P49" i="47" s="1"/>
  <c r="O48" i="47"/>
  <c r="P48" i="47" s="1"/>
  <c r="N47" i="47"/>
  <c r="M47" i="47"/>
  <c r="L47" i="47"/>
  <c r="K47" i="47"/>
  <c r="J47" i="47"/>
  <c r="I47" i="47"/>
  <c r="H47" i="47"/>
  <c r="G47" i="47"/>
  <c r="F47" i="47"/>
  <c r="E47" i="47"/>
  <c r="D47" i="47"/>
  <c r="O46" i="47"/>
  <c r="P46" i="47" s="1"/>
  <c r="O45" i="47"/>
  <c r="P45" i="47" s="1"/>
  <c r="O44" i="47"/>
  <c r="P44" i="47" s="1"/>
  <c r="O43" i="47"/>
  <c r="P43" i="47" s="1"/>
  <c r="O42" i="47"/>
  <c r="P42" i="47" s="1"/>
  <c r="N41" i="47"/>
  <c r="M41" i="47"/>
  <c r="L41" i="47"/>
  <c r="K41" i="47"/>
  <c r="J41" i="47"/>
  <c r="I41" i="47"/>
  <c r="H41" i="47"/>
  <c r="G41" i="47"/>
  <c r="F41" i="47"/>
  <c r="E41" i="47"/>
  <c r="D41" i="47"/>
  <c r="O40" i="47"/>
  <c r="P40" i="47" s="1"/>
  <c r="N39" i="47"/>
  <c r="M39" i="47"/>
  <c r="L39" i="47"/>
  <c r="K39" i="47"/>
  <c r="J39" i="47"/>
  <c r="I39" i="47"/>
  <c r="H39" i="47"/>
  <c r="G39" i="47"/>
  <c r="F39" i="47"/>
  <c r="E39" i="47"/>
  <c r="D39" i="47"/>
  <c r="O38" i="47"/>
  <c r="P38" i="47" s="1"/>
  <c r="O37" i="47"/>
  <c r="P37" i="47" s="1"/>
  <c r="O36" i="47"/>
  <c r="P36" i="47" s="1"/>
  <c r="O35" i="47"/>
  <c r="P35" i="47" s="1"/>
  <c r="O34" i="47"/>
  <c r="P34" i="47" s="1"/>
  <c r="O33" i="47"/>
  <c r="P33" i="47" s="1"/>
  <c r="O32" i="47"/>
  <c r="P32" i="47" s="1"/>
  <c r="N31" i="47"/>
  <c r="M31" i="47"/>
  <c r="L31" i="47"/>
  <c r="K31" i="47"/>
  <c r="J31" i="47"/>
  <c r="I31" i="47"/>
  <c r="H31" i="47"/>
  <c r="G31" i="47"/>
  <c r="F31" i="47"/>
  <c r="E31" i="47"/>
  <c r="D31" i="47"/>
  <c r="O30" i="47"/>
  <c r="P30" i="47" s="1"/>
  <c r="O29" i="47"/>
  <c r="P29" i="47" s="1"/>
  <c r="O28" i="47"/>
  <c r="P28" i="47" s="1"/>
  <c r="O27" i="47"/>
  <c r="P27" i="47" s="1"/>
  <c r="O26" i="47"/>
  <c r="P26" i="47" s="1"/>
  <c r="O25" i="47"/>
  <c r="P25" i="47" s="1"/>
  <c r="O24" i="47"/>
  <c r="P24" i="47" s="1"/>
  <c r="O23" i="47"/>
  <c r="P23" i="47" s="1"/>
  <c r="N22" i="47"/>
  <c r="M22" i="47"/>
  <c r="L22" i="47"/>
  <c r="K22" i="47"/>
  <c r="J22" i="47"/>
  <c r="I22" i="47"/>
  <c r="H22" i="47"/>
  <c r="G22" i="47"/>
  <c r="F22" i="47"/>
  <c r="E22" i="47"/>
  <c r="D22" i="47"/>
  <c r="O21" i="47"/>
  <c r="P21" i="47" s="1"/>
  <c r="O20" i="47"/>
  <c r="P20" i="47" s="1"/>
  <c r="O19" i="47"/>
  <c r="P19" i="47" s="1"/>
  <c r="O18" i="47"/>
  <c r="P18" i="47" s="1"/>
  <c r="O17" i="47"/>
  <c r="P17" i="47" s="1"/>
  <c r="O16" i="47"/>
  <c r="P16" i="47" s="1"/>
  <c r="O15" i="47"/>
  <c r="P15" i="47" s="1"/>
  <c r="O14" i="47"/>
  <c r="P14" i="47" s="1"/>
  <c r="O13" i="47"/>
  <c r="P13" i="47" s="1"/>
  <c r="O12" i="47"/>
  <c r="P12" i="47" s="1"/>
  <c r="N11" i="47"/>
  <c r="M11" i="47"/>
  <c r="L11" i="47"/>
  <c r="K11" i="47"/>
  <c r="J11" i="47"/>
  <c r="I11" i="47"/>
  <c r="H11" i="47"/>
  <c r="G11" i="47"/>
  <c r="F11" i="47"/>
  <c r="E11" i="47"/>
  <c r="D11" i="47"/>
  <c r="O10" i="47"/>
  <c r="P10" i="47" s="1"/>
  <c r="O9" i="47"/>
  <c r="P9" i="47" s="1"/>
  <c r="O8" i="47"/>
  <c r="P8" i="47" s="1"/>
  <c r="O7" i="47"/>
  <c r="P7" i="47" s="1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L51" i="48" l="1"/>
  <c r="N51" i="48"/>
  <c r="J51" i="48"/>
  <c r="K51" i="48"/>
  <c r="M51" i="48"/>
  <c r="F51" i="48"/>
  <c r="O41" i="48"/>
  <c r="P41" i="48" s="1"/>
  <c r="G51" i="48"/>
  <c r="H51" i="48"/>
  <c r="O21" i="48"/>
  <c r="P21" i="48" s="1"/>
  <c r="I51" i="48"/>
  <c r="O11" i="48"/>
  <c r="P11" i="48" s="1"/>
  <c r="O31" i="48"/>
  <c r="P31" i="48" s="1"/>
  <c r="O47" i="48"/>
  <c r="P47" i="48" s="1"/>
  <c r="O39" i="48"/>
  <c r="P39" i="48" s="1"/>
  <c r="O5" i="48"/>
  <c r="P5" i="48" s="1"/>
  <c r="E51" i="48"/>
  <c r="D51" i="48"/>
  <c r="O47" i="47"/>
  <c r="P47" i="47" s="1"/>
  <c r="O41" i="47"/>
  <c r="P41" i="47" s="1"/>
  <c r="O39" i="47"/>
  <c r="P39" i="47" s="1"/>
  <c r="O31" i="47"/>
  <c r="P31" i="47" s="1"/>
  <c r="L50" i="47"/>
  <c r="O22" i="47"/>
  <c r="P22" i="47" s="1"/>
  <c r="E50" i="47"/>
  <c r="J50" i="47"/>
  <c r="O11" i="47"/>
  <c r="P11" i="47" s="1"/>
  <c r="G50" i="47"/>
  <c r="H50" i="47"/>
  <c r="I50" i="47"/>
  <c r="K50" i="47"/>
  <c r="F50" i="47"/>
  <c r="M50" i="47"/>
  <c r="D50" i="47"/>
  <c r="N50" i="47"/>
  <c r="O5" i="47"/>
  <c r="P5" i="47" s="1"/>
  <c r="N16" i="45"/>
  <c r="O16" i="45"/>
  <c r="O48" i="46"/>
  <c r="P48" i="46" s="1"/>
  <c r="N47" i="46"/>
  <c r="M47" i="46"/>
  <c r="L47" i="46"/>
  <c r="K47" i="46"/>
  <c r="J47" i="46"/>
  <c r="I47" i="46"/>
  <c r="H47" i="46"/>
  <c r="G47" i="46"/>
  <c r="G49" i="46" s="1"/>
  <c r="F47" i="46"/>
  <c r="E47" i="46"/>
  <c r="D47" i="46"/>
  <c r="O46" i="46"/>
  <c r="P46" i="46" s="1"/>
  <c r="O45" i="46"/>
  <c r="P45" i="46" s="1"/>
  <c r="N44" i="46"/>
  <c r="M44" i="46"/>
  <c r="L44" i="46"/>
  <c r="K44" i="46"/>
  <c r="J44" i="46"/>
  <c r="I44" i="46"/>
  <c r="H44" i="46"/>
  <c r="G44" i="46"/>
  <c r="F44" i="46"/>
  <c r="E44" i="46"/>
  <c r="D44" i="46"/>
  <c r="O43" i="46"/>
  <c r="P43" i="46"/>
  <c r="N42" i="46"/>
  <c r="M42" i="46"/>
  <c r="L42" i="46"/>
  <c r="K42" i="46"/>
  <c r="J42" i="46"/>
  <c r="I42" i="46"/>
  <c r="H42" i="46"/>
  <c r="G42" i="46"/>
  <c r="F42" i="46"/>
  <c r="E42" i="46"/>
  <c r="D42" i="46"/>
  <c r="O41" i="46"/>
  <c r="P41" i="46" s="1"/>
  <c r="O40" i="46"/>
  <c r="P40" i="46" s="1"/>
  <c r="O39" i="46"/>
  <c r="P39" i="46" s="1"/>
  <c r="O38" i="46"/>
  <c r="P38" i="46"/>
  <c r="O37" i="46"/>
  <c r="P37" i="46" s="1"/>
  <c r="O36" i="46"/>
  <c r="P36" i="46" s="1"/>
  <c r="O35" i="46"/>
  <c r="P35" i="46" s="1"/>
  <c r="O34" i="46"/>
  <c r="P34" i="46"/>
  <c r="O33" i="46"/>
  <c r="P33" i="46" s="1"/>
  <c r="N32" i="46"/>
  <c r="M32" i="46"/>
  <c r="L32" i="46"/>
  <c r="K32" i="46"/>
  <c r="J32" i="46"/>
  <c r="I32" i="46"/>
  <c r="I49" i="46" s="1"/>
  <c r="H32" i="46"/>
  <c r="G32" i="46"/>
  <c r="F32" i="46"/>
  <c r="E32" i="46"/>
  <c r="D32" i="46"/>
  <c r="O31" i="46"/>
  <c r="P31" i="46" s="1"/>
  <c r="O30" i="46"/>
  <c r="P30" i="46" s="1"/>
  <c r="O29" i="46"/>
  <c r="P29" i="46" s="1"/>
  <c r="O28" i="46"/>
  <c r="P28" i="46"/>
  <c r="O27" i="46"/>
  <c r="P27" i="46" s="1"/>
  <c r="O26" i="46"/>
  <c r="P26" i="46" s="1"/>
  <c r="O25" i="46"/>
  <c r="P25" i="46" s="1"/>
  <c r="O24" i="46"/>
  <c r="P24" i="46" s="1"/>
  <c r="O23" i="46"/>
  <c r="P23" i="46"/>
  <c r="N22" i="46"/>
  <c r="M22" i="46"/>
  <c r="L22" i="46"/>
  <c r="K22" i="46"/>
  <c r="J22" i="46"/>
  <c r="I22" i="46"/>
  <c r="H22" i="46"/>
  <c r="G22" i="46"/>
  <c r="F22" i="46"/>
  <c r="E22" i="46"/>
  <c r="D22" i="46"/>
  <c r="O21" i="46"/>
  <c r="P21" i="46" s="1"/>
  <c r="O20" i="46"/>
  <c r="P20" i="46" s="1"/>
  <c r="O19" i="46"/>
  <c r="P19" i="46" s="1"/>
  <c r="O18" i="46"/>
  <c r="P18" i="46" s="1"/>
  <c r="O17" i="46"/>
  <c r="P17" i="46" s="1"/>
  <c r="O16" i="46"/>
  <c r="P16" i="46" s="1"/>
  <c r="O15" i="46"/>
  <c r="P15" i="46" s="1"/>
  <c r="O14" i="46"/>
  <c r="P14" i="46" s="1"/>
  <c r="N13" i="46"/>
  <c r="M13" i="46"/>
  <c r="L13" i="46"/>
  <c r="K13" i="46"/>
  <c r="J13" i="46"/>
  <c r="I13" i="46"/>
  <c r="H13" i="46"/>
  <c r="G13" i="46"/>
  <c r="F13" i="46"/>
  <c r="E13" i="46"/>
  <c r="D13" i="46"/>
  <c r="O12" i="46"/>
  <c r="P12" i="46" s="1"/>
  <c r="O11" i="46"/>
  <c r="P11" i="46" s="1"/>
  <c r="O10" i="46"/>
  <c r="P10" i="46"/>
  <c r="O9" i="46"/>
  <c r="P9" i="46" s="1"/>
  <c r="O8" i="46"/>
  <c r="P8" i="46" s="1"/>
  <c r="O7" i="46"/>
  <c r="P7" i="46"/>
  <c r="O6" i="46"/>
  <c r="P6" i="46" s="1"/>
  <c r="N5" i="46"/>
  <c r="M5" i="46"/>
  <c r="L5" i="46"/>
  <c r="K5" i="46"/>
  <c r="J5" i="46"/>
  <c r="I5" i="46"/>
  <c r="H5" i="46"/>
  <c r="G5" i="46"/>
  <c r="F5" i="46"/>
  <c r="E5" i="46"/>
  <c r="D5" i="46"/>
  <c r="N45" i="45"/>
  <c r="O45" i="45"/>
  <c r="N44" i="45"/>
  <c r="O44" i="45" s="1"/>
  <c r="M43" i="45"/>
  <c r="L43" i="45"/>
  <c r="K43" i="45"/>
  <c r="J43" i="45"/>
  <c r="I43" i="45"/>
  <c r="H43" i="45"/>
  <c r="H46" i="45" s="1"/>
  <c r="G43" i="45"/>
  <c r="F43" i="45"/>
  <c r="F46" i="45" s="1"/>
  <c r="E43" i="45"/>
  <c r="D43" i="45"/>
  <c r="N42" i="45"/>
  <c r="O42" i="45"/>
  <c r="N41" i="45"/>
  <c r="O41" i="45" s="1"/>
  <c r="N40" i="45"/>
  <c r="O40" i="45" s="1"/>
  <c r="N39" i="45"/>
  <c r="O39" i="45" s="1"/>
  <c r="M38" i="45"/>
  <c r="L38" i="45"/>
  <c r="K38" i="45"/>
  <c r="J38" i="45"/>
  <c r="J46" i="45" s="1"/>
  <c r="I38" i="45"/>
  <c r="H38" i="45"/>
  <c r="G38" i="45"/>
  <c r="F38" i="45"/>
  <c r="E38" i="45"/>
  <c r="D38" i="45"/>
  <c r="N37" i="45"/>
  <c r="O37" i="45" s="1"/>
  <c r="M36" i="45"/>
  <c r="L36" i="45"/>
  <c r="K36" i="45"/>
  <c r="J36" i="45"/>
  <c r="I36" i="45"/>
  <c r="H36" i="45"/>
  <c r="G36" i="45"/>
  <c r="F36" i="45"/>
  <c r="E36" i="45"/>
  <c r="D36" i="45"/>
  <c r="N35" i="45"/>
  <c r="O35" i="45"/>
  <c r="N34" i="45"/>
  <c r="O34" i="45" s="1"/>
  <c r="N33" i="45"/>
  <c r="O33" i="45" s="1"/>
  <c r="N32" i="45"/>
  <c r="O32" i="45" s="1"/>
  <c r="N31" i="45"/>
  <c r="O31" i="45" s="1"/>
  <c r="N30" i="45"/>
  <c r="O30" i="45" s="1"/>
  <c r="N29" i="45"/>
  <c r="O29" i="45" s="1"/>
  <c r="N28" i="45"/>
  <c r="O28" i="45" s="1"/>
  <c r="M27" i="45"/>
  <c r="L27" i="45"/>
  <c r="K27" i="45"/>
  <c r="J27" i="45"/>
  <c r="I27" i="45"/>
  <c r="H27" i="45"/>
  <c r="G27" i="45"/>
  <c r="F27" i="45"/>
  <c r="E27" i="45"/>
  <c r="D27" i="45"/>
  <c r="N26" i="45"/>
  <c r="O26" i="45" s="1"/>
  <c r="N25" i="45"/>
  <c r="O25" i="45"/>
  <c r="N24" i="45"/>
  <c r="O24" i="45" s="1"/>
  <c r="N23" i="45"/>
  <c r="O23" i="45" s="1"/>
  <c r="N22" i="45"/>
  <c r="O22" i="45"/>
  <c r="N21" i="45"/>
  <c r="O21" i="45" s="1"/>
  <c r="N20" i="45"/>
  <c r="O20" i="45" s="1"/>
  <c r="M19" i="45"/>
  <c r="L19" i="45"/>
  <c r="K19" i="45"/>
  <c r="J19" i="45"/>
  <c r="I19" i="45"/>
  <c r="H19" i="45"/>
  <c r="G19" i="45"/>
  <c r="F19" i="45"/>
  <c r="E19" i="45"/>
  <c r="D19" i="45"/>
  <c r="N19" i="45" s="1"/>
  <c r="O19" i="45" s="1"/>
  <c r="N18" i="45"/>
  <c r="O18" i="45" s="1"/>
  <c r="N17" i="45"/>
  <c r="O17" i="45" s="1"/>
  <c r="N15" i="45"/>
  <c r="O15" i="45" s="1"/>
  <c r="N14" i="45"/>
  <c r="O14" i="45"/>
  <c r="M13" i="45"/>
  <c r="L13" i="45"/>
  <c r="K13" i="45"/>
  <c r="J13" i="45"/>
  <c r="I13" i="45"/>
  <c r="H13" i="45"/>
  <c r="G13" i="45"/>
  <c r="F13" i="45"/>
  <c r="E13" i="45"/>
  <c r="D13" i="45"/>
  <c r="N12" i="45"/>
  <c r="O12" i="45" s="1"/>
  <c r="N11" i="45"/>
  <c r="O11" i="45" s="1"/>
  <c r="N10" i="45"/>
  <c r="O10" i="45" s="1"/>
  <c r="N9" i="45"/>
  <c r="O9" i="45" s="1"/>
  <c r="N8" i="45"/>
  <c r="O8" i="45" s="1"/>
  <c r="N7" i="45"/>
  <c r="O7" i="45" s="1"/>
  <c r="N6" i="45"/>
  <c r="O6" i="45"/>
  <c r="M5" i="45"/>
  <c r="L5" i="45"/>
  <c r="L46" i="45" s="1"/>
  <c r="K5" i="45"/>
  <c r="J5" i="45"/>
  <c r="I5" i="45"/>
  <c r="H5" i="45"/>
  <c r="G5" i="45"/>
  <c r="F5" i="45"/>
  <c r="E5" i="45"/>
  <c r="D5" i="45"/>
  <c r="N54" i="44"/>
  <c r="O54" i="44" s="1"/>
  <c r="N53" i="44"/>
  <c r="O53" i="44" s="1"/>
  <c r="N52" i="44"/>
  <c r="O52" i="44" s="1"/>
  <c r="M51" i="44"/>
  <c r="L51" i="44"/>
  <c r="K51" i="44"/>
  <c r="J51" i="44"/>
  <c r="I51" i="44"/>
  <c r="H51" i="44"/>
  <c r="G51" i="44"/>
  <c r="F51" i="44"/>
  <c r="E51" i="44"/>
  <c r="D51" i="44"/>
  <c r="N51" i="44" s="1"/>
  <c r="O51" i="44" s="1"/>
  <c r="N50" i="44"/>
  <c r="O50" i="44" s="1"/>
  <c r="N49" i="44"/>
  <c r="O49" i="44" s="1"/>
  <c r="N48" i="44"/>
  <c r="O48" i="44" s="1"/>
  <c r="M47" i="44"/>
  <c r="L47" i="44"/>
  <c r="K47" i="44"/>
  <c r="J47" i="44"/>
  <c r="I47" i="44"/>
  <c r="H47" i="44"/>
  <c r="G47" i="44"/>
  <c r="N47" i="44" s="1"/>
  <c r="O47" i="44" s="1"/>
  <c r="F47" i="44"/>
  <c r="E47" i="44"/>
  <c r="D47" i="44"/>
  <c r="N46" i="44"/>
  <c r="O46" i="44" s="1"/>
  <c r="M45" i="44"/>
  <c r="L45" i="44"/>
  <c r="K45" i="44"/>
  <c r="J45" i="44"/>
  <c r="I45" i="44"/>
  <c r="H45" i="44"/>
  <c r="G45" i="44"/>
  <c r="F45" i="44"/>
  <c r="E45" i="44"/>
  <c r="D45" i="44"/>
  <c r="N44" i="44"/>
  <c r="O44" i="44" s="1"/>
  <c r="N43" i="44"/>
  <c r="O43" i="44" s="1"/>
  <c r="N42" i="44"/>
  <c r="O42" i="44"/>
  <c r="N41" i="44"/>
  <c r="O41" i="44" s="1"/>
  <c r="N40" i="44"/>
  <c r="O40" i="44" s="1"/>
  <c r="N39" i="44"/>
  <c r="O39" i="44"/>
  <c r="N38" i="44"/>
  <c r="O38" i="44" s="1"/>
  <c r="N37" i="44"/>
  <c r="O37" i="44" s="1"/>
  <c r="N36" i="44"/>
  <c r="O36" i="44"/>
  <c r="N35" i="44"/>
  <c r="O35" i="44" s="1"/>
  <c r="M34" i="44"/>
  <c r="N34" i="44" s="1"/>
  <c r="O34" i="44" s="1"/>
  <c r="L34" i="44"/>
  <c r="K34" i="44"/>
  <c r="J34" i="44"/>
  <c r="I34" i="44"/>
  <c r="H34" i="44"/>
  <c r="G34" i="44"/>
  <c r="F34" i="44"/>
  <c r="E34" i="44"/>
  <c r="D34" i="44"/>
  <c r="N33" i="44"/>
  <c r="O33" i="44" s="1"/>
  <c r="N32" i="44"/>
  <c r="O32" i="44" s="1"/>
  <c r="N31" i="44"/>
  <c r="O31" i="44" s="1"/>
  <c r="N30" i="44"/>
  <c r="O30" i="44" s="1"/>
  <c r="N29" i="44"/>
  <c r="O29" i="44" s="1"/>
  <c r="N28" i="44"/>
  <c r="O28" i="44"/>
  <c r="N27" i="44"/>
  <c r="O27" i="44" s="1"/>
  <c r="N26" i="44"/>
  <c r="O26" i="44" s="1"/>
  <c r="N25" i="44"/>
  <c r="O25" i="44" s="1"/>
  <c r="N24" i="44"/>
  <c r="O24" i="44" s="1"/>
  <c r="M23" i="44"/>
  <c r="L23" i="44"/>
  <c r="K23" i="44"/>
  <c r="J23" i="44"/>
  <c r="I23" i="44"/>
  <c r="H23" i="44"/>
  <c r="G23" i="44"/>
  <c r="F23" i="44"/>
  <c r="E23" i="44"/>
  <c r="D23" i="44"/>
  <c r="D55" i="44" s="1"/>
  <c r="N22" i="44"/>
  <c r="O22" i="44" s="1"/>
  <c r="N21" i="44"/>
  <c r="O21" i="44" s="1"/>
  <c r="N20" i="44"/>
  <c r="O20" i="44" s="1"/>
  <c r="N19" i="44"/>
  <c r="O19" i="44" s="1"/>
  <c r="N18" i="44"/>
  <c r="O18" i="44" s="1"/>
  <c r="N17" i="44"/>
  <c r="O17" i="44" s="1"/>
  <c r="N16" i="44"/>
  <c r="O16" i="44" s="1"/>
  <c r="N15" i="44"/>
  <c r="O15" i="44" s="1"/>
  <c r="N14" i="44"/>
  <c r="O14" i="44" s="1"/>
  <c r="M13" i="44"/>
  <c r="L13" i="44"/>
  <c r="K13" i="44"/>
  <c r="J13" i="44"/>
  <c r="I13" i="44"/>
  <c r="H13" i="44"/>
  <c r="G13" i="44"/>
  <c r="F13" i="44"/>
  <c r="E13" i="44"/>
  <c r="D13" i="44"/>
  <c r="N12" i="44"/>
  <c r="O12" i="44" s="1"/>
  <c r="N11" i="44"/>
  <c r="O11" i="44" s="1"/>
  <c r="N10" i="44"/>
  <c r="O10" i="44" s="1"/>
  <c r="N9" i="44"/>
  <c r="O9" i="44" s="1"/>
  <c r="N8" i="44"/>
  <c r="O8" i="44" s="1"/>
  <c r="N7" i="44"/>
  <c r="O7" i="44" s="1"/>
  <c r="N6" i="44"/>
  <c r="O6" i="44" s="1"/>
  <c r="M5" i="44"/>
  <c r="L5" i="44"/>
  <c r="K5" i="44"/>
  <c r="J5" i="44"/>
  <c r="I5" i="44"/>
  <c r="H5" i="44"/>
  <c r="H55" i="44" s="1"/>
  <c r="G5" i="44"/>
  <c r="F5" i="44"/>
  <c r="F55" i="44" s="1"/>
  <c r="E5" i="44"/>
  <c r="E55" i="44" s="1"/>
  <c r="D5" i="44"/>
  <c r="N44" i="43"/>
  <c r="O44" i="43" s="1"/>
  <c r="N43" i="43"/>
  <c r="O43" i="43"/>
  <c r="M42" i="43"/>
  <c r="L42" i="43"/>
  <c r="K42" i="43"/>
  <c r="J42" i="43"/>
  <c r="I42" i="43"/>
  <c r="H42" i="43"/>
  <c r="G42" i="43"/>
  <c r="F42" i="43"/>
  <c r="E42" i="43"/>
  <c r="D42" i="43"/>
  <c r="N41" i="43"/>
  <c r="O41" i="43"/>
  <c r="N40" i="43"/>
  <c r="O40" i="43" s="1"/>
  <c r="N39" i="43"/>
  <c r="O39" i="43" s="1"/>
  <c r="N38" i="43"/>
  <c r="O38" i="43" s="1"/>
  <c r="M37" i="43"/>
  <c r="L37" i="43"/>
  <c r="K37" i="43"/>
  <c r="J37" i="43"/>
  <c r="I37" i="43"/>
  <c r="H37" i="43"/>
  <c r="G37" i="43"/>
  <c r="F37" i="43"/>
  <c r="E37" i="43"/>
  <c r="D37" i="43"/>
  <c r="N36" i="43"/>
  <c r="O36" i="43"/>
  <c r="N35" i="43"/>
  <c r="O35" i="43" s="1"/>
  <c r="N34" i="43"/>
  <c r="O34" i="43" s="1"/>
  <c r="N33" i="43"/>
  <c r="O33" i="43"/>
  <c r="N32" i="43"/>
  <c r="O32" i="43" s="1"/>
  <c r="N31" i="43"/>
  <c r="O31" i="43" s="1"/>
  <c r="M30" i="43"/>
  <c r="L30" i="43"/>
  <c r="K30" i="43"/>
  <c r="J30" i="43"/>
  <c r="I30" i="43"/>
  <c r="H30" i="43"/>
  <c r="G30" i="43"/>
  <c r="F30" i="43"/>
  <c r="E30" i="43"/>
  <c r="D30" i="43"/>
  <c r="N29" i="43"/>
  <c r="O29" i="43" s="1"/>
  <c r="N28" i="43"/>
  <c r="O28" i="43"/>
  <c r="N27" i="43"/>
  <c r="O27" i="43" s="1"/>
  <c r="N26" i="43"/>
  <c r="O26" i="43" s="1"/>
  <c r="N25" i="43"/>
  <c r="O25" i="43"/>
  <c r="N24" i="43"/>
  <c r="O24" i="43" s="1"/>
  <c r="N23" i="43"/>
  <c r="O23" i="43" s="1"/>
  <c r="N22" i="43"/>
  <c r="O22" i="43"/>
  <c r="N21" i="43"/>
  <c r="O21" i="43" s="1"/>
  <c r="M20" i="43"/>
  <c r="L20" i="43"/>
  <c r="K20" i="43"/>
  <c r="J20" i="43"/>
  <c r="I20" i="43"/>
  <c r="H20" i="43"/>
  <c r="G20" i="43"/>
  <c r="F20" i="43"/>
  <c r="E20" i="43"/>
  <c r="D20" i="43"/>
  <c r="N19" i="43"/>
  <c r="O19" i="43" s="1"/>
  <c r="N18" i="43"/>
  <c r="O18" i="43" s="1"/>
  <c r="N17" i="43"/>
  <c r="O17" i="43" s="1"/>
  <c r="N16" i="43"/>
  <c r="O16" i="43" s="1"/>
  <c r="N15" i="43"/>
  <c r="O15" i="43" s="1"/>
  <c r="N14" i="43"/>
  <c r="O14" i="43" s="1"/>
  <c r="M13" i="43"/>
  <c r="L13" i="43"/>
  <c r="K13" i="43"/>
  <c r="J13" i="43"/>
  <c r="I13" i="43"/>
  <c r="H13" i="43"/>
  <c r="N13" i="43" s="1"/>
  <c r="O13" i="43" s="1"/>
  <c r="G13" i="43"/>
  <c r="F13" i="43"/>
  <c r="E13" i="43"/>
  <c r="D13" i="43"/>
  <c r="N12" i="43"/>
  <c r="O12" i="43" s="1"/>
  <c r="N11" i="43"/>
  <c r="O11" i="43" s="1"/>
  <c r="N10" i="43"/>
  <c r="O10" i="43" s="1"/>
  <c r="N9" i="43"/>
  <c r="O9" i="43" s="1"/>
  <c r="N8" i="43"/>
  <c r="O8" i="43" s="1"/>
  <c r="N7" i="43"/>
  <c r="O7" i="43" s="1"/>
  <c r="N6" i="43"/>
  <c r="O6" i="43" s="1"/>
  <c r="M5" i="43"/>
  <c r="L5" i="43"/>
  <c r="K5" i="43"/>
  <c r="J5" i="43"/>
  <c r="I5" i="43"/>
  <c r="I45" i="43" s="1"/>
  <c r="H5" i="43"/>
  <c r="G5" i="43"/>
  <c r="G45" i="43" s="1"/>
  <c r="F5" i="43"/>
  <c r="E5" i="43"/>
  <c r="D5" i="43"/>
  <c r="D45" i="43" s="1"/>
  <c r="N48" i="42"/>
  <c r="O48" i="42" s="1"/>
  <c r="N47" i="42"/>
  <c r="O47" i="42" s="1"/>
  <c r="M46" i="42"/>
  <c r="L46" i="42"/>
  <c r="K46" i="42"/>
  <c r="J46" i="42"/>
  <c r="I46" i="42"/>
  <c r="H46" i="42"/>
  <c r="G46" i="42"/>
  <c r="F46" i="42"/>
  <c r="E46" i="42"/>
  <c r="D46" i="42"/>
  <c r="N45" i="42"/>
  <c r="O45" i="42" s="1"/>
  <c r="N44" i="42"/>
  <c r="O44" i="42" s="1"/>
  <c r="N43" i="42"/>
  <c r="O43" i="42" s="1"/>
  <c r="N42" i="42"/>
  <c r="O42" i="42" s="1"/>
  <c r="N41" i="42"/>
  <c r="O41" i="42" s="1"/>
  <c r="M40" i="42"/>
  <c r="L40" i="42"/>
  <c r="K40" i="42"/>
  <c r="J40" i="42"/>
  <c r="I40" i="42"/>
  <c r="H40" i="42"/>
  <c r="G40" i="42"/>
  <c r="F40" i="42"/>
  <c r="E40" i="42"/>
  <c r="D40" i="42"/>
  <c r="D49" i="42" s="1"/>
  <c r="N39" i="42"/>
  <c r="O39" i="42" s="1"/>
  <c r="M38" i="42"/>
  <c r="L38" i="42"/>
  <c r="K38" i="42"/>
  <c r="J38" i="42"/>
  <c r="I38" i="42"/>
  <c r="H38" i="42"/>
  <c r="G38" i="42"/>
  <c r="F38" i="42"/>
  <c r="E38" i="42"/>
  <c r="D38" i="42"/>
  <c r="N37" i="42"/>
  <c r="O37" i="42" s="1"/>
  <c r="N36" i="42"/>
  <c r="O36" i="42"/>
  <c r="N35" i="42"/>
  <c r="O35" i="42" s="1"/>
  <c r="N34" i="42"/>
  <c r="O34" i="42" s="1"/>
  <c r="N33" i="42"/>
  <c r="O33" i="42"/>
  <c r="N32" i="42"/>
  <c r="O32" i="42" s="1"/>
  <c r="M31" i="42"/>
  <c r="L31" i="42"/>
  <c r="K31" i="42"/>
  <c r="J31" i="42"/>
  <c r="I31" i="42"/>
  <c r="H31" i="42"/>
  <c r="G31" i="42"/>
  <c r="F31" i="42"/>
  <c r="F49" i="42" s="1"/>
  <c r="E31" i="42"/>
  <c r="D31" i="42"/>
  <c r="N30" i="42"/>
  <c r="O30" i="42" s="1"/>
  <c r="N29" i="42"/>
  <c r="O29" i="42" s="1"/>
  <c r="N28" i="42"/>
  <c r="O28" i="42" s="1"/>
  <c r="N27" i="42"/>
  <c r="O27" i="42" s="1"/>
  <c r="N26" i="42"/>
  <c r="O26" i="42" s="1"/>
  <c r="N25" i="42"/>
  <c r="O25" i="42" s="1"/>
  <c r="N24" i="42"/>
  <c r="O24" i="42" s="1"/>
  <c r="N23" i="42"/>
  <c r="O23" i="42" s="1"/>
  <c r="N22" i="42"/>
  <c r="O22" i="42" s="1"/>
  <c r="N21" i="42"/>
  <c r="O21" i="42" s="1"/>
  <c r="M20" i="42"/>
  <c r="L20" i="42"/>
  <c r="K20" i="42"/>
  <c r="K49" i="42" s="1"/>
  <c r="J20" i="42"/>
  <c r="J49" i="42" s="1"/>
  <c r="I20" i="42"/>
  <c r="H20" i="42"/>
  <c r="G20" i="42"/>
  <c r="F20" i="42"/>
  <c r="E20" i="42"/>
  <c r="D20" i="42"/>
  <c r="N19" i="42"/>
  <c r="O19" i="42" s="1"/>
  <c r="N18" i="42"/>
  <c r="O18" i="42" s="1"/>
  <c r="N17" i="42"/>
  <c r="O17" i="42"/>
  <c r="N16" i="42"/>
  <c r="O16" i="42" s="1"/>
  <c r="N15" i="42"/>
  <c r="O15" i="42" s="1"/>
  <c r="N14" i="42"/>
  <c r="O14" i="42"/>
  <c r="M13" i="42"/>
  <c r="L13" i="42"/>
  <c r="K13" i="42"/>
  <c r="J13" i="42"/>
  <c r="I13" i="42"/>
  <c r="H13" i="42"/>
  <c r="G13" i="42"/>
  <c r="N13" i="42" s="1"/>
  <c r="O13" i="42" s="1"/>
  <c r="F13" i="42"/>
  <c r="E13" i="42"/>
  <c r="D13" i="42"/>
  <c r="N12" i="42"/>
  <c r="O12" i="42" s="1"/>
  <c r="N11" i="42"/>
  <c r="O11" i="42" s="1"/>
  <c r="N10" i="42"/>
  <c r="O10" i="42" s="1"/>
  <c r="N9" i="42"/>
  <c r="O9" i="42"/>
  <c r="N8" i="42"/>
  <c r="O8" i="42" s="1"/>
  <c r="N7" i="42"/>
  <c r="O7" i="42" s="1"/>
  <c r="N6" i="42"/>
  <c r="O6" i="42"/>
  <c r="M5" i="42"/>
  <c r="L5" i="42"/>
  <c r="L49" i="42" s="1"/>
  <c r="K5" i="42"/>
  <c r="J5" i="42"/>
  <c r="I5" i="42"/>
  <c r="I49" i="42" s="1"/>
  <c r="H5" i="42"/>
  <c r="H49" i="42" s="1"/>
  <c r="G5" i="42"/>
  <c r="F5" i="42"/>
  <c r="E5" i="42"/>
  <c r="E49" i="42" s="1"/>
  <c r="D5" i="42"/>
  <c r="N5" i="42" s="1"/>
  <c r="O5" i="42" s="1"/>
  <c r="N46" i="41"/>
  <c r="O46" i="41" s="1"/>
  <c r="M45" i="41"/>
  <c r="L45" i="41"/>
  <c r="K45" i="41"/>
  <c r="J45" i="41"/>
  <c r="I45" i="41"/>
  <c r="H45" i="41"/>
  <c r="G45" i="41"/>
  <c r="F45" i="41"/>
  <c r="E45" i="41"/>
  <c r="D45" i="41"/>
  <c r="N44" i="41"/>
  <c r="O44" i="41" s="1"/>
  <c r="N43" i="41"/>
  <c r="O43" i="41" s="1"/>
  <c r="N42" i="41"/>
  <c r="O42" i="41" s="1"/>
  <c r="N41" i="41"/>
  <c r="O41" i="41" s="1"/>
  <c r="M40" i="41"/>
  <c r="L40" i="41"/>
  <c r="K40" i="41"/>
  <c r="N40" i="41" s="1"/>
  <c r="O40" i="41" s="1"/>
  <c r="J40" i="41"/>
  <c r="I40" i="41"/>
  <c r="H40" i="41"/>
  <c r="G40" i="41"/>
  <c r="F40" i="41"/>
  <c r="E40" i="41"/>
  <c r="D40" i="41"/>
  <c r="N39" i="41"/>
  <c r="O39" i="41"/>
  <c r="M38" i="41"/>
  <c r="L38" i="41"/>
  <c r="K38" i="41"/>
  <c r="J38" i="41"/>
  <c r="I38" i="41"/>
  <c r="H38" i="41"/>
  <c r="G38" i="41"/>
  <c r="G47" i="41" s="1"/>
  <c r="F38" i="41"/>
  <c r="E38" i="41"/>
  <c r="D38" i="41"/>
  <c r="N37" i="41"/>
  <c r="O37" i="41" s="1"/>
  <c r="N36" i="41"/>
  <c r="O36" i="41" s="1"/>
  <c r="N35" i="41"/>
  <c r="O35" i="41" s="1"/>
  <c r="N34" i="41"/>
  <c r="O34" i="41"/>
  <c r="N33" i="41"/>
  <c r="O33" i="41" s="1"/>
  <c r="N32" i="41"/>
  <c r="O32" i="41" s="1"/>
  <c r="M31" i="41"/>
  <c r="L31" i="41"/>
  <c r="K31" i="41"/>
  <c r="J31" i="41"/>
  <c r="I31" i="41"/>
  <c r="H31" i="41"/>
  <c r="G31" i="41"/>
  <c r="F31" i="41"/>
  <c r="E31" i="41"/>
  <c r="D31" i="41"/>
  <c r="N30" i="41"/>
  <c r="O30" i="41" s="1"/>
  <c r="N29" i="41"/>
  <c r="O29" i="41"/>
  <c r="N28" i="41"/>
  <c r="O28" i="41" s="1"/>
  <c r="N27" i="41"/>
  <c r="O27" i="41" s="1"/>
  <c r="N26" i="41"/>
  <c r="O26" i="41"/>
  <c r="N25" i="41"/>
  <c r="O25" i="41" s="1"/>
  <c r="N24" i="41"/>
  <c r="O24" i="41" s="1"/>
  <c r="N23" i="41"/>
  <c r="O23" i="41"/>
  <c r="N22" i="41"/>
  <c r="O22" i="41" s="1"/>
  <c r="N21" i="41"/>
  <c r="O21" i="41" s="1"/>
  <c r="M20" i="41"/>
  <c r="L20" i="41"/>
  <c r="K20" i="41"/>
  <c r="J20" i="41"/>
  <c r="I20" i="41"/>
  <c r="H20" i="41"/>
  <c r="G20" i="41"/>
  <c r="F20" i="41"/>
  <c r="E20" i="41"/>
  <c r="D20" i="41"/>
  <c r="N20" i="41" s="1"/>
  <c r="O20" i="41" s="1"/>
  <c r="N19" i="41"/>
  <c r="O19" i="41" s="1"/>
  <c r="N18" i="41"/>
  <c r="O18" i="41" s="1"/>
  <c r="N17" i="41"/>
  <c r="O17" i="41" s="1"/>
  <c r="N16" i="41"/>
  <c r="O16" i="41" s="1"/>
  <c r="N15" i="41"/>
  <c r="O15" i="41"/>
  <c r="N14" i="41"/>
  <c r="O14" i="41" s="1"/>
  <c r="M13" i="41"/>
  <c r="L13" i="41"/>
  <c r="K13" i="41"/>
  <c r="J13" i="41"/>
  <c r="I13" i="41"/>
  <c r="H13" i="41"/>
  <c r="G13" i="41"/>
  <c r="F13" i="41"/>
  <c r="F47" i="41" s="1"/>
  <c r="E13" i="41"/>
  <c r="D13" i="41"/>
  <c r="N12" i="41"/>
  <c r="O12" i="41" s="1"/>
  <c r="N11" i="41"/>
  <c r="O11" i="41" s="1"/>
  <c r="N10" i="41"/>
  <c r="O10" i="41" s="1"/>
  <c r="N9" i="41"/>
  <c r="O9" i="41" s="1"/>
  <c r="N8" i="41"/>
  <c r="O8" i="41" s="1"/>
  <c r="N7" i="41"/>
  <c r="O7" i="41" s="1"/>
  <c r="N6" i="41"/>
  <c r="O6" i="41" s="1"/>
  <c r="M5" i="41"/>
  <c r="L5" i="41"/>
  <c r="K5" i="41"/>
  <c r="J5" i="41"/>
  <c r="I5" i="41"/>
  <c r="H5" i="41"/>
  <c r="H47" i="41" s="1"/>
  <c r="G5" i="41"/>
  <c r="F5" i="41"/>
  <c r="E5" i="41"/>
  <c r="D5" i="41"/>
  <c r="D47" i="41" s="1"/>
  <c r="N47" i="40"/>
  <c r="O47" i="40" s="1"/>
  <c r="M46" i="40"/>
  <c r="L46" i="40"/>
  <c r="K46" i="40"/>
  <c r="J46" i="40"/>
  <c r="I46" i="40"/>
  <c r="H46" i="40"/>
  <c r="G46" i="40"/>
  <c r="F46" i="40"/>
  <c r="E46" i="40"/>
  <c r="D46" i="40"/>
  <c r="N45" i="40"/>
  <c r="O45" i="40" s="1"/>
  <c r="N44" i="40"/>
  <c r="O44" i="40" s="1"/>
  <c r="N43" i="40"/>
  <c r="O43" i="40" s="1"/>
  <c r="N42" i="40"/>
  <c r="O42" i="40" s="1"/>
  <c r="N41" i="40"/>
  <c r="O41" i="40" s="1"/>
  <c r="M40" i="40"/>
  <c r="L40" i="40"/>
  <c r="K40" i="40"/>
  <c r="J40" i="40"/>
  <c r="I40" i="40"/>
  <c r="H40" i="40"/>
  <c r="G40" i="40"/>
  <c r="F40" i="40"/>
  <c r="E40" i="40"/>
  <c r="D40" i="40"/>
  <c r="N39" i="40"/>
  <c r="O39" i="40" s="1"/>
  <c r="M38" i="40"/>
  <c r="L38" i="40"/>
  <c r="K38" i="40"/>
  <c r="J38" i="40"/>
  <c r="I38" i="40"/>
  <c r="H38" i="40"/>
  <c r="G38" i="40"/>
  <c r="F38" i="40"/>
  <c r="E38" i="40"/>
  <c r="D38" i="40"/>
  <c r="N37" i="40"/>
  <c r="O37" i="40" s="1"/>
  <c r="N36" i="40"/>
  <c r="O36" i="40"/>
  <c r="N35" i="40"/>
  <c r="O35" i="40" s="1"/>
  <c r="N34" i="40"/>
  <c r="O34" i="40" s="1"/>
  <c r="N33" i="40"/>
  <c r="O33" i="40" s="1"/>
  <c r="N32" i="40"/>
  <c r="O32" i="40" s="1"/>
  <c r="M31" i="40"/>
  <c r="L31" i="40"/>
  <c r="K31" i="40"/>
  <c r="J31" i="40"/>
  <c r="I31" i="40"/>
  <c r="H31" i="40"/>
  <c r="H48" i="40" s="1"/>
  <c r="G31" i="40"/>
  <c r="F31" i="40"/>
  <c r="E31" i="40"/>
  <c r="D31" i="40"/>
  <c r="N30" i="40"/>
  <c r="O30" i="40" s="1"/>
  <c r="N29" i="40"/>
  <c r="O29" i="40" s="1"/>
  <c r="N28" i="40"/>
  <c r="O28" i="40" s="1"/>
  <c r="N27" i="40"/>
  <c r="O27" i="40" s="1"/>
  <c r="N26" i="40"/>
  <c r="O26" i="40" s="1"/>
  <c r="N25" i="40"/>
  <c r="O25" i="40" s="1"/>
  <c r="N24" i="40"/>
  <c r="O24" i="40" s="1"/>
  <c r="N23" i="40"/>
  <c r="O23" i="40" s="1"/>
  <c r="N22" i="40"/>
  <c r="O22" i="40"/>
  <c r="N21" i="40"/>
  <c r="O21" i="40" s="1"/>
  <c r="N20" i="40"/>
  <c r="O20" i="40" s="1"/>
  <c r="M19" i="40"/>
  <c r="L19" i="40"/>
  <c r="K19" i="40"/>
  <c r="J19" i="40"/>
  <c r="I19" i="40"/>
  <c r="H19" i="40"/>
  <c r="G19" i="40"/>
  <c r="F19" i="40"/>
  <c r="E19" i="40"/>
  <c r="E48" i="40" s="1"/>
  <c r="D19" i="40"/>
  <c r="N18" i="40"/>
  <c r="O18" i="40" s="1"/>
  <c r="N17" i="40"/>
  <c r="O17" i="40"/>
  <c r="N16" i="40"/>
  <c r="O16" i="40" s="1"/>
  <c r="N15" i="40"/>
  <c r="O15" i="40" s="1"/>
  <c r="N14" i="40"/>
  <c r="O14" i="40"/>
  <c r="M13" i="40"/>
  <c r="L13" i="40"/>
  <c r="K13" i="40"/>
  <c r="J13" i="40"/>
  <c r="I13" i="40"/>
  <c r="H13" i="40"/>
  <c r="G13" i="40"/>
  <c r="F13" i="40"/>
  <c r="E13" i="40"/>
  <c r="D13" i="40"/>
  <c r="N12" i="40"/>
  <c r="O12" i="40"/>
  <c r="N11" i="40"/>
  <c r="O11" i="40" s="1"/>
  <c r="N10" i="40"/>
  <c r="O10" i="40" s="1"/>
  <c r="N9" i="40"/>
  <c r="O9" i="40"/>
  <c r="N8" i="40"/>
  <c r="O8" i="40" s="1"/>
  <c r="N7" i="40"/>
  <c r="O7" i="40" s="1"/>
  <c r="N6" i="40"/>
  <c r="O6" i="40"/>
  <c r="M5" i="40"/>
  <c r="L5" i="40"/>
  <c r="K5" i="40"/>
  <c r="J5" i="40"/>
  <c r="J48" i="40" s="1"/>
  <c r="I5" i="40"/>
  <c r="H5" i="40"/>
  <c r="G5" i="40"/>
  <c r="G48" i="40" s="1"/>
  <c r="F5" i="40"/>
  <c r="E5" i="40"/>
  <c r="D5" i="40"/>
  <c r="N48" i="39"/>
  <c r="O48" i="39"/>
  <c r="N47" i="39"/>
  <c r="O47" i="39" s="1"/>
  <c r="M46" i="39"/>
  <c r="M49" i="39" s="1"/>
  <c r="L46" i="39"/>
  <c r="K46" i="39"/>
  <c r="K49" i="39" s="1"/>
  <c r="J46" i="39"/>
  <c r="I46" i="39"/>
  <c r="H46" i="39"/>
  <c r="G46" i="39"/>
  <c r="F46" i="39"/>
  <c r="E46" i="39"/>
  <c r="D46" i="39"/>
  <c r="N45" i="39"/>
  <c r="O45" i="39" s="1"/>
  <c r="N44" i="39"/>
  <c r="O44" i="39" s="1"/>
  <c r="N43" i="39"/>
  <c r="O43" i="39" s="1"/>
  <c r="N42" i="39"/>
  <c r="O42" i="39" s="1"/>
  <c r="M41" i="39"/>
  <c r="L41" i="39"/>
  <c r="K41" i="39"/>
  <c r="J41" i="39"/>
  <c r="N41" i="39" s="1"/>
  <c r="O41" i="39" s="1"/>
  <c r="I41" i="39"/>
  <c r="H41" i="39"/>
  <c r="G41" i="39"/>
  <c r="F41" i="39"/>
  <c r="E41" i="39"/>
  <c r="D41" i="39"/>
  <c r="N40" i="39"/>
  <c r="O40" i="39" s="1"/>
  <c r="M39" i="39"/>
  <c r="L39" i="39"/>
  <c r="K39" i="39"/>
  <c r="J39" i="39"/>
  <c r="I39" i="39"/>
  <c r="H39" i="39"/>
  <c r="G39" i="39"/>
  <c r="F39" i="39"/>
  <c r="E39" i="39"/>
  <c r="D39" i="39"/>
  <c r="N38" i="39"/>
  <c r="O38" i="39" s="1"/>
  <c r="N37" i="39"/>
  <c r="O37" i="39" s="1"/>
  <c r="N36" i="39"/>
  <c r="O36" i="39" s="1"/>
  <c r="N35" i="39"/>
  <c r="O35" i="39" s="1"/>
  <c r="N34" i="39"/>
  <c r="O34" i="39"/>
  <c r="N33" i="39"/>
  <c r="O33" i="39" s="1"/>
  <c r="M32" i="39"/>
  <c r="L32" i="39"/>
  <c r="K32" i="39"/>
  <c r="J32" i="39"/>
  <c r="I32" i="39"/>
  <c r="H32" i="39"/>
  <c r="G32" i="39"/>
  <c r="F32" i="39"/>
  <c r="E32" i="39"/>
  <c r="D32" i="39"/>
  <c r="N31" i="39"/>
  <c r="O31" i="39" s="1"/>
  <c r="N30" i="39"/>
  <c r="O30" i="39" s="1"/>
  <c r="N29" i="39"/>
  <c r="O29" i="39" s="1"/>
  <c r="N28" i="39"/>
  <c r="O28" i="39"/>
  <c r="N27" i="39"/>
  <c r="O27" i="39" s="1"/>
  <c r="N26" i="39"/>
  <c r="O26" i="39" s="1"/>
  <c r="N25" i="39"/>
  <c r="O25" i="39" s="1"/>
  <c r="N24" i="39"/>
  <c r="O24" i="39" s="1"/>
  <c r="N23" i="39"/>
  <c r="O23" i="39" s="1"/>
  <c r="N22" i="39"/>
  <c r="O22" i="39"/>
  <c r="N21" i="39"/>
  <c r="O21" i="39" s="1"/>
  <c r="N20" i="39"/>
  <c r="O20" i="39"/>
  <c r="M19" i="39"/>
  <c r="L19" i="39"/>
  <c r="K19" i="39"/>
  <c r="J19" i="39"/>
  <c r="I19" i="39"/>
  <c r="H19" i="39"/>
  <c r="G19" i="39"/>
  <c r="F19" i="39"/>
  <c r="E19" i="39"/>
  <c r="D19" i="39"/>
  <c r="N18" i="39"/>
  <c r="O18" i="39" s="1"/>
  <c r="N17" i="39"/>
  <c r="O17" i="39" s="1"/>
  <c r="N16" i="39"/>
  <c r="O16" i="39" s="1"/>
  <c r="N15" i="39"/>
  <c r="O15" i="39" s="1"/>
  <c r="N14" i="39"/>
  <c r="O14" i="39"/>
  <c r="M13" i="39"/>
  <c r="L13" i="39"/>
  <c r="K13" i="39"/>
  <c r="J13" i="39"/>
  <c r="I13" i="39"/>
  <c r="H13" i="39"/>
  <c r="G13" i="39"/>
  <c r="F13" i="39"/>
  <c r="E13" i="39"/>
  <c r="D13" i="39"/>
  <c r="N13" i="39" s="1"/>
  <c r="O13" i="39" s="1"/>
  <c r="N12" i="39"/>
  <c r="O12" i="39" s="1"/>
  <c r="N11" i="39"/>
  <c r="O11" i="39" s="1"/>
  <c r="N10" i="39"/>
  <c r="O10" i="39" s="1"/>
  <c r="N9" i="39"/>
  <c r="O9" i="39"/>
  <c r="N8" i="39"/>
  <c r="O8" i="39" s="1"/>
  <c r="N7" i="39"/>
  <c r="O7" i="39" s="1"/>
  <c r="N6" i="39"/>
  <c r="O6" i="39" s="1"/>
  <c r="M5" i="39"/>
  <c r="L5" i="39"/>
  <c r="K5" i="39"/>
  <c r="J5" i="39"/>
  <c r="I5" i="39"/>
  <c r="H5" i="39"/>
  <c r="G5" i="39"/>
  <c r="G49" i="39" s="1"/>
  <c r="F5" i="39"/>
  <c r="E5" i="39"/>
  <c r="E49" i="39" s="1"/>
  <c r="D5" i="39"/>
  <c r="N5" i="39" s="1"/>
  <c r="O5" i="39" s="1"/>
  <c r="N50" i="38"/>
  <c r="O50" i="38" s="1"/>
  <c r="N49" i="38"/>
  <c r="O49" i="38" s="1"/>
  <c r="M48" i="38"/>
  <c r="L48" i="38"/>
  <c r="K48" i="38"/>
  <c r="J48" i="38"/>
  <c r="I48" i="38"/>
  <c r="H48" i="38"/>
  <c r="G48" i="38"/>
  <c r="F48" i="38"/>
  <c r="E48" i="38"/>
  <c r="D48" i="38"/>
  <c r="N47" i="38"/>
  <c r="O47" i="38"/>
  <c r="N46" i="38"/>
  <c r="O46" i="38" s="1"/>
  <c r="N45" i="38"/>
  <c r="O45" i="38" s="1"/>
  <c r="N44" i="38"/>
  <c r="O44" i="38" s="1"/>
  <c r="M43" i="38"/>
  <c r="L43" i="38"/>
  <c r="K43" i="38"/>
  <c r="J43" i="38"/>
  <c r="I43" i="38"/>
  <c r="H43" i="38"/>
  <c r="G43" i="38"/>
  <c r="F43" i="38"/>
  <c r="E43" i="38"/>
  <c r="D43" i="38"/>
  <c r="N42" i="38"/>
  <c r="O42" i="38" s="1"/>
  <c r="M41" i="38"/>
  <c r="L41" i="38"/>
  <c r="K41" i="38"/>
  <c r="J41" i="38"/>
  <c r="I41" i="38"/>
  <c r="H41" i="38"/>
  <c r="G41" i="38"/>
  <c r="F41" i="38"/>
  <c r="E41" i="38"/>
  <c r="D41" i="38"/>
  <c r="N41" i="38" s="1"/>
  <c r="O41" i="38" s="1"/>
  <c r="N40" i="38"/>
  <c r="O40" i="38" s="1"/>
  <c r="N39" i="38"/>
  <c r="O39" i="38" s="1"/>
  <c r="N38" i="38"/>
  <c r="O38" i="38" s="1"/>
  <c r="N37" i="38"/>
  <c r="O37" i="38"/>
  <c r="N36" i="38"/>
  <c r="O36" i="38" s="1"/>
  <c r="N35" i="38"/>
  <c r="O35" i="38" s="1"/>
  <c r="M34" i="38"/>
  <c r="L34" i="38"/>
  <c r="K34" i="38"/>
  <c r="J34" i="38"/>
  <c r="I34" i="38"/>
  <c r="H34" i="38"/>
  <c r="G34" i="38"/>
  <c r="F34" i="38"/>
  <c r="E34" i="38"/>
  <c r="D34" i="38"/>
  <c r="N33" i="38"/>
  <c r="O33" i="38" s="1"/>
  <c r="N32" i="38"/>
  <c r="O32" i="38" s="1"/>
  <c r="N31" i="38"/>
  <c r="O31" i="38"/>
  <c r="N30" i="38"/>
  <c r="O30" i="38"/>
  <c r="N29" i="38"/>
  <c r="O29" i="38"/>
  <c r="N28" i="38"/>
  <c r="O28" i="38" s="1"/>
  <c r="N27" i="38"/>
  <c r="O27" i="38" s="1"/>
  <c r="N26" i="38"/>
  <c r="O26" i="38" s="1"/>
  <c r="N25" i="38"/>
  <c r="O25" i="38"/>
  <c r="N24" i="38"/>
  <c r="O24" i="38" s="1"/>
  <c r="N23" i="38"/>
  <c r="O23" i="38"/>
  <c r="N22" i="38"/>
  <c r="O22" i="38" s="1"/>
  <c r="M21" i="38"/>
  <c r="L21" i="38"/>
  <c r="K21" i="38"/>
  <c r="J21" i="38"/>
  <c r="I21" i="38"/>
  <c r="I51" i="38" s="1"/>
  <c r="H21" i="38"/>
  <c r="G21" i="38"/>
  <c r="G51" i="38" s="1"/>
  <c r="F21" i="38"/>
  <c r="E21" i="38"/>
  <c r="D21" i="38"/>
  <c r="N20" i="38"/>
  <c r="O20" i="38" s="1"/>
  <c r="N19" i="38"/>
  <c r="O19" i="38" s="1"/>
  <c r="N18" i="38"/>
  <c r="O18" i="38" s="1"/>
  <c r="N17" i="38"/>
  <c r="O17" i="38"/>
  <c r="N16" i="38"/>
  <c r="O16" i="38" s="1"/>
  <c r="N15" i="38"/>
  <c r="O15" i="38" s="1"/>
  <c r="N14" i="38"/>
  <c r="O14" i="38" s="1"/>
  <c r="M13" i="38"/>
  <c r="M51" i="38" s="1"/>
  <c r="L13" i="38"/>
  <c r="K13" i="38"/>
  <c r="J13" i="38"/>
  <c r="I13" i="38"/>
  <c r="H13" i="38"/>
  <c r="G13" i="38"/>
  <c r="F13" i="38"/>
  <c r="F51" i="38" s="1"/>
  <c r="E13" i="38"/>
  <c r="D13" i="38"/>
  <c r="N12" i="38"/>
  <c r="O12" i="38" s="1"/>
  <c r="N11" i="38"/>
  <c r="O11" i="38" s="1"/>
  <c r="N10" i="38"/>
  <c r="O10" i="38" s="1"/>
  <c r="N9" i="38"/>
  <c r="O9" i="38" s="1"/>
  <c r="N8" i="38"/>
  <c r="O8" i="38" s="1"/>
  <c r="N7" i="38"/>
  <c r="O7" i="38" s="1"/>
  <c r="N6" i="38"/>
  <c r="O6" i="38" s="1"/>
  <c r="M5" i="38"/>
  <c r="L5" i="38"/>
  <c r="L51" i="38" s="1"/>
  <c r="K5" i="38"/>
  <c r="J5" i="38"/>
  <c r="I5" i="38"/>
  <c r="H5" i="38"/>
  <c r="N5" i="38" s="1"/>
  <c r="O5" i="38" s="1"/>
  <c r="G5" i="38"/>
  <c r="F5" i="38"/>
  <c r="E5" i="38"/>
  <c r="D5" i="38"/>
  <c r="N36" i="37"/>
  <c r="O36" i="37" s="1"/>
  <c r="N35" i="37"/>
  <c r="O35" i="37" s="1"/>
  <c r="N34" i="37"/>
  <c r="O34" i="37" s="1"/>
  <c r="M33" i="37"/>
  <c r="L33" i="37"/>
  <c r="K33" i="37"/>
  <c r="J33" i="37"/>
  <c r="I33" i="37"/>
  <c r="H33" i="37"/>
  <c r="G33" i="37"/>
  <c r="F33" i="37"/>
  <c r="E33" i="37"/>
  <c r="D33" i="37"/>
  <c r="N33" i="37" s="1"/>
  <c r="O33" i="37" s="1"/>
  <c r="N32" i="37"/>
  <c r="O32" i="37" s="1"/>
  <c r="N31" i="37"/>
  <c r="O31" i="37" s="1"/>
  <c r="N30" i="37"/>
  <c r="O30" i="37" s="1"/>
  <c r="N29" i="37"/>
  <c r="O29" i="37" s="1"/>
  <c r="M28" i="37"/>
  <c r="L28" i="37"/>
  <c r="K28" i="37"/>
  <c r="J28" i="37"/>
  <c r="I28" i="37"/>
  <c r="H28" i="37"/>
  <c r="G28" i="37"/>
  <c r="F28" i="37"/>
  <c r="E28" i="37"/>
  <c r="D28" i="37"/>
  <c r="N27" i="37"/>
  <c r="O27" i="37" s="1"/>
  <c r="M26" i="37"/>
  <c r="L26" i="37"/>
  <c r="K26" i="37"/>
  <c r="J26" i="37"/>
  <c r="I26" i="37"/>
  <c r="H26" i="37"/>
  <c r="G26" i="37"/>
  <c r="F26" i="37"/>
  <c r="E26" i="37"/>
  <c r="D26" i="37"/>
  <c r="N25" i="37"/>
  <c r="O25" i="37" s="1"/>
  <c r="N24" i="37"/>
  <c r="O24" i="37" s="1"/>
  <c r="N23" i="37"/>
  <c r="O23" i="37" s="1"/>
  <c r="N22" i="37"/>
  <c r="O22" i="37" s="1"/>
  <c r="M21" i="37"/>
  <c r="L21" i="37"/>
  <c r="K21" i="37"/>
  <c r="J21" i="37"/>
  <c r="I21" i="37"/>
  <c r="H21" i="37"/>
  <c r="G21" i="37"/>
  <c r="F21" i="37"/>
  <c r="E21" i="37"/>
  <c r="D21" i="37"/>
  <c r="N20" i="37"/>
  <c r="O20" i="37" s="1"/>
  <c r="N19" i="37"/>
  <c r="O19" i="37" s="1"/>
  <c r="N18" i="37"/>
  <c r="O18" i="37" s="1"/>
  <c r="N17" i="37"/>
  <c r="O17" i="37" s="1"/>
  <c r="N16" i="37"/>
  <c r="O16" i="37" s="1"/>
  <c r="N15" i="37"/>
  <c r="O15" i="37" s="1"/>
  <c r="M14" i="37"/>
  <c r="L14" i="37"/>
  <c r="K14" i="37"/>
  <c r="N14" i="37" s="1"/>
  <c r="O14" i="37" s="1"/>
  <c r="J14" i="37"/>
  <c r="I14" i="37"/>
  <c r="H14" i="37"/>
  <c r="G14" i="37"/>
  <c r="F14" i="37"/>
  <c r="E14" i="37"/>
  <c r="D14" i="37"/>
  <c r="N13" i="37"/>
  <c r="O13" i="37" s="1"/>
  <c r="N12" i="37"/>
  <c r="O12" i="37" s="1"/>
  <c r="N11" i="37"/>
  <c r="O11" i="37" s="1"/>
  <c r="N10" i="37"/>
  <c r="O10" i="37" s="1"/>
  <c r="M9" i="37"/>
  <c r="L9" i="37"/>
  <c r="K9" i="37"/>
  <c r="J9" i="37"/>
  <c r="I9" i="37"/>
  <c r="H9" i="37"/>
  <c r="G9" i="37"/>
  <c r="F9" i="37"/>
  <c r="E9" i="37"/>
  <c r="D9" i="37"/>
  <c r="N8" i="37"/>
  <c r="O8" i="37" s="1"/>
  <c r="N7" i="37"/>
  <c r="O7" i="37" s="1"/>
  <c r="N6" i="37"/>
  <c r="O6" i="37" s="1"/>
  <c r="M5" i="37"/>
  <c r="L5" i="37"/>
  <c r="K5" i="37"/>
  <c r="J5" i="37"/>
  <c r="I5" i="37"/>
  <c r="H5" i="37"/>
  <c r="G5" i="37"/>
  <c r="F5" i="37"/>
  <c r="F37" i="37" s="1"/>
  <c r="E5" i="37"/>
  <c r="D5" i="37"/>
  <c r="D37" i="37" s="1"/>
  <c r="N38" i="36"/>
  <c r="O38" i="36"/>
  <c r="M37" i="36"/>
  <c r="L37" i="36"/>
  <c r="K37" i="36"/>
  <c r="J37" i="36"/>
  <c r="I37" i="36"/>
  <c r="H37" i="36"/>
  <c r="G37" i="36"/>
  <c r="N37" i="36" s="1"/>
  <c r="O37" i="36" s="1"/>
  <c r="F37" i="36"/>
  <c r="E37" i="36"/>
  <c r="D37" i="36"/>
  <c r="N36" i="36"/>
  <c r="O36" i="36" s="1"/>
  <c r="N35" i="36"/>
  <c r="O35" i="36" s="1"/>
  <c r="N34" i="36"/>
  <c r="O34" i="36" s="1"/>
  <c r="M33" i="36"/>
  <c r="L33" i="36"/>
  <c r="K33" i="36"/>
  <c r="J33" i="36"/>
  <c r="I33" i="36"/>
  <c r="H33" i="36"/>
  <c r="G33" i="36"/>
  <c r="F33" i="36"/>
  <c r="E33" i="36"/>
  <c r="D33" i="36"/>
  <c r="N32" i="36"/>
  <c r="O32" i="36" s="1"/>
  <c r="M31" i="36"/>
  <c r="L31" i="36"/>
  <c r="K31" i="36"/>
  <c r="J31" i="36"/>
  <c r="I31" i="36"/>
  <c r="H31" i="36"/>
  <c r="G31" i="36"/>
  <c r="F31" i="36"/>
  <c r="E31" i="36"/>
  <c r="D31" i="36"/>
  <c r="N30" i="36"/>
  <c r="O30" i="36" s="1"/>
  <c r="N29" i="36"/>
  <c r="O29" i="36" s="1"/>
  <c r="N28" i="36"/>
  <c r="O28" i="36" s="1"/>
  <c r="N27" i="36"/>
  <c r="O27" i="36"/>
  <c r="N26" i="36"/>
  <c r="O26" i="36" s="1"/>
  <c r="M25" i="36"/>
  <c r="L25" i="36"/>
  <c r="K25" i="36"/>
  <c r="J25" i="36"/>
  <c r="I25" i="36"/>
  <c r="H25" i="36"/>
  <c r="G25" i="36"/>
  <c r="F25" i="36"/>
  <c r="E25" i="36"/>
  <c r="D25" i="36"/>
  <c r="N24" i="36"/>
  <c r="O24" i="36" s="1"/>
  <c r="N23" i="36"/>
  <c r="O23" i="36" s="1"/>
  <c r="N22" i="36"/>
  <c r="O22" i="36" s="1"/>
  <c r="N21" i="36"/>
  <c r="O21" i="36"/>
  <c r="N20" i="36"/>
  <c r="O20" i="36" s="1"/>
  <c r="N19" i="36"/>
  <c r="O19" i="36" s="1"/>
  <c r="N18" i="36"/>
  <c r="O18" i="36" s="1"/>
  <c r="M17" i="36"/>
  <c r="L17" i="36"/>
  <c r="K17" i="36"/>
  <c r="J17" i="36"/>
  <c r="I17" i="36"/>
  <c r="H17" i="36"/>
  <c r="G17" i="36"/>
  <c r="F17" i="36"/>
  <c r="E17" i="36"/>
  <c r="D17" i="36"/>
  <c r="N16" i="36"/>
  <c r="O16" i="36" s="1"/>
  <c r="N15" i="36"/>
  <c r="O15" i="36" s="1"/>
  <c r="N14" i="36"/>
  <c r="O14" i="36" s="1"/>
  <c r="N13" i="36"/>
  <c r="O13" i="36"/>
  <c r="N12" i="36"/>
  <c r="O12" i="36" s="1"/>
  <c r="N11" i="36"/>
  <c r="O11" i="36" s="1"/>
  <c r="M10" i="36"/>
  <c r="L10" i="36"/>
  <c r="K10" i="36"/>
  <c r="J10" i="36"/>
  <c r="I10" i="36"/>
  <c r="H10" i="36"/>
  <c r="G10" i="36"/>
  <c r="F10" i="36"/>
  <c r="E10" i="36"/>
  <c r="D10" i="36"/>
  <c r="N9" i="36"/>
  <c r="O9" i="36" s="1"/>
  <c r="N8" i="36"/>
  <c r="O8" i="36" s="1"/>
  <c r="N7" i="36"/>
  <c r="O7" i="36" s="1"/>
  <c r="N6" i="36"/>
  <c r="O6" i="36" s="1"/>
  <c r="M5" i="36"/>
  <c r="L5" i="36"/>
  <c r="K5" i="36"/>
  <c r="K39" i="36" s="1"/>
  <c r="J5" i="36"/>
  <c r="J39" i="36" s="1"/>
  <c r="I5" i="36"/>
  <c r="I39" i="36" s="1"/>
  <c r="H5" i="36"/>
  <c r="G5" i="36"/>
  <c r="F5" i="36"/>
  <c r="E5" i="36"/>
  <c r="E39" i="36" s="1"/>
  <c r="D5" i="36"/>
  <c r="D39" i="36" s="1"/>
  <c r="D5" i="35"/>
  <c r="N40" i="35"/>
  <c r="O40" i="35" s="1"/>
  <c r="M39" i="35"/>
  <c r="L39" i="35"/>
  <c r="K39" i="35"/>
  <c r="K41" i="35" s="1"/>
  <c r="J39" i="35"/>
  <c r="I39" i="35"/>
  <c r="H39" i="35"/>
  <c r="G39" i="35"/>
  <c r="F39" i="35"/>
  <c r="E39" i="35"/>
  <c r="D39" i="35"/>
  <c r="N38" i="35"/>
  <c r="O38" i="35"/>
  <c r="N37" i="35"/>
  <c r="O37" i="35" s="1"/>
  <c r="N36" i="35"/>
  <c r="O36" i="35" s="1"/>
  <c r="M35" i="35"/>
  <c r="L35" i="35"/>
  <c r="K35" i="35"/>
  <c r="J35" i="35"/>
  <c r="I35" i="35"/>
  <c r="H35" i="35"/>
  <c r="G35" i="35"/>
  <c r="F35" i="35"/>
  <c r="E35" i="35"/>
  <c r="D35" i="35"/>
  <c r="N34" i="35"/>
  <c r="O34" i="35" s="1"/>
  <c r="M33" i="35"/>
  <c r="L33" i="35"/>
  <c r="K33" i="35"/>
  <c r="J33" i="35"/>
  <c r="I33" i="35"/>
  <c r="H33" i="35"/>
  <c r="G33" i="35"/>
  <c r="G41" i="35" s="1"/>
  <c r="F33" i="35"/>
  <c r="E33" i="35"/>
  <c r="N33" i="35" s="1"/>
  <c r="O33" i="35" s="1"/>
  <c r="D33" i="35"/>
  <c r="N32" i="35"/>
  <c r="O32" i="35" s="1"/>
  <c r="N31" i="35"/>
  <c r="O31" i="35" s="1"/>
  <c r="N30" i="35"/>
  <c r="O30" i="35" s="1"/>
  <c r="N29" i="35"/>
  <c r="O29" i="35" s="1"/>
  <c r="N28" i="35"/>
  <c r="O28" i="35" s="1"/>
  <c r="N27" i="35"/>
  <c r="O27" i="35" s="1"/>
  <c r="M26" i="35"/>
  <c r="M41" i="35" s="1"/>
  <c r="L26" i="35"/>
  <c r="K26" i="35"/>
  <c r="J26" i="35"/>
  <c r="I26" i="35"/>
  <c r="H26" i="35"/>
  <c r="G26" i="35"/>
  <c r="F26" i="35"/>
  <c r="E26" i="35"/>
  <c r="D26" i="35"/>
  <c r="D41" i="35" s="1"/>
  <c r="N25" i="35"/>
  <c r="O25" i="35" s="1"/>
  <c r="N24" i="35"/>
  <c r="O24" i="35" s="1"/>
  <c r="N23" i="35"/>
  <c r="O23" i="35" s="1"/>
  <c r="N22" i="35"/>
  <c r="O22" i="35" s="1"/>
  <c r="N21" i="35"/>
  <c r="O21" i="35" s="1"/>
  <c r="N20" i="35"/>
  <c r="O20" i="35" s="1"/>
  <c r="N19" i="35"/>
  <c r="O19" i="35" s="1"/>
  <c r="M18" i="35"/>
  <c r="L18" i="35"/>
  <c r="K18" i="35"/>
  <c r="J18" i="35"/>
  <c r="I18" i="35"/>
  <c r="H18" i="35"/>
  <c r="G18" i="35"/>
  <c r="F18" i="35"/>
  <c r="E18" i="35"/>
  <c r="D18" i="35"/>
  <c r="N17" i="35"/>
  <c r="O17" i="35" s="1"/>
  <c r="N16" i="35"/>
  <c r="O16" i="35" s="1"/>
  <c r="N15" i="35"/>
  <c r="O15" i="35" s="1"/>
  <c r="N14" i="35"/>
  <c r="O14" i="35" s="1"/>
  <c r="N13" i="35"/>
  <c r="O13" i="35" s="1"/>
  <c r="N12" i="35"/>
  <c r="O12" i="35" s="1"/>
  <c r="N11" i="35"/>
  <c r="O11" i="35" s="1"/>
  <c r="M10" i="35"/>
  <c r="L10" i="35"/>
  <c r="K10" i="35"/>
  <c r="J10" i="35"/>
  <c r="I10" i="35"/>
  <c r="H10" i="35"/>
  <c r="H41" i="35" s="1"/>
  <c r="G10" i="35"/>
  <c r="F10" i="35"/>
  <c r="E10" i="35"/>
  <c r="D10" i="35"/>
  <c r="N9" i="35"/>
  <c r="O9" i="35"/>
  <c r="N8" i="35"/>
  <c r="O8" i="35" s="1"/>
  <c r="N7" i="35"/>
  <c r="O7" i="35"/>
  <c r="N6" i="35"/>
  <c r="O6" i="35"/>
  <c r="M5" i="35"/>
  <c r="L5" i="35"/>
  <c r="K5" i="35"/>
  <c r="J5" i="35"/>
  <c r="I5" i="35"/>
  <c r="H5" i="35"/>
  <c r="G5" i="35"/>
  <c r="F5" i="35"/>
  <c r="E5" i="35"/>
  <c r="N42" i="34"/>
  <c r="O42" i="34" s="1"/>
  <c r="N41" i="34"/>
  <c r="O41" i="34" s="1"/>
  <c r="N40" i="34"/>
  <c r="O40" i="34" s="1"/>
  <c r="M39" i="34"/>
  <c r="L39" i="34"/>
  <c r="K39" i="34"/>
  <c r="J39" i="34"/>
  <c r="I39" i="34"/>
  <c r="H39" i="34"/>
  <c r="G39" i="34"/>
  <c r="F39" i="34"/>
  <c r="E39" i="34"/>
  <c r="D39" i="34"/>
  <c r="N38" i="34"/>
  <c r="O38" i="34" s="1"/>
  <c r="N37" i="34"/>
  <c r="O37" i="34" s="1"/>
  <c r="N36" i="34"/>
  <c r="O36" i="34" s="1"/>
  <c r="M35" i="34"/>
  <c r="L35" i="34"/>
  <c r="K35" i="34"/>
  <c r="J35" i="34"/>
  <c r="I35" i="34"/>
  <c r="H35" i="34"/>
  <c r="G35" i="34"/>
  <c r="F35" i="34"/>
  <c r="E35" i="34"/>
  <c r="D35" i="34"/>
  <c r="N34" i="34"/>
  <c r="O34" i="34"/>
  <c r="M33" i="34"/>
  <c r="L33" i="34"/>
  <c r="K33" i="34"/>
  <c r="J33" i="34"/>
  <c r="I33" i="34"/>
  <c r="H33" i="34"/>
  <c r="G33" i="34"/>
  <c r="G43" i="34" s="1"/>
  <c r="F33" i="34"/>
  <c r="E33" i="34"/>
  <c r="D33" i="34"/>
  <c r="N32" i="34"/>
  <c r="O32" i="34" s="1"/>
  <c r="N31" i="34"/>
  <c r="O31" i="34" s="1"/>
  <c r="N30" i="34"/>
  <c r="O30" i="34" s="1"/>
  <c r="N29" i="34"/>
  <c r="O29" i="34" s="1"/>
  <c r="N28" i="34"/>
  <c r="O28" i="34" s="1"/>
  <c r="N27" i="34"/>
  <c r="O27" i="34"/>
  <c r="M26" i="34"/>
  <c r="L26" i="34"/>
  <c r="K26" i="34"/>
  <c r="J26" i="34"/>
  <c r="I26" i="34"/>
  <c r="H26" i="34"/>
  <c r="G26" i="34"/>
  <c r="F26" i="34"/>
  <c r="E26" i="34"/>
  <c r="D26" i="34"/>
  <c r="N26" i="34" s="1"/>
  <c r="O26" i="34" s="1"/>
  <c r="N25" i="34"/>
  <c r="O25" i="34"/>
  <c r="N24" i="34"/>
  <c r="O24" i="34" s="1"/>
  <c r="N23" i="34"/>
  <c r="O23" i="34" s="1"/>
  <c r="N22" i="34"/>
  <c r="O22" i="34" s="1"/>
  <c r="N21" i="34"/>
  <c r="O21" i="34" s="1"/>
  <c r="N20" i="34"/>
  <c r="O20" i="34" s="1"/>
  <c r="N19" i="34"/>
  <c r="O19" i="34"/>
  <c r="M18" i="34"/>
  <c r="L18" i="34"/>
  <c r="K18" i="34"/>
  <c r="J18" i="34"/>
  <c r="I18" i="34"/>
  <c r="H18" i="34"/>
  <c r="G18" i="34"/>
  <c r="F18" i="34"/>
  <c r="E18" i="34"/>
  <c r="D18" i="34"/>
  <c r="N17" i="34"/>
  <c r="O17" i="34" s="1"/>
  <c r="N16" i="34"/>
  <c r="O16" i="34" s="1"/>
  <c r="N15" i="34"/>
  <c r="O15" i="34" s="1"/>
  <c r="N14" i="34"/>
  <c r="O14" i="34" s="1"/>
  <c r="N13" i="34"/>
  <c r="O13" i="34" s="1"/>
  <c r="N12" i="34"/>
  <c r="O12" i="34" s="1"/>
  <c r="N11" i="34"/>
  <c r="O11" i="34" s="1"/>
  <c r="N10" i="34"/>
  <c r="O10" i="34" s="1"/>
  <c r="M9" i="34"/>
  <c r="L9" i="34"/>
  <c r="K9" i="34"/>
  <c r="K43" i="34" s="1"/>
  <c r="J9" i="34"/>
  <c r="I9" i="34"/>
  <c r="H9" i="34"/>
  <c r="G9" i="34"/>
  <c r="F9" i="34"/>
  <c r="E9" i="34"/>
  <c r="D9" i="34"/>
  <c r="N8" i="34"/>
  <c r="O8" i="34" s="1"/>
  <c r="N7" i="34"/>
  <c r="O7" i="34" s="1"/>
  <c r="N6" i="34"/>
  <c r="O6" i="34" s="1"/>
  <c r="M5" i="34"/>
  <c r="L5" i="34"/>
  <c r="N5" i="34" s="1"/>
  <c r="O5" i="34" s="1"/>
  <c r="K5" i="34"/>
  <c r="J5" i="34"/>
  <c r="I5" i="34"/>
  <c r="H5" i="34"/>
  <c r="G5" i="34"/>
  <c r="F5" i="34"/>
  <c r="E5" i="34"/>
  <c r="E43" i="34" s="1"/>
  <c r="D5" i="34"/>
  <c r="N39" i="33"/>
  <c r="O39" i="33" s="1"/>
  <c r="N40" i="33"/>
  <c r="O40" i="33" s="1"/>
  <c r="N30" i="33"/>
  <c r="O30" i="33" s="1"/>
  <c r="N27" i="33"/>
  <c r="O27" i="33" s="1"/>
  <c r="N28" i="33"/>
  <c r="O28" i="33" s="1"/>
  <c r="N29" i="33"/>
  <c r="O29" i="33" s="1"/>
  <c r="N20" i="33"/>
  <c r="O20" i="33" s="1"/>
  <c r="N21" i="33"/>
  <c r="O21" i="33" s="1"/>
  <c r="N22" i="33"/>
  <c r="O22" i="33" s="1"/>
  <c r="N23" i="33"/>
  <c r="O23" i="33" s="1"/>
  <c r="N24" i="33"/>
  <c r="O24" i="33" s="1"/>
  <c r="N25" i="33"/>
  <c r="O25" i="33" s="1"/>
  <c r="E26" i="33"/>
  <c r="F26" i="33"/>
  <c r="G26" i="33"/>
  <c r="H26" i="33"/>
  <c r="I26" i="33"/>
  <c r="J26" i="33"/>
  <c r="K26" i="33"/>
  <c r="L26" i="33"/>
  <c r="M26" i="33"/>
  <c r="D26" i="33"/>
  <c r="E19" i="33"/>
  <c r="F19" i="33"/>
  <c r="G19" i="33"/>
  <c r="H19" i="33"/>
  <c r="I19" i="33"/>
  <c r="J19" i="33"/>
  <c r="K19" i="33"/>
  <c r="L19" i="33"/>
  <c r="M19" i="33"/>
  <c r="D19" i="33"/>
  <c r="N19" i="33" s="1"/>
  <c r="O19" i="33" s="1"/>
  <c r="E9" i="33"/>
  <c r="F9" i="33"/>
  <c r="G9" i="33"/>
  <c r="H9" i="33"/>
  <c r="I9" i="33"/>
  <c r="J9" i="33"/>
  <c r="K9" i="33"/>
  <c r="L9" i="33"/>
  <c r="M9" i="33"/>
  <c r="D9" i="33"/>
  <c r="E5" i="33"/>
  <c r="E41" i="33" s="1"/>
  <c r="F5" i="33"/>
  <c r="G5" i="33"/>
  <c r="H5" i="33"/>
  <c r="I5" i="33"/>
  <c r="J5" i="33"/>
  <c r="J41" i="33" s="1"/>
  <c r="K5" i="33"/>
  <c r="K41" i="33" s="1"/>
  <c r="L5" i="33"/>
  <c r="L41" i="33" s="1"/>
  <c r="M5" i="33"/>
  <c r="D5" i="33"/>
  <c r="E37" i="33"/>
  <c r="F37" i="33"/>
  <c r="G37" i="33"/>
  <c r="H37" i="33"/>
  <c r="I37" i="33"/>
  <c r="J37" i="33"/>
  <c r="K37" i="33"/>
  <c r="L37" i="33"/>
  <c r="M37" i="33"/>
  <c r="D37" i="33"/>
  <c r="N37" i="33" s="1"/>
  <c r="O37" i="33" s="1"/>
  <c r="N38" i="33"/>
  <c r="O38" i="33"/>
  <c r="N35" i="33"/>
  <c r="O35" i="33" s="1"/>
  <c r="N36" i="33"/>
  <c r="O36" i="33" s="1"/>
  <c r="N34" i="33"/>
  <c r="O34" i="33" s="1"/>
  <c r="E33" i="33"/>
  <c r="F33" i="33"/>
  <c r="G33" i="33"/>
  <c r="H33" i="33"/>
  <c r="I33" i="33"/>
  <c r="J33" i="33"/>
  <c r="K33" i="33"/>
  <c r="L33" i="33"/>
  <c r="M33" i="33"/>
  <c r="D33" i="33"/>
  <c r="E31" i="33"/>
  <c r="F31" i="33"/>
  <c r="G31" i="33"/>
  <c r="H31" i="33"/>
  <c r="I31" i="33"/>
  <c r="I41" i="33" s="1"/>
  <c r="J31" i="33"/>
  <c r="K31" i="33"/>
  <c r="L31" i="33"/>
  <c r="M31" i="33"/>
  <c r="D31" i="33"/>
  <c r="N32" i="33"/>
  <c r="O32" i="33" s="1"/>
  <c r="N13" i="33"/>
  <c r="O13" i="33" s="1"/>
  <c r="N11" i="33"/>
  <c r="O11" i="33" s="1"/>
  <c r="N12" i="33"/>
  <c r="O12" i="33" s="1"/>
  <c r="N14" i="33"/>
  <c r="O14" i="33" s="1"/>
  <c r="N15" i="33"/>
  <c r="O15" i="33" s="1"/>
  <c r="N16" i="33"/>
  <c r="O16" i="33"/>
  <c r="N17" i="33"/>
  <c r="O17" i="33" s="1"/>
  <c r="N18" i="33"/>
  <c r="O18" i="33" s="1"/>
  <c r="N7" i="33"/>
  <c r="O7" i="33" s="1"/>
  <c r="N8" i="33"/>
  <c r="O8" i="33" s="1"/>
  <c r="N6" i="33"/>
  <c r="O6" i="33" s="1"/>
  <c r="N10" i="33"/>
  <c r="O10" i="33"/>
  <c r="L41" i="35"/>
  <c r="H37" i="37"/>
  <c r="D51" i="38"/>
  <c r="L49" i="39"/>
  <c r="F48" i="40"/>
  <c r="L48" i="40"/>
  <c r="D48" i="40"/>
  <c r="N19" i="40"/>
  <c r="O19" i="40" s="1"/>
  <c r="J47" i="41"/>
  <c r="L47" i="41"/>
  <c r="N38" i="42"/>
  <c r="O38" i="42" s="1"/>
  <c r="N40" i="42"/>
  <c r="O40" i="42" s="1"/>
  <c r="N30" i="43"/>
  <c r="O30" i="43" s="1"/>
  <c r="L55" i="44"/>
  <c r="J55" i="44"/>
  <c r="I55" i="44"/>
  <c r="M46" i="45"/>
  <c r="O42" i="46"/>
  <c r="P42" i="46" s="1"/>
  <c r="D49" i="46"/>
  <c r="F49" i="46"/>
  <c r="D46" i="45"/>
  <c r="O51" i="48" l="1"/>
  <c r="P51" i="48" s="1"/>
  <c r="N45" i="44"/>
  <c r="O45" i="44" s="1"/>
  <c r="K46" i="45"/>
  <c r="N43" i="45"/>
  <c r="O43" i="45" s="1"/>
  <c r="O22" i="46"/>
  <c r="P22" i="46" s="1"/>
  <c r="O32" i="46"/>
  <c r="P32" i="46" s="1"/>
  <c r="D43" i="34"/>
  <c r="N35" i="35"/>
  <c r="O35" i="35" s="1"/>
  <c r="H39" i="36"/>
  <c r="M37" i="37"/>
  <c r="N40" i="40"/>
  <c r="O40" i="40" s="1"/>
  <c r="N46" i="40"/>
  <c r="O46" i="40" s="1"/>
  <c r="N5" i="43"/>
  <c r="O5" i="43" s="1"/>
  <c r="N20" i="43"/>
  <c r="O20" i="43" s="1"/>
  <c r="N42" i="43"/>
  <c r="O42" i="43" s="1"/>
  <c r="I46" i="45"/>
  <c r="M41" i="33"/>
  <c r="N33" i="33"/>
  <c r="O33" i="33" s="1"/>
  <c r="N35" i="34"/>
  <c r="O35" i="34" s="1"/>
  <c r="J41" i="35"/>
  <c r="F39" i="36"/>
  <c r="G49" i="42"/>
  <c r="F45" i="43"/>
  <c r="O13" i="46"/>
  <c r="P13" i="46" s="1"/>
  <c r="O44" i="46"/>
  <c r="P44" i="46" s="1"/>
  <c r="N39" i="35"/>
  <c r="O39" i="35" s="1"/>
  <c r="N31" i="33"/>
  <c r="O31" i="33" s="1"/>
  <c r="N28" i="37"/>
  <c r="O28" i="37" s="1"/>
  <c r="N49" i="46"/>
  <c r="N43" i="38"/>
  <c r="O43" i="38" s="1"/>
  <c r="J45" i="43"/>
  <c r="H45" i="43"/>
  <c r="N21" i="38"/>
  <c r="O21" i="38" s="1"/>
  <c r="H41" i="33"/>
  <c r="N18" i="34"/>
  <c r="O18" i="34" s="1"/>
  <c r="N39" i="34"/>
  <c r="O39" i="34" s="1"/>
  <c r="N33" i="36"/>
  <c r="O33" i="36" s="1"/>
  <c r="G41" i="33"/>
  <c r="N9" i="34"/>
  <c r="O9" i="34" s="1"/>
  <c r="N13" i="38"/>
  <c r="O13" i="38" s="1"/>
  <c r="K45" i="43"/>
  <c r="F49" i="39"/>
  <c r="N31" i="41"/>
  <c r="O31" i="41" s="1"/>
  <c r="K47" i="41"/>
  <c r="L45" i="43"/>
  <c r="N38" i="45"/>
  <c r="O38" i="45" s="1"/>
  <c r="N9" i="37"/>
  <c r="O9" i="37" s="1"/>
  <c r="M45" i="43"/>
  <c r="N9" i="33"/>
  <c r="O9" i="33" s="1"/>
  <c r="N26" i="33"/>
  <c r="O26" i="33" s="1"/>
  <c r="H43" i="34"/>
  <c r="E37" i="37"/>
  <c r="N31" i="40"/>
  <c r="O31" i="40" s="1"/>
  <c r="N38" i="40"/>
  <c r="O38" i="40" s="1"/>
  <c r="E47" i="41"/>
  <c r="N46" i="42"/>
  <c r="O46" i="42" s="1"/>
  <c r="L49" i="46"/>
  <c r="N27" i="45"/>
  <c r="O27" i="45" s="1"/>
  <c r="O47" i="46"/>
  <c r="P47" i="46" s="1"/>
  <c r="N36" i="45"/>
  <c r="O36" i="45" s="1"/>
  <c r="L39" i="36"/>
  <c r="I37" i="37"/>
  <c r="N21" i="37"/>
  <c r="O21" i="37" s="1"/>
  <c r="N26" i="37"/>
  <c r="O26" i="37" s="1"/>
  <c r="N34" i="38"/>
  <c r="O34" i="38" s="1"/>
  <c r="N48" i="38"/>
  <c r="O48" i="38" s="1"/>
  <c r="N23" i="44"/>
  <c r="O23" i="44" s="1"/>
  <c r="I49" i="39"/>
  <c r="N31" i="42"/>
  <c r="O31" i="42" s="1"/>
  <c r="N5" i="37"/>
  <c r="O5" i="37" s="1"/>
  <c r="N5" i="45"/>
  <c r="O5" i="45" s="1"/>
  <c r="I43" i="34"/>
  <c r="L37" i="37"/>
  <c r="N13" i="45"/>
  <c r="O13" i="45" s="1"/>
  <c r="N13" i="41"/>
  <c r="O13" i="41" s="1"/>
  <c r="H49" i="39"/>
  <c r="J49" i="39"/>
  <c r="D49" i="39"/>
  <c r="K48" i="40"/>
  <c r="N13" i="40"/>
  <c r="O13" i="40" s="1"/>
  <c r="M39" i="36"/>
  <c r="N26" i="35"/>
  <c r="O26" i="35" s="1"/>
  <c r="F41" i="33"/>
  <c r="J43" i="34"/>
  <c r="G37" i="37"/>
  <c r="M47" i="41"/>
  <c r="N31" i="36"/>
  <c r="O31" i="36" s="1"/>
  <c r="N25" i="36"/>
  <c r="O25" i="36" s="1"/>
  <c r="K37" i="37"/>
  <c r="N5" i="44"/>
  <c r="O5" i="44" s="1"/>
  <c r="N13" i="44"/>
  <c r="O13" i="44" s="1"/>
  <c r="N5" i="33"/>
  <c r="O5" i="33" s="1"/>
  <c r="N5" i="35"/>
  <c r="O5" i="35" s="1"/>
  <c r="I41" i="35"/>
  <c r="N37" i="43"/>
  <c r="O37" i="43" s="1"/>
  <c r="G46" i="45"/>
  <c r="O50" i="47"/>
  <c r="P50" i="47" s="1"/>
  <c r="N55" i="44"/>
  <c r="O55" i="44" s="1"/>
  <c r="G55" i="44"/>
  <c r="N19" i="39"/>
  <c r="O19" i="39" s="1"/>
  <c r="N10" i="35"/>
  <c r="O10" i="35" s="1"/>
  <c r="N17" i="36"/>
  <c r="O17" i="36" s="1"/>
  <c r="M43" i="34"/>
  <c r="L43" i="34"/>
  <c r="H51" i="38"/>
  <c r="H49" i="46"/>
  <c r="N45" i="41"/>
  <c r="O45" i="41" s="1"/>
  <c r="I48" i="40"/>
  <c r="J37" i="37"/>
  <c r="N37" i="37" s="1"/>
  <c r="O37" i="37" s="1"/>
  <c r="J49" i="46"/>
  <c r="N20" i="42"/>
  <c r="O20" i="42" s="1"/>
  <c r="I47" i="41"/>
  <c r="J51" i="38"/>
  <c r="N33" i="34"/>
  <c r="O33" i="34" s="1"/>
  <c r="N46" i="39"/>
  <c r="O46" i="39" s="1"/>
  <c r="O5" i="46"/>
  <c r="P5" i="46" s="1"/>
  <c r="E49" i="46"/>
  <c r="M55" i="44"/>
  <c r="M48" i="40"/>
  <c r="N5" i="36"/>
  <c r="O5" i="36" s="1"/>
  <c r="F43" i="34"/>
  <c r="N43" i="34" s="1"/>
  <c r="O43" i="34" s="1"/>
  <c r="N38" i="41"/>
  <c r="O38" i="41" s="1"/>
  <c r="N5" i="40"/>
  <c r="O5" i="40" s="1"/>
  <c r="E41" i="35"/>
  <c r="N39" i="39"/>
  <c r="O39" i="39" s="1"/>
  <c r="E51" i="38"/>
  <c r="F41" i="35"/>
  <c r="E45" i="43"/>
  <c r="N10" i="36"/>
  <c r="O10" i="36" s="1"/>
  <c r="M49" i="46"/>
  <c r="K55" i="44"/>
  <c r="M49" i="42"/>
  <c r="N49" i="42" s="1"/>
  <c r="O49" i="42" s="1"/>
  <c r="N5" i="41"/>
  <c r="O5" i="41" s="1"/>
  <c r="N32" i="39"/>
  <c r="O32" i="39" s="1"/>
  <c r="K51" i="38"/>
  <c r="K49" i="46"/>
  <c r="G39" i="36"/>
  <c r="N18" i="35"/>
  <c r="O18" i="35" s="1"/>
  <c r="D41" i="33"/>
  <c r="N41" i="33" s="1"/>
  <c r="O41" i="33" s="1"/>
  <c r="E46" i="45"/>
  <c r="N46" i="45" s="1"/>
  <c r="O46" i="45" s="1"/>
  <c r="N49" i="39" l="1"/>
  <c r="O49" i="39" s="1"/>
  <c r="N47" i="41"/>
  <c r="O47" i="41" s="1"/>
  <c r="O49" i="46"/>
  <c r="P49" i="46" s="1"/>
  <c r="N39" i="36"/>
  <c r="O39" i="36" s="1"/>
  <c r="N51" i="38"/>
  <c r="O51" i="38" s="1"/>
  <c r="N45" i="43"/>
  <c r="O45" i="43" s="1"/>
  <c r="N48" i="40"/>
  <c r="O48" i="40" s="1"/>
  <c r="N41" i="35"/>
  <c r="O41" i="35" s="1"/>
</calcChain>
</file>

<file path=xl/sharedStrings.xml><?xml version="1.0" encoding="utf-8"?>
<sst xmlns="http://schemas.openxmlformats.org/spreadsheetml/2006/main" count="1000" uniqueCount="168">
  <si>
    <t>Building Permits</t>
  </si>
  <si>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</si>
  <si>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</si>
  <si>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</si>
  <si>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</si>
  <si>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</si>
  <si>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</si>
  <si>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</si>
  <si>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</si>
  <si>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</si>
  <si>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First Local Option Fuel Tax (1 to 6 Cents)</t>
  </si>
  <si>
    <t>Communications Services Taxes</t>
  </si>
  <si>
    <t>Permits, Fees, and Special Assessments</t>
  </si>
  <si>
    <t>Franchise Fee - Gas</t>
  </si>
  <si>
    <t>Franchise Fee - Solid Waste</t>
  </si>
  <si>
    <t>Impact Fees - Commercial - Public Safety</t>
  </si>
  <si>
    <t>Impact Fees - Commercial - Transportation</t>
  </si>
  <si>
    <t>Impact Fees - Commercial - Culture / Recreation</t>
  </si>
  <si>
    <t>Special Assessments - Capital Improvement</t>
  </si>
  <si>
    <t>Special Assessments - Charges for Public Services</t>
  </si>
  <si>
    <t>Other Permits, Fees, and Special Assessments</t>
  </si>
  <si>
    <t>Intergovernmental Revenue</t>
  </si>
  <si>
    <t>State Shared Revenues - General Gov't - Mobile Home License Tax</t>
  </si>
  <si>
    <t>State Shared Revenues - General Gov't - Alcoholic Beverage License Tax</t>
  </si>
  <si>
    <t>State Shared Revenues - General Gov't - Local Gov't Half-Cent Sales Tax</t>
  </si>
  <si>
    <t>Grants from Other Local Units - Culture / Recreation</t>
  </si>
  <si>
    <t>Grants from Other Local Units - Other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</si>
  <si>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</si>
  <si>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</si>
  <si>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</si>
  <si>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</si>
  <si>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</si>
  <si>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</si>
  <si>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</si>
  <si>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State Shared Revenues - General Gov't - Other General Government</t>
  </si>
  <si>
    <t>Physical Environment - Water Utility</t>
  </si>
  <si>
    <t>Transportation (User Fees) - Parking Facilities</t>
  </si>
  <si>
    <t>Transportation (User Fees) - Other Transportation Charges</t>
  </si>
  <si>
    <t>Culture / Recreation - Other Culture / Recreation Charges</t>
  </si>
  <si>
    <t>Total - All Account Codes</t>
  </si>
  <si>
    <t>Local Fiscal Year Ended September 30, 2009</t>
  </si>
  <si>
    <t>Other Judgments, Fines, and Forfeits</t>
  </si>
  <si>
    <t>Interest and Other Earnings - Interest</t>
  </si>
  <si>
    <t>Contributions and Donations from Private Sources</t>
  </si>
  <si>
    <t>Other Miscellaneous Revenues - Other</t>
  </si>
  <si>
    <t>Non-Operating - Inter-Fund Group Transfers In</t>
  </si>
  <si>
    <t>Proprietary Non-Operating Sources - Interest</t>
  </si>
  <si>
    <t>Proprietary Non-Operating Sources - Capital Contributions from Private Source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</si>
  <si>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</si>
  <si>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</si>
  <si>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</si>
  <si>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</si>
  <si>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</si>
  <si>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</si>
  <si>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</si>
  <si>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Fort Myers Beach Revenues Reported by Account Code and Fund Type</t>
  </si>
  <si>
    <t>Local Fiscal Year Ended September 30, 2010</t>
  </si>
  <si>
    <t>Grants from Other Local Units - Transportation</t>
  </si>
  <si>
    <t>Culture / Recreation - Cultural Services</t>
  </si>
  <si>
    <t>Other Charges for Services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</si>
  <si>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</si>
  <si>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</si>
  <si>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</si>
  <si>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Local Business Tax</t>
  </si>
  <si>
    <t>Impact Fees - Residential - Culture / Recreation</t>
  </si>
  <si>
    <t>State Shared Revenues - Other</t>
  </si>
  <si>
    <t>2011 Municipal Population:</t>
  </si>
  <si>
    <t>Local Fiscal Year Ended September 30, 2012</t>
  </si>
  <si>
    <t>2012 Municipal Population:</t>
  </si>
  <si>
    <t>Local Fiscal Year Ended September 30, 2008</t>
  </si>
  <si>
    <t>Permits and Franchise Fees</t>
  </si>
  <si>
    <t>Other Permits and Fees</t>
  </si>
  <si>
    <t>Impact Fees - Transportation</t>
  </si>
  <si>
    <t>Impact Fees - Culture / Recreation</t>
  </si>
  <si>
    <t>2008 Municipal Population:</t>
  </si>
  <si>
    <t>Local Fiscal Year Ended September 30, 2013</t>
  </si>
  <si>
    <t>Second Local Option Fuel Tax (1 to 5 Cents)</t>
  </si>
  <si>
    <t>Utility Service Tax - Electricity</t>
  </si>
  <si>
    <t>Utility Service Tax - Gas</t>
  </si>
  <si>
    <t>Communications Services Taxes (Chapter 202, F.S.)</t>
  </si>
  <si>
    <t>Local Business Tax (Chapter 205, F.S.)</t>
  </si>
  <si>
    <t>Impact Fees - Commercial - Other</t>
  </si>
  <si>
    <t>Federal Grant - Physical Environment - Other Physical Environment</t>
  </si>
  <si>
    <t>Federal Grant - Economic Environment</t>
  </si>
  <si>
    <t>State Grant - Physical Environment - Other Physical Environment</t>
  </si>
  <si>
    <t>State Shared Revenues - General Government - Revenue Sharing Proceeds</t>
  </si>
  <si>
    <t>State Shared Revenues - General Government - Mobile Home License Tax</t>
  </si>
  <si>
    <t>State Shared Revenues - General Government - Alcoholic Beverage License Tax</t>
  </si>
  <si>
    <t>State Shared Revenues - General Government - Local Government Half-Cent Sales Tax</t>
  </si>
  <si>
    <t>State Shared Revenues - Transportation - Other Transportation</t>
  </si>
  <si>
    <t>Grants from Other Local Units - Public Safety</t>
  </si>
  <si>
    <t>General Government - Other General Government Charges and Fees</t>
  </si>
  <si>
    <t>Physical Environment - Garbage / Solid Waste</t>
  </si>
  <si>
    <t>Transportation - Parking Facilities</t>
  </si>
  <si>
    <t>Transportation - Other Transportation Charges</t>
  </si>
  <si>
    <t>Culture / Recreation - Parks and Recreation</t>
  </si>
  <si>
    <t>Interest and Other Earnings - Net Increase (Decrease) in Fair Value of Investments</t>
  </si>
  <si>
    <t>Proprietary Non-Operating - Interest</t>
  </si>
  <si>
    <t>2013 Municipal Population:</t>
  </si>
  <si>
    <t>Local Fiscal Year Ended September 30, 2014</t>
  </si>
  <si>
    <t>State Grant - Culture / Recreation</t>
  </si>
  <si>
    <t>2014 Municipal Population:</t>
  </si>
  <si>
    <t>Local Fiscal Year Ended September 30, 2015</t>
  </si>
  <si>
    <t>State Grant - Transportation - Other Transportation</t>
  </si>
  <si>
    <t>Sales - Sale of Surplus Materials and Scrap</t>
  </si>
  <si>
    <t>2015 Municipal Population:</t>
  </si>
  <si>
    <t>Local Fiscal Year Ended September 30, 2016</t>
  </si>
  <si>
    <t>2016 Municipal Population:</t>
  </si>
  <si>
    <t>Local Fiscal Year Ended September 30, 2017</t>
  </si>
  <si>
    <t>Proprietary Non-Operating - Capital Contributions from Other Public Source</t>
  </si>
  <si>
    <t>2017 Municipal Population:</t>
  </si>
  <si>
    <t>Local Fiscal Year Ended September 30, 2018</t>
  </si>
  <si>
    <t>Shared Revenue from Other Local Units</t>
  </si>
  <si>
    <t>2018 Municipal Population:</t>
  </si>
  <si>
    <t>Local Fiscal Year Ended September 30, 2019</t>
  </si>
  <si>
    <t>Impact Fees - Residential - Public Safety</t>
  </si>
  <si>
    <t>Impact Fees - Residential - Transportation</t>
  </si>
  <si>
    <t>Impact Fees - Residential - Other</t>
  </si>
  <si>
    <t>Licenses</t>
  </si>
  <si>
    <t>Federal Grant - Other Federal Grants</t>
  </si>
  <si>
    <t>State Grant - Public Safety</t>
  </si>
  <si>
    <t>General Government - Administrative Service Fees</t>
  </si>
  <si>
    <t>Physical Environment - Conservation and Resource Management</t>
  </si>
  <si>
    <t>Transportation - Airports</t>
  </si>
  <si>
    <t>Transportation - Water Ports and Terminals</t>
  </si>
  <si>
    <t>Fines - Local Ordinance Violations</t>
  </si>
  <si>
    <t>Proceeds - Installment Purchases and Capital Lease Proceeds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</si>
  <si>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</si>
  <si>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</si>
  <si>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</si>
  <si>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</si>
  <si>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</si>
  <si>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</si>
  <si>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</si>
  <si>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</si>
  <si>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</si>
  <si>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Second Local Option Fuel Tax (1 to 5 Cents Local Option Fuel Tax) - Municipal Proceeds</t>
  </si>
  <si>
    <t>State Communications Services Taxes</t>
  </si>
  <si>
    <t>Building Permits (Buildling Permit Fees)</t>
  </si>
  <si>
    <t>Permits - Other</t>
  </si>
  <si>
    <t>Inspection Fee</t>
  </si>
  <si>
    <t>Other Fees and Special Assessments</t>
  </si>
  <si>
    <t>Intergovernmental Revenues</t>
  </si>
  <si>
    <t>State Grant - Physical Environment - Stormwater Management</t>
  </si>
  <si>
    <t>State Grant - Other</t>
  </si>
  <si>
    <t>State Shared Revenues - General Government - Municipal Revenue Sharing Program</t>
  </si>
  <si>
    <t>State Shared Revenues - General Government - Local Government Half-Cent Sales Tax Program</t>
  </si>
  <si>
    <t>Physical Environment - Sewer / Wastewater Utility</t>
  </si>
  <si>
    <t>Physical Environment - Other Physical Environment Charges</t>
  </si>
  <si>
    <t>2021 Municipal Population:</t>
  </si>
  <si>
    <t>Local Fiscal Year Ended September 30, 2022</t>
  </si>
  <si>
    <t>County Ninth-Cent Voted Fuel Tax</t>
  </si>
  <si>
    <t>Local Communications Services Taxes</t>
  </si>
  <si>
    <t>Franchise Fee - Electricity</t>
  </si>
  <si>
    <t>Federal Grant - Transportation - Other Transportation</t>
  </si>
  <si>
    <t>Grants from Other Local Units - Physical Environment</t>
  </si>
  <si>
    <t>Public Safety - Protective Inspection Fees</t>
  </si>
  <si>
    <t>Public Safety - Other Public Safety Charges and Fees</t>
  </si>
  <si>
    <t>Culture / Recreation - Special Recreation Facilities</t>
  </si>
  <si>
    <t>Interest and Other Earnings - Gain (Loss) on Sale of Investments</t>
  </si>
  <si>
    <t>Sales - Disposition of Fixed Assets</t>
  </si>
  <si>
    <t>Proceeds - Debt Proceeds</t>
  </si>
  <si>
    <t>2022 Municipal Population:</t>
  </si>
  <si>
    <t>Local Fiscal Year Ended September 30, 2023</t>
  </si>
  <si>
    <t>Federal Grant - Human Services - Public Assistance</t>
  </si>
  <si>
    <t>Rents and Royalties</t>
  </si>
  <si>
    <t>Proceeds of General Capital Asset Dispositions - Compensation for Loss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</si>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</sst>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1" fillId="0" borderId="0" xfId="0" applyFont="1"/>
    <xf numFmtId="37" fontId="8" fillId="2" borderId="13" xfId="0" applyNumberFormat="1" applyFont="1" applyFill="1" applyBorder="1" applyAlignment="1">
      <alignment horizontal="center" vertical="center" wrapText="1"/>
    </xf>
    <xf numFmtId="37" fontId="8" fillId="2" borderId="1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42" fontId="1" fillId="2" borderId="10" xfId="0" applyNumberFormat="1" applyFont="1" applyFill="1" applyBorder="1" applyAlignment="1">
      <alignment vertical="center"/>
    </xf>
    <xf numFmtId="42" fontId="1" fillId="2" borderId="11" xfId="0" applyNumberFormat="1" applyFont="1" applyFill="1" applyBorder="1" applyAlignment="1">
      <alignment vertical="center"/>
    </xf>
    <xf numFmtId="44" fontId="1" fillId="2" borderId="5" xfId="0" applyNumberFormat="1" applyFont="1" applyFill="1" applyBorder="1" applyAlignment="1">
      <alignment vertical="center"/>
    </xf>
    <xf numFmtId="44" fontId="6" fillId="0" borderId="0" xfId="0" applyNumberFormat="1" applyFont="1"/>
    <xf numFmtId="0" fontId="3" fillId="0" borderId="0" xfId="0" applyFont="1"/>
    <xf numFmtId="0" fontId="3" fillId="0" borderId="1" xfId="0" applyFont="1" applyBorder="1" applyAlignment="1">
      <alignment vertical="center"/>
    </xf>
    <xf numFmtId="164" fontId="3" fillId="0" borderId="8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42" fontId="3" fillId="0" borderId="12" xfId="0" applyNumberFormat="1" applyFont="1" applyBorder="1" applyAlignment="1">
      <alignment vertical="center"/>
    </xf>
    <xf numFmtId="44" fontId="3" fillId="0" borderId="21" xfId="0" applyNumberFormat="1" applyFont="1" applyBorder="1" applyAlignment="1">
      <alignment vertical="center"/>
    </xf>
    <xf numFmtId="43" fontId="3" fillId="0" borderId="0" xfId="0" applyNumberFormat="1" applyFont="1"/>
    <xf numFmtId="0" fontId="1" fillId="2" borderId="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2" fontId="1" fillId="2" borderId="12" xfId="0" applyNumberFormat="1" applyFont="1" applyFill="1" applyBorder="1" applyAlignment="1">
      <alignment vertical="center"/>
    </xf>
    <xf numFmtId="42" fontId="1" fillId="2" borderId="8" xfId="0" applyNumberFormat="1" applyFont="1" applyFill="1" applyBorder="1" applyAlignment="1">
      <alignment vertical="center"/>
    </xf>
    <xf numFmtId="44" fontId="1" fillId="2" borderId="21" xfId="0" applyNumberFormat="1" applyFont="1" applyFill="1" applyBorder="1" applyAlignment="1">
      <alignment vertical="center"/>
    </xf>
    <xf numFmtId="43" fontId="6" fillId="0" borderId="0" xfId="0" applyNumberFormat="1" applyFont="1"/>
    <xf numFmtId="0" fontId="7" fillId="0" borderId="1" xfId="0" applyFont="1" applyBorder="1" applyAlignment="1">
      <alignment vertical="center"/>
    </xf>
    <xf numFmtId="164" fontId="7" fillId="0" borderId="8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42" fontId="1" fillId="2" borderId="3" xfId="0" applyNumberFormat="1" applyFont="1" applyFill="1" applyBorder="1" applyAlignment="1">
      <alignment vertical="center"/>
    </xf>
    <xf numFmtId="44" fontId="1" fillId="2" borderId="17" xfId="0" applyNumberFormat="1" applyFont="1" applyFill="1" applyBorder="1" applyAlignment="1">
      <alignment vertical="center"/>
    </xf>
    <xf numFmtId="0" fontId="2" fillId="0" borderId="0" xfId="0" applyFont="1"/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37" fontId="3" fillId="0" borderId="0" xfId="0" applyNumberFormat="1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37" fontId="3" fillId="0" borderId="19" xfId="0" applyNumberFormat="1" applyFont="1" applyBorder="1" applyAlignment="1">
      <alignment vertical="center"/>
    </xf>
    <xf numFmtId="41" fontId="3" fillId="0" borderId="20" xfId="0" applyNumberFormat="1" applyFont="1" applyBorder="1" applyAlignment="1">
      <alignment vertical="center"/>
    </xf>
    <xf numFmtId="37" fontId="3" fillId="0" borderId="0" xfId="0" applyNumberFormat="1" applyFont="1"/>
    <xf numFmtId="37" fontId="3" fillId="0" borderId="19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2B004-DC85-4B5B-98A3-D65549DEF88F}">
  <sheetPr>
    <pageSetUpPr fitToPage="1"/>
  </sheetPr>
  <dimension ref="A1:ED55"/>
  <sheetViews>
    <sheetView tabSelected="1" workbookViewId="0">
      <selection sqref="A1:P1"/>
    </sheetView>
  </sheetViews>
  <sheetFormatPr defaultColWidth="9.81640625" defaultRowHeight="15"/>
  <cols>
    <col min="1" max="1" width="1.81640625" style="62" customWidth="1"/>
    <col min="2" max="2" width="6.81640625" style="62" customWidth="1"/>
    <col min="3" max="3" width="65.81640625" style="62" bestFit="1" customWidth="1"/>
    <col min="4" max="5" width="16.81640625" style="93" customWidth="1"/>
    <col min="6" max="7" width="15.81640625" style="93" customWidth="1"/>
    <col min="8" max="8" width="13.81640625" style="93" customWidth="1"/>
    <col min="9" max="10" width="15.81640625" style="93" customWidth="1"/>
    <col min="11" max="14" width="13.81640625" style="93" customWidth="1"/>
    <col min="15" max="15" width="16.81640625" style="93" customWidth="1"/>
    <col min="16" max="16" width="13.81640625" style="62" customWidth="1"/>
    <col min="17" max="18" width="9.81640625" style="62"/>
  </cols>
  <sheetData>
    <row r="1" spans="1:134" ht="28.2">
      <c r="A1" s="101" t="s">
        <v>55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3"/>
      <c r="Q1" s="48"/>
      <c r="R1"/>
    </row>
    <row r="2" spans="1:134" ht="23.4" thickBot="1">
      <c r="A2" s="104" t="s">
        <v>163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6"/>
      <c r="Q2" s="48"/>
      <c r="R2"/>
    </row>
    <row r="3" spans="1:134" ht="18" customHeight="1">
      <c r="A3" s="107" t="s">
        <v>48</v>
      </c>
      <c r="B3" s="108"/>
      <c r="C3" s="109"/>
      <c r="D3" s="113" t="s">
        <v>27</v>
      </c>
      <c r="E3" s="114"/>
      <c r="F3" s="114"/>
      <c r="G3" s="114"/>
      <c r="H3" s="115"/>
      <c r="I3" s="113" t="s">
        <v>28</v>
      </c>
      <c r="J3" s="115"/>
      <c r="K3" s="113" t="s">
        <v>30</v>
      </c>
      <c r="L3" s="114"/>
      <c r="M3" s="115"/>
      <c r="N3" s="49"/>
      <c r="O3" s="50"/>
      <c r="P3" s="116" t="s">
        <v>131</v>
      </c>
      <c r="Q3" s="51"/>
      <c r="R3"/>
    </row>
    <row r="4" spans="1:134" ht="32.25" customHeight="1" thickBot="1">
      <c r="A4" s="110"/>
      <c r="B4" s="111"/>
      <c r="C4" s="112"/>
      <c r="D4" s="52" t="s">
        <v>4</v>
      </c>
      <c r="E4" s="52" t="s">
        <v>49</v>
      </c>
      <c r="F4" s="52" t="s">
        <v>50</v>
      </c>
      <c r="G4" s="52" t="s">
        <v>51</v>
      </c>
      <c r="H4" s="52" t="s">
        <v>5</v>
      </c>
      <c r="I4" s="52" t="s">
        <v>6</v>
      </c>
      <c r="J4" s="53" t="s">
        <v>52</v>
      </c>
      <c r="K4" s="53" t="s">
        <v>7</v>
      </c>
      <c r="L4" s="53" t="s">
        <v>8</v>
      </c>
      <c r="M4" s="53" t="s">
        <v>132</v>
      </c>
      <c r="N4" s="53" t="s">
        <v>9</v>
      </c>
      <c r="O4" s="53" t="s">
        <v>133</v>
      </c>
      <c r="P4" s="117"/>
      <c r="Q4" s="54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  <c r="DC4" s="55"/>
      <c r="DD4" s="55"/>
      <c r="DE4" s="55"/>
      <c r="DF4" s="55"/>
      <c r="DG4" s="55"/>
      <c r="DH4" s="55"/>
      <c r="DI4" s="55"/>
      <c r="DJ4" s="55"/>
      <c r="DK4" s="55"/>
      <c r="DL4" s="55"/>
      <c r="DM4" s="55"/>
      <c r="DN4" s="55"/>
      <c r="DO4" s="55"/>
      <c r="DP4" s="55"/>
      <c r="DQ4" s="55"/>
      <c r="DR4" s="55"/>
      <c r="DS4" s="55"/>
      <c r="DT4" s="55"/>
      <c r="DU4" s="55"/>
      <c r="DV4" s="55"/>
      <c r="DW4" s="55"/>
      <c r="DX4" s="55"/>
      <c r="DY4" s="55"/>
      <c r="DZ4" s="55"/>
      <c r="EA4" s="55"/>
      <c r="EB4" s="55"/>
      <c r="EC4" s="55"/>
      <c r="ED4" s="55"/>
    </row>
    <row r="5" spans="1:134" ht="15.6">
      <c r="A5" s="56" t="s">
        <v>134</v>
      </c>
      <c r="B5" s="57"/>
      <c r="C5" s="57"/>
      <c r="D5" s="58">
        <f>SUM(D6:D10)</f>
        <v>4727837</v>
      </c>
      <c r="E5" s="58">
        <f>SUM(E6:E10)</f>
        <v>314970</v>
      </c>
      <c r="F5" s="58">
        <f>SUM(F6:F10)</f>
        <v>0</v>
      </c>
      <c r="G5" s="58">
        <f>SUM(G6:G10)</f>
        <v>0</v>
      </c>
      <c r="H5" s="58">
        <f>SUM(H6:H10)</f>
        <v>0</v>
      </c>
      <c r="I5" s="58">
        <f>SUM(I6:I10)</f>
        <v>0</v>
      </c>
      <c r="J5" s="58">
        <f>SUM(J6:J10)</f>
        <v>0</v>
      </c>
      <c r="K5" s="58">
        <f>SUM(K6:K10)</f>
        <v>0</v>
      </c>
      <c r="L5" s="58">
        <f>SUM(L6:L10)</f>
        <v>0</v>
      </c>
      <c r="M5" s="58">
        <f>SUM(M6:M10)</f>
        <v>0</v>
      </c>
      <c r="N5" s="58">
        <f>SUM(N6:N10)</f>
        <v>0</v>
      </c>
      <c r="O5" s="59">
        <f>SUM(D5:N5)</f>
        <v>5042807</v>
      </c>
      <c r="P5" s="60">
        <f>(O5/P$53)</f>
        <v>1549.2494623655914</v>
      </c>
      <c r="Q5" s="61"/>
    </row>
    <row r="6" spans="1:134">
      <c r="A6" s="63"/>
      <c r="B6" s="64">
        <v>311</v>
      </c>
      <c r="C6" s="65" t="s">
        <v>2</v>
      </c>
      <c r="D6" s="66">
        <v>4381829</v>
      </c>
      <c r="E6" s="66">
        <v>0</v>
      </c>
      <c r="F6" s="66">
        <v>0</v>
      </c>
      <c r="G6" s="66">
        <v>0</v>
      </c>
      <c r="H6" s="66">
        <v>0</v>
      </c>
      <c r="I6" s="66">
        <v>0</v>
      </c>
      <c r="J6" s="66">
        <v>0</v>
      </c>
      <c r="K6" s="66">
        <v>0</v>
      </c>
      <c r="L6" s="66">
        <v>0</v>
      </c>
      <c r="M6" s="66">
        <v>0</v>
      </c>
      <c r="N6" s="66">
        <v>0</v>
      </c>
      <c r="O6" s="66">
        <f>SUM(D6:N6)</f>
        <v>4381829</v>
      </c>
      <c r="P6" s="67">
        <f>(O6/P$53)</f>
        <v>1346.1840245775729</v>
      </c>
      <c r="Q6" s="68"/>
    </row>
    <row r="7" spans="1:134">
      <c r="A7" s="63"/>
      <c r="B7" s="64">
        <v>312.3</v>
      </c>
      <c r="C7" s="65" t="s">
        <v>151</v>
      </c>
      <c r="D7" s="66">
        <v>0</v>
      </c>
      <c r="E7" s="66">
        <v>182291</v>
      </c>
      <c r="F7" s="66">
        <v>0</v>
      </c>
      <c r="G7" s="66">
        <v>0</v>
      </c>
      <c r="H7" s="66">
        <v>0</v>
      </c>
      <c r="I7" s="66">
        <v>0</v>
      </c>
      <c r="J7" s="66">
        <v>0</v>
      </c>
      <c r="K7" s="66">
        <v>0</v>
      </c>
      <c r="L7" s="66">
        <v>0</v>
      </c>
      <c r="M7" s="66">
        <v>0</v>
      </c>
      <c r="N7" s="66">
        <v>0</v>
      </c>
      <c r="O7" s="66">
        <f t="shared" ref="O7:O10" si="0">SUM(D7:N7)</f>
        <v>182291</v>
      </c>
      <c r="P7" s="67">
        <f>(O7/P$53)</f>
        <v>56.003379416282641</v>
      </c>
      <c r="Q7" s="68"/>
    </row>
    <row r="8" spans="1:134">
      <c r="A8" s="63"/>
      <c r="B8" s="64">
        <v>312.41000000000003</v>
      </c>
      <c r="C8" s="65" t="s">
        <v>135</v>
      </c>
      <c r="D8" s="66">
        <v>0</v>
      </c>
      <c r="E8" s="66">
        <v>132679</v>
      </c>
      <c r="F8" s="66">
        <v>0</v>
      </c>
      <c r="G8" s="66">
        <v>0</v>
      </c>
      <c r="H8" s="66">
        <v>0</v>
      </c>
      <c r="I8" s="66">
        <v>0</v>
      </c>
      <c r="J8" s="66">
        <v>0</v>
      </c>
      <c r="K8" s="66">
        <v>0</v>
      </c>
      <c r="L8" s="66">
        <v>0</v>
      </c>
      <c r="M8" s="66">
        <v>0</v>
      </c>
      <c r="N8" s="66">
        <v>0</v>
      </c>
      <c r="O8" s="66">
        <f t="shared" si="0"/>
        <v>132679</v>
      </c>
      <c r="P8" s="67">
        <f>(O8/P$53)</f>
        <v>40.761597542242704</v>
      </c>
      <c r="Q8" s="68"/>
    </row>
    <row r="9" spans="1:134">
      <c r="A9" s="63"/>
      <c r="B9" s="64">
        <v>315.2</v>
      </c>
      <c r="C9" s="65" t="s">
        <v>152</v>
      </c>
      <c r="D9" s="66">
        <v>342859</v>
      </c>
      <c r="E9" s="66">
        <v>0</v>
      </c>
      <c r="F9" s="66">
        <v>0</v>
      </c>
      <c r="G9" s="66">
        <v>0</v>
      </c>
      <c r="H9" s="66">
        <v>0</v>
      </c>
      <c r="I9" s="66">
        <v>0</v>
      </c>
      <c r="J9" s="66">
        <v>0</v>
      </c>
      <c r="K9" s="66">
        <v>0</v>
      </c>
      <c r="L9" s="66">
        <v>0</v>
      </c>
      <c r="M9" s="66">
        <v>0</v>
      </c>
      <c r="N9" s="66">
        <v>0</v>
      </c>
      <c r="O9" s="66">
        <f t="shared" si="0"/>
        <v>342859</v>
      </c>
      <c r="P9" s="67">
        <f>(O9/P$53)</f>
        <v>105.33302611367128</v>
      </c>
      <c r="Q9" s="68"/>
    </row>
    <row r="10" spans="1:134">
      <c r="A10" s="63"/>
      <c r="B10" s="64">
        <v>316</v>
      </c>
      <c r="C10" s="65" t="s">
        <v>80</v>
      </c>
      <c r="D10" s="66">
        <v>3149</v>
      </c>
      <c r="E10" s="66">
        <v>0</v>
      </c>
      <c r="F10" s="66">
        <v>0</v>
      </c>
      <c r="G10" s="66">
        <v>0</v>
      </c>
      <c r="H10" s="66">
        <v>0</v>
      </c>
      <c r="I10" s="66">
        <v>0</v>
      </c>
      <c r="J10" s="66">
        <v>0</v>
      </c>
      <c r="K10" s="66">
        <v>0</v>
      </c>
      <c r="L10" s="66">
        <v>0</v>
      </c>
      <c r="M10" s="66">
        <v>0</v>
      </c>
      <c r="N10" s="66">
        <v>0</v>
      </c>
      <c r="O10" s="66">
        <f t="shared" si="0"/>
        <v>3149</v>
      </c>
      <c r="P10" s="67">
        <f>(O10/P$53)</f>
        <v>0.96743471582181262</v>
      </c>
      <c r="Q10" s="68"/>
    </row>
    <row r="11" spans="1:134" ht="15.6">
      <c r="A11" s="69" t="s">
        <v>12</v>
      </c>
      <c r="B11" s="70"/>
      <c r="C11" s="71"/>
      <c r="D11" s="72">
        <f>SUM(D12:D20)</f>
        <v>753568</v>
      </c>
      <c r="E11" s="72">
        <f>SUM(E12:E20)</f>
        <v>3297909</v>
      </c>
      <c r="F11" s="72">
        <f>SUM(F12:F20)</f>
        <v>0</v>
      </c>
      <c r="G11" s="72">
        <f>SUM(G12:G20)</f>
        <v>0</v>
      </c>
      <c r="H11" s="72">
        <f>SUM(H12:H20)</f>
        <v>0</v>
      </c>
      <c r="I11" s="72">
        <f>SUM(I12:I20)</f>
        <v>1906094</v>
      </c>
      <c r="J11" s="72">
        <f>SUM(J12:J20)</f>
        <v>0</v>
      </c>
      <c r="K11" s="72">
        <f>SUM(K12:K20)</f>
        <v>0</v>
      </c>
      <c r="L11" s="72">
        <f>SUM(L12:L20)</f>
        <v>0</v>
      </c>
      <c r="M11" s="72">
        <f>SUM(M12:M20)</f>
        <v>0</v>
      </c>
      <c r="N11" s="72">
        <f>SUM(N12:N20)</f>
        <v>0</v>
      </c>
      <c r="O11" s="73">
        <f>SUM(D11:N11)</f>
        <v>5957571</v>
      </c>
      <c r="P11" s="74">
        <f>(O11/P$53)</f>
        <v>1830.2829493087559</v>
      </c>
      <c r="Q11" s="75"/>
    </row>
    <row r="12" spans="1:134">
      <c r="A12" s="63"/>
      <c r="B12" s="64">
        <v>322</v>
      </c>
      <c r="C12" s="65" t="s">
        <v>138</v>
      </c>
      <c r="D12" s="66">
        <v>0</v>
      </c>
      <c r="E12" s="66">
        <v>3212510</v>
      </c>
      <c r="F12" s="66">
        <v>0</v>
      </c>
      <c r="G12" s="66">
        <v>0</v>
      </c>
      <c r="H12" s="66">
        <v>0</v>
      </c>
      <c r="I12" s="66">
        <v>0</v>
      </c>
      <c r="J12" s="66">
        <v>0</v>
      </c>
      <c r="K12" s="66">
        <v>0</v>
      </c>
      <c r="L12" s="66">
        <v>0</v>
      </c>
      <c r="M12" s="66">
        <v>0</v>
      </c>
      <c r="N12" s="66">
        <v>0</v>
      </c>
      <c r="O12" s="66">
        <f>SUM(D12:N12)</f>
        <v>3212510</v>
      </c>
      <c r="P12" s="67">
        <f>(O12/P$53)</f>
        <v>986.94623655913983</v>
      </c>
      <c r="Q12" s="68"/>
    </row>
    <row r="13" spans="1:134">
      <c r="A13" s="63"/>
      <c r="B13" s="64">
        <v>322.89999999999998</v>
      </c>
      <c r="C13" s="65" t="s">
        <v>139</v>
      </c>
      <c r="D13" s="66">
        <v>64880</v>
      </c>
      <c r="E13" s="66">
        <v>21993</v>
      </c>
      <c r="F13" s="66">
        <v>0</v>
      </c>
      <c r="G13" s="66">
        <v>0</v>
      </c>
      <c r="H13" s="66">
        <v>0</v>
      </c>
      <c r="I13" s="66">
        <v>0</v>
      </c>
      <c r="J13" s="66">
        <v>0</v>
      </c>
      <c r="K13" s="66">
        <v>0</v>
      </c>
      <c r="L13" s="66">
        <v>0</v>
      </c>
      <c r="M13" s="66">
        <v>0</v>
      </c>
      <c r="N13" s="66">
        <v>0</v>
      </c>
      <c r="O13" s="66">
        <f t="shared" ref="O13:O20" si="1">SUM(D13:N13)</f>
        <v>86873</v>
      </c>
      <c r="P13" s="67">
        <f>(O13/P$53)</f>
        <v>26.689093701996928</v>
      </c>
      <c r="Q13" s="68"/>
    </row>
    <row r="14" spans="1:134">
      <c r="A14" s="63"/>
      <c r="B14" s="64">
        <v>323.10000000000002</v>
      </c>
      <c r="C14" s="65" t="s">
        <v>153</v>
      </c>
      <c r="D14" s="66">
        <v>464433</v>
      </c>
      <c r="E14" s="66">
        <v>0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  <c r="O14" s="66">
        <f t="shared" si="1"/>
        <v>464433</v>
      </c>
      <c r="P14" s="67">
        <f>(O14/P$53)</f>
        <v>142.68294930875575</v>
      </c>
      <c r="Q14" s="68"/>
    </row>
    <row r="15" spans="1:134">
      <c r="A15" s="63"/>
      <c r="B15" s="64">
        <v>323.39999999999998</v>
      </c>
      <c r="C15" s="65" t="s">
        <v>13</v>
      </c>
      <c r="D15" s="66">
        <v>4471</v>
      </c>
      <c r="E15" s="66">
        <v>0</v>
      </c>
      <c r="F15" s="66">
        <v>0</v>
      </c>
      <c r="G15" s="66">
        <v>0</v>
      </c>
      <c r="H15" s="66">
        <v>0</v>
      </c>
      <c r="I15" s="66">
        <v>0</v>
      </c>
      <c r="J15" s="66">
        <v>0</v>
      </c>
      <c r="K15" s="66">
        <v>0</v>
      </c>
      <c r="L15" s="66">
        <v>0</v>
      </c>
      <c r="M15" s="66">
        <v>0</v>
      </c>
      <c r="N15" s="66">
        <v>0</v>
      </c>
      <c r="O15" s="66">
        <f t="shared" si="1"/>
        <v>4471</v>
      </c>
      <c r="P15" s="67">
        <f>(O15/P$53)</f>
        <v>1.3735791090629801</v>
      </c>
      <c r="Q15" s="68"/>
    </row>
    <row r="16" spans="1:134">
      <c r="A16" s="63"/>
      <c r="B16" s="64">
        <v>323.7</v>
      </c>
      <c r="C16" s="65" t="s">
        <v>14</v>
      </c>
      <c r="D16" s="66">
        <v>113262</v>
      </c>
      <c r="E16" s="66">
        <v>0</v>
      </c>
      <c r="F16" s="66">
        <v>0</v>
      </c>
      <c r="G16" s="66">
        <v>0</v>
      </c>
      <c r="H16" s="66">
        <v>0</v>
      </c>
      <c r="I16" s="66">
        <v>0</v>
      </c>
      <c r="J16" s="66">
        <v>0</v>
      </c>
      <c r="K16" s="66">
        <v>0</v>
      </c>
      <c r="L16" s="66">
        <v>0</v>
      </c>
      <c r="M16" s="66">
        <v>0</v>
      </c>
      <c r="N16" s="66">
        <v>0</v>
      </c>
      <c r="O16" s="66">
        <f t="shared" si="1"/>
        <v>113262</v>
      </c>
      <c r="P16" s="67">
        <f>(O16/P$53)</f>
        <v>34.796313364055301</v>
      </c>
      <c r="Q16" s="68"/>
    </row>
    <row r="17" spans="1:17">
      <c r="A17" s="63"/>
      <c r="B17" s="64">
        <v>324.31</v>
      </c>
      <c r="C17" s="65" t="s">
        <v>116</v>
      </c>
      <c r="D17" s="66">
        <v>0</v>
      </c>
      <c r="E17" s="66">
        <v>42741</v>
      </c>
      <c r="F17" s="66">
        <v>0</v>
      </c>
      <c r="G17" s="66">
        <v>0</v>
      </c>
      <c r="H17" s="66">
        <v>0</v>
      </c>
      <c r="I17" s="66">
        <v>0</v>
      </c>
      <c r="J17" s="66">
        <v>0</v>
      </c>
      <c r="K17" s="66">
        <v>0</v>
      </c>
      <c r="L17" s="66">
        <v>0</v>
      </c>
      <c r="M17" s="66">
        <v>0</v>
      </c>
      <c r="N17" s="66">
        <v>0</v>
      </c>
      <c r="O17" s="66">
        <f t="shared" si="1"/>
        <v>42741</v>
      </c>
      <c r="P17" s="67">
        <f>(O17/P$53)</f>
        <v>13.130875576036866</v>
      </c>
      <c r="Q17" s="68"/>
    </row>
    <row r="18" spans="1:17">
      <c r="A18" s="63"/>
      <c r="B18" s="64">
        <v>324.61</v>
      </c>
      <c r="C18" s="65" t="s">
        <v>64</v>
      </c>
      <c r="D18" s="66">
        <v>0</v>
      </c>
      <c r="E18" s="66">
        <v>20665</v>
      </c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66">
        <v>0</v>
      </c>
      <c r="L18" s="66">
        <v>0</v>
      </c>
      <c r="M18" s="66">
        <v>0</v>
      </c>
      <c r="N18" s="66">
        <v>0</v>
      </c>
      <c r="O18" s="66">
        <f t="shared" si="1"/>
        <v>20665</v>
      </c>
      <c r="P18" s="67">
        <f>(O18/P$53)</f>
        <v>6.3486943164362515</v>
      </c>
      <c r="Q18" s="68"/>
    </row>
    <row r="19" spans="1:17">
      <c r="A19" s="63"/>
      <c r="B19" s="64">
        <v>325.2</v>
      </c>
      <c r="C19" s="65" t="s">
        <v>19</v>
      </c>
      <c r="D19" s="66">
        <v>0</v>
      </c>
      <c r="E19" s="66">
        <v>0</v>
      </c>
      <c r="F19" s="66">
        <v>0</v>
      </c>
      <c r="G19" s="66">
        <v>0</v>
      </c>
      <c r="H19" s="66">
        <v>0</v>
      </c>
      <c r="I19" s="66">
        <v>1906094</v>
      </c>
      <c r="J19" s="66">
        <v>0</v>
      </c>
      <c r="K19" s="66">
        <v>0</v>
      </c>
      <c r="L19" s="66">
        <v>0</v>
      </c>
      <c r="M19" s="66">
        <v>0</v>
      </c>
      <c r="N19" s="66">
        <v>0</v>
      </c>
      <c r="O19" s="66">
        <f t="shared" si="1"/>
        <v>1906094</v>
      </c>
      <c r="P19" s="67">
        <f>(O19/P$53)</f>
        <v>585.58955453148997</v>
      </c>
      <c r="Q19" s="68"/>
    </row>
    <row r="20" spans="1:17">
      <c r="A20" s="63"/>
      <c r="B20" s="64">
        <v>329.5</v>
      </c>
      <c r="C20" s="65" t="s">
        <v>141</v>
      </c>
      <c r="D20" s="66">
        <v>106522</v>
      </c>
      <c r="E20" s="66">
        <v>0</v>
      </c>
      <c r="F20" s="66">
        <v>0</v>
      </c>
      <c r="G20" s="66">
        <v>0</v>
      </c>
      <c r="H20" s="66">
        <v>0</v>
      </c>
      <c r="I20" s="66">
        <v>0</v>
      </c>
      <c r="J20" s="66">
        <v>0</v>
      </c>
      <c r="K20" s="66">
        <v>0</v>
      </c>
      <c r="L20" s="66">
        <v>0</v>
      </c>
      <c r="M20" s="66">
        <v>0</v>
      </c>
      <c r="N20" s="66">
        <v>0</v>
      </c>
      <c r="O20" s="66">
        <f t="shared" si="1"/>
        <v>106522</v>
      </c>
      <c r="P20" s="67">
        <f>(O20/P$53)</f>
        <v>32.725652841781873</v>
      </c>
      <c r="Q20" s="68"/>
    </row>
    <row r="21" spans="1:17" ht="15.6">
      <c r="A21" s="69" t="s">
        <v>142</v>
      </c>
      <c r="B21" s="70"/>
      <c r="C21" s="71"/>
      <c r="D21" s="72">
        <f>SUM(D22:D30)</f>
        <v>12070023</v>
      </c>
      <c r="E21" s="72">
        <f>SUM(E22:E30)</f>
        <v>427465</v>
      </c>
      <c r="F21" s="72">
        <f>SUM(F22:F30)</f>
        <v>0</v>
      </c>
      <c r="G21" s="72">
        <f>SUM(G22:G30)</f>
        <v>0</v>
      </c>
      <c r="H21" s="72">
        <f>SUM(H22:H30)</f>
        <v>0</v>
      </c>
      <c r="I21" s="72">
        <f>SUM(I22:I30)</f>
        <v>0</v>
      </c>
      <c r="J21" s="72">
        <f>SUM(J22:J30)</f>
        <v>0</v>
      </c>
      <c r="K21" s="72">
        <f>SUM(K22:K30)</f>
        <v>0</v>
      </c>
      <c r="L21" s="72">
        <f>SUM(L22:L30)</f>
        <v>0</v>
      </c>
      <c r="M21" s="72">
        <f>SUM(M22:M30)</f>
        <v>0</v>
      </c>
      <c r="N21" s="72">
        <f>SUM(N22:N30)</f>
        <v>0</v>
      </c>
      <c r="O21" s="73">
        <f>SUM(D21:N21)</f>
        <v>12497488</v>
      </c>
      <c r="P21" s="74">
        <f>(O21/P$53)</f>
        <v>3839.474039938556</v>
      </c>
      <c r="Q21" s="75"/>
    </row>
    <row r="22" spans="1:17">
      <c r="A22" s="63"/>
      <c r="B22" s="64">
        <v>331.49</v>
      </c>
      <c r="C22" s="65" t="s">
        <v>154</v>
      </c>
      <c r="D22" s="66">
        <v>0</v>
      </c>
      <c r="E22" s="66">
        <v>7106</v>
      </c>
      <c r="F22" s="66">
        <v>0</v>
      </c>
      <c r="G22" s="66">
        <v>0</v>
      </c>
      <c r="H22" s="66">
        <v>0</v>
      </c>
      <c r="I22" s="66">
        <v>0</v>
      </c>
      <c r="J22" s="66">
        <v>0</v>
      </c>
      <c r="K22" s="66">
        <v>0</v>
      </c>
      <c r="L22" s="66">
        <v>0</v>
      </c>
      <c r="M22" s="66">
        <v>0</v>
      </c>
      <c r="N22" s="66">
        <v>0</v>
      </c>
      <c r="O22" s="66">
        <f t="shared" ref="O22:O28" si="2">SUM(D22:N22)</f>
        <v>7106</v>
      </c>
      <c r="P22" s="67">
        <f>(O22/P$53)</f>
        <v>2.1831029185867896</v>
      </c>
      <c r="Q22" s="68"/>
    </row>
    <row r="23" spans="1:17">
      <c r="A23" s="63"/>
      <c r="B23" s="64">
        <v>331.62</v>
      </c>
      <c r="C23" s="65" t="s">
        <v>164</v>
      </c>
      <c r="D23" s="66">
        <v>11158328</v>
      </c>
      <c r="E23" s="66">
        <v>0</v>
      </c>
      <c r="F23" s="66">
        <v>0</v>
      </c>
      <c r="G23" s="66">
        <v>0</v>
      </c>
      <c r="H23" s="66">
        <v>0</v>
      </c>
      <c r="I23" s="66">
        <v>0</v>
      </c>
      <c r="J23" s="66">
        <v>0</v>
      </c>
      <c r="K23" s="66">
        <v>0</v>
      </c>
      <c r="L23" s="66">
        <v>0</v>
      </c>
      <c r="M23" s="66">
        <v>0</v>
      </c>
      <c r="N23" s="66">
        <v>0</v>
      </c>
      <c r="O23" s="66">
        <f t="shared" si="2"/>
        <v>11158328</v>
      </c>
      <c r="P23" s="67">
        <f>(O23/P$53)</f>
        <v>3428.0577572964671</v>
      </c>
      <c r="Q23" s="68"/>
    </row>
    <row r="24" spans="1:17">
      <c r="A24" s="63"/>
      <c r="B24" s="64">
        <v>334.49</v>
      </c>
      <c r="C24" s="65" t="s">
        <v>103</v>
      </c>
      <c r="D24" s="66">
        <v>4539</v>
      </c>
      <c r="E24" s="66">
        <v>0</v>
      </c>
      <c r="F24" s="66">
        <v>0</v>
      </c>
      <c r="G24" s="66">
        <v>0</v>
      </c>
      <c r="H24" s="66">
        <v>0</v>
      </c>
      <c r="I24" s="66">
        <v>0</v>
      </c>
      <c r="J24" s="66">
        <v>0</v>
      </c>
      <c r="K24" s="66">
        <v>0</v>
      </c>
      <c r="L24" s="66">
        <v>0</v>
      </c>
      <c r="M24" s="66">
        <v>0</v>
      </c>
      <c r="N24" s="66">
        <v>0</v>
      </c>
      <c r="O24" s="66">
        <f t="shared" si="2"/>
        <v>4539</v>
      </c>
      <c r="P24" s="67">
        <f>(O24/P$53)</f>
        <v>1.3944700460829493</v>
      </c>
      <c r="Q24" s="68"/>
    </row>
    <row r="25" spans="1:17">
      <c r="A25" s="63"/>
      <c r="B25" s="64">
        <v>335.125</v>
      </c>
      <c r="C25" s="65" t="s">
        <v>145</v>
      </c>
      <c r="D25" s="66">
        <v>242110</v>
      </c>
      <c r="E25" s="66">
        <v>0</v>
      </c>
      <c r="F25" s="66">
        <v>0</v>
      </c>
      <c r="G25" s="66">
        <v>0</v>
      </c>
      <c r="H25" s="66">
        <v>0</v>
      </c>
      <c r="I25" s="66">
        <v>0</v>
      </c>
      <c r="J25" s="66">
        <v>0</v>
      </c>
      <c r="K25" s="66">
        <v>0</v>
      </c>
      <c r="L25" s="66">
        <v>0</v>
      </c>
      <c r="M25" s="66">
        <v>0</v>
      </c>
      <c r="N25" s="66">
        <v>0</v>
      </c>
      <c r="O25" s="66">
        <f t="shared" si="2"/>
        <v>242110</v>
      </c>
      <c r="P25" s="67">
        <f>(O25/P$53)</f>
        <v>74.38095238095238</v>
      </c>
      <c r="Q25" s="68"/>
    </row>
    <row r="26" spans="1:17">
      <c r="A26" s="63"/>
      <c r="B26" s="64">
        <v>335.14</v>
      </c>
      <c r="C26" s="65" t="s">
        <v>86</v>
      </c>
      <c r="D26" s="66">
        <v>6573</v>
      </c>
      <c r="E26" s="66">
        <v>0</v>
      </c>
      <c r="F26" s="66">
        <v>0</v>
      </c>
      <c r="G26" s="66">
        <v>0</v>
      </c>
      <c r="H26" s="66">
        <v>0</v>
      </c>
      <c r="I26" s="66">
        <v>0</v>
      </c>
      <c r="J26" s="66">
        <v>0</v>
      </c>
      <c r="K26" s="66">
        <v>0</v>
      </c>
      <c r="L26" s="66">
        <v>0</v>
      </c>
      <c r="M26" s="66">
        <v>0</v>
      </c>
      <c r="N26" s="66">
        <v>0</v>
      </c>
      <c r="O26" s="66">
        <f t="shared" si="2"/>
        <v>6573</v>
      </c>
      <c r="P26" s="67">
        <f>(O26/P$53)</f>
        <v>2.0193548387096776</v>
      </c>
      <c r="Q26" s="68"/>
    </row>
    <row r="27" spans="1:17">
      <c r="A27" s="63"/>
      <c r="B27" s="64">
        <v>335.15</v>
      </c>
      <c r="C27" s="65" t="s">
        <v>87</v>
      </c>
      <c r="D27" s="66">
        <v>20591</v>
      </c>
      <c r="E27" s="66">
        <v>0</v>
      </c>
      <c r="F27" s="66">
        <v>0</v>
      </c>
      <c r="G27" s="66">
        <v>0</v>
      </c>
      <c r="H27" s="66">
        <v>0</v>
      </c>
      <c r="I27" s="66">
        <v>0</v>
      </c>
      <c r="J27" s="66">
        <v>0</v>
      </c>
      <c r="K27" s="66">
        <v>0</v>
      </c>
      <c r="L27" s="66">
        <v>0</v>
      </c>
      <c r="M27" s="66">
        <v>0</v>
      </c>
      <c r="N27" s="66">
        <v>0</v>
      </c>
      <c r="O27" s="66">
        <f t="shared" si="2"/>
        <v>20591</v>
      </c>
      <c r="P27" s="67">
        <f>(O27/P$53)</f>
        <v>6.325960061443932</v>
      </c>
      <c r="Q27" s="68"/>
    </row>
    <row r="28" spans="1:17">
      <c r="A28" s="63"/>
      <c r="B28" s="64">
        <v>335.18</v>
      </c>
      <c r="C28" s="65" t="s">
        <v>146</v>
      </c>
      <c r="D28" s="66">
        <v>633962</v>
      </c>
      <c r="E28" s="66">
        <v>0</v>
      </c>
      <c r="F28" s="66">
        <v>0</v>
      </c>
      <c r="G28" s="66">
        <v>0</v>
      </c>
      <c r="H28" s="66">
        <v>0</v>
      </c>
      <c r="I28" s="66">
        <v>0</v>
      </c>
      <c r="J28" s="66">
        <v>0</v>
      </c>
      <c r="K28" s="66">
        <v>0</v>
      </c>
      <c r="L28" s="66">
        <v>0</v>
      </c>
      <c r="M28" s="66">
        <v>0</v>
      </c>
      <c r="N28" s="66">
        <v>0</v>
      </c>
      <c r="O28" s="66">
        <f t="shared" si="2"/>
        <v>633962</v>
      </c>
      <c r="P28" s="67">
        <f>(O28/P$53)</f>
        <v>194.76559139784945</v>
      </c>
      <c r="Q28" s="68"/>
    </row>
    <row r="29" spans="1:17">
      <c r="A29" s="63"/>
      <c r="B29" s="64">
        <v>337.3</v>
      </c>
      <c r="C29" s="65" t="s">
        <v>155</v>
      </c>
      <c r="D29" s="66">
        <v>3920</v>
      </c>
      <c r="E29" s="66">
        <v>0</v>
      </c>
      <c r="F29" s="66">
        <v>0</v>
      </c>
      <c r="G29" s="66">
        <v>0</v>
      </c>
      <c r="H29" s="66">
        <v>0</v>
      </c>
      <c r="I29" s="66">
        <v>0</v>
      </c>
      <c r="J29" s="66">
        <v>0</v>
      </c>
      <c r="K29" s="66">
        <v>0</v>
      </c>
      <c r="L29" s="66">
        <v>0</v>
      </c>
      <c r="M29" s="66">
        <v>0</v>
      </c>
      <c r="N29" s="66">
        <v>0</v>
      </c>
      <c r="O29" s="66">
        <f t="shared" ref="O29:O30" si="3">SUM(D29:N29)</f>
        <v>3920</v>
      </c>
      <c r="P29" s="67">
        <f>(O29/P$53)</f>
        <v>1.2043010752688172</v>
      </c>
      <c r="Q29" s="68"/>
    </row>
    <row r="30" spans="1:17">
      <c r="A30" s="63"/>
      <c r="B30" s="64">
        <v>337.7</v>
      </c>
      <c r="C30" s="65" t="s">
        <v>25</v>
      </c>
      <c r="D30" s="66">
        <v>0</v>
      </c>
      <c r="E30" s="66">
        <v>420359</v>
      </c>
      <c r="F30" s="66">
        <v>0</v>
      </c>
      <c r="G30" s="66">
        <v>0</v>
      </c>
      <c r="H30" s="66">
        <v>0</v>
      </c>
      <c r="I30" s="66">
        <v>0</v>
      </c>
      <c r="J30" s="66">
        <v>0</v>
      </c>
      <c r="K30" s="66">
        <v>0</v>
      </c>
      <c r="L30" s="66">
        <v>0</v>
      </c>
      <c r="M30" s="66">
        <v>0</v>
      </c>
      <c r="N30" s="66">
        <v>0</v>
      </c>
      <c r="O30" s="66">
        <f t="shared" si="3"/>
        <v>420359</v>
      </c>
      <c r="P30" s="67">
        <f>(O30/P$53)</f>
        <v>129.14254992319508</v>
      </c>
      <c r="Q30" s="68"/>
    </row>
    <row r="31" spans="1:17" ht="15.6">
      <c r="A31" s="69" t="s">
        <v>31</v>
      </c>
      <c r="B31" s="70"/>
      <c r="C31" s="71"/>
      <c r="D31" s="72">
        <f>SUM(D32:D38)</f>
        <v>1105386</v>
      </c>
      <c r="E31" s="72">
        <f>SUM(E32:E38)</f>
        <v>0</v>
      </c>
      <c r="F31" s="72">
        <f>SUM(F32:F38)</f>
        <v>0</v>
      </c>
      <c r="G31" s="72">
        <f>SUM(G32:G38)</f>
        <v>0</v>
      </c>
      <c r="H31" s="72">
        <f>SUM(H32:H38)</f>
        <v>0</v>
      </c>
      <c r="I31" s="72">
        <f>SUM(I32:I38)</f>
        <v>3352838</v>
      </c>
      <c r="J31" s="72">
        <f>SUM(J32:J38)</f>
        <v>0</v>
      </c>
      <c r="K31" s="72">
        <f>SUM(K32:K38)</f>
        <v>0</v>
      </c>
      <c r="L31" s="72">
        <f>SUM(L32:L38)</f>
        <v>0</v>
      </c>
      <c r="M31" s="72">
        <f>SUM(M32:M38)</f>
        <v>0</v>
      </c>
      <c r="N31" s="72">
        <f>SUM(N32:N38)</f>
        <v>0</v>
      </c>
      <c r="O31" s="72">
        <f>SUM(D31:N31)</f>
        <v>4458224</v>
      </c>
      <c r="P31" s="74">
        <f>(O31/P$53)</f>
        <v>1369.6540706605222</v>
      </c>
      <c r="Q31" s="75"/>
    </row>
    <row r="32" spans="1:17">
      <c r="A32" s="63"/>
      <c r="B32" s="64">
        <v>341.3</v>
      </c>
      <c r="C32" s="65" t="s">
        <v>121</v>
      </c>
      <c r="D32" s="66">
        <v>406200</v>
      </c>
      <c r="E32" s="66">
        <v>0</v>
      </c>
      <c r="F32" s="66">
        <v>0</v>
      </c>
      <c r="G32" s="66">
        <v>0</v>
      </c>
      <c r="H32" s="66">
        <v>0</v>
      </c>
      <c r="I32" s="66">
        <v>0</v>
      </c>
      <c r="J32" s="66">
        <v>0</v>
      </c>
      <c r="K32" s="66">
        <v>0</v>
      </c>
      <c r="L32" s="66">
        <v>0</v>
      </c>
      <c r="M32" s="66">
        <v>0</v>
      </c>
      <c r="N32" s="66">
        <v>0</v>
      </c>
      <c r="O32" s="66">
        <f t="shared" ref="O32:O38" si="4">SUM(D32:N32)</f>
        <v>406200</v>
      </c>
      <c r="P32" s="67">
        <f>(O32/P$53)</f>
        <v>124.7926267281106</v>
      </c>
      <c r="Q32" s="68"/>
    </row>
    <row r="33" spans="1:17">
      <c r="A33" s="63"/>
      <c r="B33" s="64">
        <v>342.5</v>
      </c>
      <c r="C33" s="65" t="s">
        <v>156</v>
      </c>
      <c r="D33" s="66">
        <v>11060</v>
      </c>
      <c r="E33" s="66">
        <v>0</v>
      </c>
      <c r="F33" s="66">
        <v>0</v>
      </c>
      <c r="G33" s="66">
        <v>0</v>
      </c>
      <c r="H33" s="66">
        <v>0</v>
      </c>
      <c r="I33" s="66">
        <v>0</v>
      </c>
      <c r="J33" s="66">
        <v>0</v>
      </c>
      <c r="K33" s="66">
        <v>0</v>
      </c>
      <c r="L33" s="66">
        <v>0</v>
      </c>
      <c r="M33" s="66">
        <v>0</v>
      </c>
      <c r="N33" s="66">
        <v>0</v>
      </c>
      <c r="O33" s="66">
        <f t="shared" si="4"/>
        <v>11060</v>
      </c>
      <c r="P33" s="67">
        <f>(O33/P$53)</f>
        <v>3.3978494623655915</v>
      </c>
      <c r="Q33" s="68"/>
    </row>
    <row r="34" spans="1:17">
      <c r="A34" s="63"/>
      <c r="B34" s="64">
        <v>342.9</v>
      </c>
      <c r="C34" s="65" t="s">
        <v>157</v>
      </c>
      <c r="D34" s="66">
        <v>16591</v>
      </c>
      <c r="E34" s="66">
        <v>0</v>
      </c>
      <c r="F34" s="66">
        <v>0</v>
      </c>
      <c r="G34" s="66">
        <v>0</v>
      </c>
      <c r="H34" s="66">
        <v>0</v>
      </c>
      <c r="I34" s="66">
        <v>0</v>
      </c>
      <c r="J34" s="66">
        <v>0</v>
      </c>
      <c r="K34" s="66">
        <v>0</v>
      </c>
      <c r="L34" s="66">
        <v>0</v>
      </c>
      <c r="M34" s="66">
        <v>0</v>
      </c>
      <c r="N34" s="66">
        <v>0</v>
      </c>
      <c r="O34" s="66">
        <f t="shared" si="4"/>
        <v>16591</v>
      </c>
      <c r="P34" s="67">
        <f>(O34/P$53)</f>
        <v>5.0970814132104456</v>
      </c>
      <c r="Q34" s="68"/>
    </row>
    <row r="35" spans="1:17">
      <c r="A35" s="63"/>
      <c r="B35" s="64">
        <v>343.3</v>
      </c>
      <c r="C35" s="65" t="s">
        <v>35</v>
      </c>
      <c r="D35" s="66">
        <v>0</v>
      </c>
      <c r="E35" s="66">
        <v>0</v>
      </c>
      <c r="F35" s="66">
        <v>0</v>
      </c>
      <c r="G35" s="66">
        <v>0</v>
      </c>
      <c r="H35" s="66">
        <v>0</v>
      </c>
      <c r="I35" s="66">
        <v>3352838</v>
      </c>
      <c r="J35" s="66">
        <v>0</v>
      </c>
      <c r="K35" s="66">
        <v>0</v>
      </c>
      <c r="L35" s="66">
        <v>0</v>
      </c>
      <c r="M35" s="66">
        <v>0</v>
      </c>
      <c r="N35" s="66">
        <v>0</v>
      </c>
      <c r="O35" s="66">
        <f t="shared" si="4"/>
        <v>3352838</v>
      </c>
      <c r="P35" s="67">
        <f>(O35/P$53)</f>
        <v>1030.0577572964669</v>
      </c>
      <c r="Q35" s="68"/>
    </row>
    <row r="36" spans="1:17">
      <c r="A36" s="63"/>
      <c r="B36" s="64">
        <v>344.5</v>
      </c>
      <c r="C36" s="65" t="s">
        <v>93</v>
      </c>
      <c r="D36" s="66">
        <v>642261</v>
      </c>
      <c r="E36" s="66">
        <v>0</v>
      </c>
      <c r="F36" s="66">
        <v>0</v>
      </c>
      <c r="G36" s="66">
        <v>0</v>
      </c>
      <c r="H36" s="66">
        <v>0</v>
      </c>
      <c r="I36" s="66">
        <v>0</v>
      </c>
      <c r="J36" s="66">
        <v>0</v>
      </c>
      <c r="K36" s="66">
        <v>0</v>
      </c>
      <c r="L36" s="66">
        <v>0</v>
      </c>
      <c r="M36" s="66">
        <v>0</v>
      </c>
      <c r="N36" s="66">
        <v>0</v>
      </c>
      <c r="O36" s="66">
        <f t="shared" si="4"/>
        <v>642261</v>
      </c>
      <c r="P36" s="67">
        <f>(O36/P$53)</f>
        <v>197.3152073732719</v>
      </c>
      <c r="Q36" s="68"/>
    </row>
    <row r="37" spans="1:17">
      <c r="A37" s="63"/>
      <c r="B37" s="64">
        <v>347.3</v>
      </c>
      <c r="C37" s="65" t="s">
        <v>58</v>
      </c>
      <c r="D37" s="66">
        <v>11856</v>
      </c>
      <c r="E37" s="66">
        <v>0</v>
      </c>
      <c r="F37" s="66">
        <v>0</v>
      </c>
      <c r="G37" s="66">
        <v>0</v>
      </c>
      <c r="H37" s="66">
        <v>0</v>
      </c>
      <c r="I37" s="66">
        <v>0</v>
      </c>
      <c r="J37" s="66">
        <v>0</v>
      </c>
      <c r="K37" s="66">
        <v>0</v>
      </c>
      <c r="L37" s="66">
        <v>0</v>
      </c>
      <c r="M37" s="66">
        <v>0</v>
      </c>
      <c r="N37" s="66">
        <v>0</v>
      </c>
      <c r="O37" s="66">
        <f t="shared" si="4"/>
        <v>11856</v>
      </c>
      <c r="P37" s="67">
        <f>(O37/P$53)</f>
        <v>3.6423963133640553</v>
      </c>
      <c r="Q37" s="68"/>
    </row>
    <row r="38" spans="1:17">
      <c r="A38" s="63"/>
      <c r="B38" s="64">
        <v>347.5</v>
      </c>
      <c r="C38" s="65" t="s">
        <v>158</v>
      </c>
      <c r="D38" s="66">
        <v>17418</v>
      </c>
      <c r="E38" s="66">
        <v>0</v>
      </c>
      <c r="F38" s="66">
        <v>0</v>
      </c>
      <c r="G38" s="66">
        <v>0</v>
      </c>
      <c r="H38" s="66">
        <v>0</v>
      </c>
      <c r="I38" s="66">
        <v>0</v>
      </c>
      <c r="J38" s="66">
        <v>0</v>
      </c>
      <c r="K38" s="66">
        <v>0</v>
      </c>
      <c r="L38" s="66">
        <v>0</v>
      </c>
      <c r="M38" s="66">
        <v>0</v>
      </c>
      <c r="N38" s="66">
        <v>0</v>
      </c>
      <c r="O38" s="66">
        <f t="shared" si="4"/>
        <v>17418</v>
      </c>
      <c r="P38" s="67">
        <f>(O38/P$53)</f>
        <v>5.3511520737327185</v>
      </c>
      <c r="Q38" s="68"/>
    </row>
    <row r="39" spans="1:17" ht="15.6">
      <c r="A39" s="69" t="s">
        <v>32</v>
      </c>
      <c r="B39" s="70"/>
      <c r="C39" s="71"/>
      <c r="D39" s="72">
        <f>SUM(D40:D40)</f>
        <v>216478</v>
      </c>
      <c r="E39" s="72">
        <f>SUM(E40:E40)</f>
        <v>0</v>
      </c>
      <c r="F39" s="72">
        <f>SUM(F40:F40)</f>
        <v>0</v>
      </c>
      <c r="G39" s="72">
        <f>SUM(G40:G40)</f>
        <v>0</v>
      </c>
      <c r="H39" s="72">
        <f>SUM(H40:H40)</f>
        <v>0</v>
      </c>
      <c r="I39" s="72">
        <f>SUM(I40:I40)</f>
        <v>0</v>
      </c>
      <c r="J39" s="72">
        <f>SUM(J40:J40)</f>
        <v>0</v>
      </c>
      <c r="K39" s="72">
        <f>SUM(K40:K40)</f>
        <v>0</v>
      </c>
      <c r="L39" s="72">
        <f>SUM(L40:L40)</f>
        <v>0</v>
      </c>
      <c r="M39" s="72">
        <f>SUM(M40:M40)</f>
        <v>0</v>
      </c>
      <c r="N39" s="72">
        <f>SUM(N40:N40)</f>
        <v>0</v>
      </c>
      <c r="O39" s="72">
        <f>SUM(D39:N39)</f>
        <v>216478</v>
      </c>
      <c r="P39" s="74">
        <f>(O39/P$53)</f>
        <v>66.506298003072203</v>
      </c>
      <c r="Q39" s="75"/>
    </row>
    <row r="40" spans="1:17">
      <c r="A40" s="76"/>
      <c r="B40" s="77">
        <v>354</v>
      </c>
      <c r="C40" s="78" t="s">
        <v>125</v>
      </c>
      <c r="D40" s="66">
        <v>216478</v>
      </c>
      <c r="E40" s="66">
        <v>0</v>
      </c>
      <c r="F40" s="66">
        <v>0</v>
      </c>
      <c r="G40" s="66">
        <v>0</v>
      </c>
      <c r="H40" s="66">
        <v>0</v>
      </c>
      <c r="I40" s="66">
        <v>0</v>
      </c>
      <c r="J40" s="66">
        <v>0</v>
      </c>
      <c r="K40" s="66">
        <v>0</v>
      </c>
      <c r="L40" s="66">
        <v>0</v>
      </c>
      <c r="M40" s="66">
        <v>0</v>
      </c>
      <c r="N40" s="66">
        <v>0</v>
      </c>
      <c r="O40" s="66">
        <f t="shared" ref="O40" si="5">SUM(D40:N40)</f>
        <v>216478</v>
      </c>
      <c r="P40" s="67">
        <f>(O40/P$53)</f>
        <v>66.506298003072203</v>
      </c>
      <c r="Q40" s="68"/>
    </row>
    <row r="41" spans="1:17" ht="15.6">
      <c r="A41" s="69" t="s">
        <v>3</v>
      </c>
      <c r="B41" s="70"/>
      <c r="C41" s="71"/>
      <c r="D41" s="72">
        <f>SUM(D42:D46)</f>
        <v>1061927</v>
      </c>
      <c r="E41" s="72">
        <f>SUM(E42:E46)</f>
        <v>20846</v>
      </c>
      <c r="F41" s="72">
        <f>SUM(F42:F46)</f>
        <v>0</v>
      </c>
      <c r="G41" s="72">
        <f>SUM(G42:G46)</f>
        <v>500000</v>
      </c>
      <c r="H41" s="72">
        <f>SUM(H42:H46)</f>
        <v>0</v>
      </c>
      <c r="I41" s="72">
        <f>SUM(I42:I46)</f>
        <v>299357</v>
      </c>
      <c r="J41" s="72">
        <f>SUM(J42:J46)</f>
        <v>0</v>
      </c>
      <c r="K41" s="72">
        <f>SUM(K42:K46)</f>
        <v>0</v>
      </c>
      <c r="L41" s="72">
        <f>SUM(L42:L46)</f>
        <v>0</v>
      </c>
      <c r="M41" s="72">
        <f>SUM(M42:M46)</f>
        <v>0</v>
      </c>
      <c r="N41" s="72">
        <f>SUM(N42:N46)</f>
        <v>0</v>
      </c>
      <c r="O41" s="72">
        <f>SUM(D41:N41)</f>
        <v>1882130</v>
      </c>
      <c r="P41" s="74">
        <f>(O41/P$53)</f>
        <v>578.22734254992315</v>
      </c>
      <c r="Q41" s="75"/>
    </row>
    <row r="42" spans="1:17">
      <c r="A42" s="63"/>
      <c r="B42" s="64">
        <v>361.1</v>
      </c>
      <c r="C42" s="65" t="s">
        <v>42</v>
      </c>
      <c r="D42" s="66">
        <v>927326</v>
      </c>
      <c r="E42" s="66">
        <v>3530</v>
      </c>
      <c r="F42" s="66">
        <v>0</v>
      </c>
      <c r="G42" s="66">
        <v>0</v>
      </c>
      <c r="H42" s="66">
        <v>0</v>
      </c>
      <c r="I42" s="66">
        <v>281491</v>
      </c>
      <c r="J42" s="66">
        <v>0</v>
      </c>
      <c r="K42" s="66">
        <v>0</v>
      </c>
      <c r="L42" s="66">
        <v>0</v>
      </c>
      <c r="M42" s="66">
        <v>0</v>
      </c>
      <c r="N42" s="66">
        <v>0</v>
      </c>
      <c r="O42" s="66">
        <f>SUM(D42:N42)</f>
        <v>1212347</v>
      </c>
      <c r="P42" s="67">
        <f>(O42/P$53)</f>
        <v>372.45683563748082</v>
      </c>
      <c r="Q42" s="68"/>
    </row>
    <row r="43" spans="1:17">
      <c r="A43" s="63"/>
      <c r="B43" s="64">
        <v>362</v>
      </c>
      <c r="C43" s="65" t="s">
        <v>165</v>
      </c>
      <c r="D43" s="66">
        <v>-4335</v>
      </c>
      <c r="E43" s="66">
        <v>0</v>
      </c>
      <c r="F43" s="66">
        <v>0</v>
      </c>
      <c r="G43" s="66">
        <v>0</v>
      </c>
      <c r="H43" s="66">
        <v>0</v>
      </c>
      <c r="I43" s="66">
        <v>0</v>
      </c>
      <c r="J43" s="66">
        <v>0</v>
      </c>
      <c r="K43" s="66">
        <v>0</v>
      </c>
      <c r="L43" s="66">
        <v>0</v>
      </c>
      <c r="M43" s="66">
        <v>0</v>
      </c>
      <c r="N43" s="66">
        <v>0</v>
      </c>
      <c r="O43" s="66">
        <f t="shared" ref="O43:O50" si="6">SUM(D43:N43)</f>
        <v>-4335</v>
      </c>
      <c r="P43" s="67">
        <f>(O43/P$53)</f>
        <v>-1.3317972350230414</v>
      </c>
      <c r="Q43" s="68"/>
    </row>
    <row r="44" spans="1:17">
      <c r="A44" s="63"/>
      <c r="B44" s="64">
        <v>364</v>
      </c>
      <c r="C44" s="65" t="s">
        <v>160</v>
      </c>
      <c r="D44" s="66">
        <v>-1862</v>
      </c>
      <c r="E44" s="66">
        <v>17300</v>
      </c>
      <c r="F44" s="66">
        <v>0</v>
      </c>
      <c r="G44" s="66">
        <v>0</v>
      </c>
      <c r="H44" s="66">
        <v>0</v>
      </c>
      <c r="I44" s="66">
        <v>14764</v>
      </c>
      <c r="J44" s="66">
        <v>0</v>
      </c>
      <c r="K44" s="66">
        <v>0</v>
      </c>
      <c r="L44" s="66">
        <v>0</v>
      </c>
      <c r="M44" s="66">
        <v>0</v>
      </c>
      <c r="N44" s="66">
        <v>0</v>
      </c>
      <c r="O44" s="66">
        <f t="shared" si="6"/>
        <v>30202</v>
      </c>
      <c r="P44" s="67">
        <f>(O44/P$53)</f>
        <v>9.278648233486944</v>
      </c>
      <c r="Q44" s="68"/>
    </row>
    <row r="45" spans="1:17">
      <c r="A45" s="63"/>
      <c r="B45" s="64">
        <v>366</v>
      </c>
      <c r="C45" s="65" t="s">
        <v>43</v>
      </c>
      <c r="D45" s="66">
        <v>59073</v>
      </c>
      <c r="E45" s="66">
        <v>0</v>
      </c>
      <c r="F45" s="66">
        <v>0</v>
      </c>
      <c r="G45" s="66">
        <v>500000</v>
      </c>
      <c r="H45" s="66">
        <v>0</v>
      </c>
      <c r="I45" s="66">
        <v>0</v>
      </c>
      <c r="J45" s="66">
        <v>0</v>
      </c>
      <c r="K45" s="66">
        <v>0</v>
      </c>
      <c r="L45" s="66">
        <v>0</v>
      </c>
      <c r="M45" s="66">
        <v>0</v>
      </c>
      <c r="N45" s="66">
        <v>0</v>
      </c>
      <c r="O45" s="66">
        <f t="shared" si="6"/>
        <v>559073</v>
      </c>
      <c r="P45" s="67">
        <f>(O45/P$53)</f>
        <v>171.75821812596007</v>
      </c>
      <c r="Q45" s="68"/>
    </row>
    <row r="46" spans="1:17">
      <c r="A46" s="63"/>
      <c r="B46" s="64">
        <v>369.9</v>
      </c>
      <c r="C46" s="65" t="s">
        <v>44</v>
      </c>
      <c r="D46" s="66">
        <v>81725</v>
      </c>
      <c r="E46" s="66">
        <v>16</v>
      </c>
      <c r="F46" s="66">
        <v>0</v>
      </c>
      <c r="G46" s="66">
        <v>0</v>
      </c>
      <c r="H46" s="66">
        <v>0</v>
      </c>
      <c r="I46" s="66">
        <v>3102</v>
      </c>
      <c r="J46" s="66">
        <v>0</v>
      </c>
      <c r="K46" s="66">
        <v>0</v>
      </c>
      <c r="L46" s="66">
        <v>0</v>
      </c>
      <c r="M46" s="66">
        <v>0</v>
      </c>
      <c r="N46" s="66">
        <v>0</v>
      </c>
      <c r="O46" s="66">
        <f t="shared" si="6"/>
        <v>84843</v>
      </c>
      <c r="P46" s="67">
        <f>(O46/P$53)</f>
        <v>26.065437788018432</v>
      </c>
      <c r="Q46" s="68"/>
    </row>
    <row r="47" spans="1:17" ht="15.6">
      <c r="A47" s="69" t="s">
        <v>33</v>
      </c>
      <c r="B47" s="70"/>
      <c r="C47" s="71"/>
      <c r="D47" s="72">
        <f>SUM(D48:D50)</f>
        <v>21427940</v>
      </c>
      <c r="E47" s="72">
        <f>SUM(E48:E50)</f>
        <v>0</v>
      </c>
      <c r="F47" s="72">
        <f>SUM(F48:F50)</f>
        <v>0</v>
      </c>
      <c r="G47" s="72">
        <f>SUM(G48:G50)</f>
        <v>6045710</v>
      </c>
      <c r="H47" s="72">
        <f>SUM(H48:H50)</f>
        <v>0</v>
      </c>
      <c r="I47" s="72">
        <f>SUM(I48:I50)</f>
        <v>0</v>
      </c>
      <c r="J47" s="72">
        <f>SUM(J48:J50)</f>
        <v>0</v>
      </c>
      <c r="K47" s="72">
        <f>SUM(K48:K50)</f>
        <v>0</v>
      </c>
      <c r="L47" s="72">
        <f>SUM(L48:L50)</f>
        <v>0</v>
      </c>
      <c r="M47" s="72">
        <f>SUM(M48:M50)</f>
        <v>0</v>
      </c>
      <c r="N47" s="72">
        <f>SUM(N48:N50)</f>
        <v>0</v>
      </c>
      <c r="O47" s="72">
        <f t="shared" si="6"/>
        <v>27473650</v>
      </c>
      <c r="P47" s="74">
        <f>(O47/P$53)</f>
        <v>8440.4454685099845</v>
      </c>
      <c r="Q47" s="68"/>
    </row>
    <row r="48" spans="1:17">
      <c r="A48" s="63"/>
      <c r="B48" s="64">
        <v>381</v>
      </c>
      <c r="C48" s="65" t="s">
        <v>45</v>
      </c>
      <c r="D48" s="66">
        <v>0</v>
      </c>
      <c r="E48" s="66">
        <v>0</v>
      </c>
      <c r="F48" s="66">
        <v>0</v>
      </c>
      <c r="G48" s="66">
        <v>4072739</v>
      </c>
      <c r="H48" s="66">
        <v>0</v>
      </c>
      <c r="I48" s="66">
        <v>0</v>
      </c>
      <c r="J48" s="66">
        <v>0</v>
      </c>
      <c r="K48" s="66">
        <v>0</v>
      </c>
      <c r="L48" s="66">
        <v>0</v>
      </c>
      <c r="M48" s="66">
        <v>0</v>
      </c>
      <c r="N48" s="66">
        <v>0</v>
      </c>
      <c r="O48" s="66">
        <f t="shared" si="6"/>
        <v>4072739</v>
      </c>
      <c r="P48" s="67">
        <f>(O48/P$53)</f>
        <v>1251.2254992319508</v>
      </c>
      <c r="Q48" s="68"/>
    </row>
    <row r="49" spans="1:120">
      <c r="A49" s="63"/>
      <c r="B49" s="64">
        <v>384</v>
      </c>
      <c r="C49" s="65" t="s">
        <v>161</v>
      </c>
      <c r="D49" s="66">
        <v>11900000</v>
      </c>
      <c r="E49" s="66">
        <v>0</v>
      </c>
      <c r="F49" s="66">
        <v>0</v>
      </c>
      <c r="G49" s="66">
        <v>1972971</v>
      </c>
      <c r="H49" s="66">
        <v>0</v>
      </c>
      <c r="I49" s="66">
        <v>0</v>
      </c>
      <c r="J49" s="66">
        <v>0</v>
      </c>
      <c r="K49" s="66">
        <v>0</v>
      </c>
      <c r="L49" s="66">
        <v>0</v>
      </c>
      <c r="M49" s="66">
        <v>0</v>
      </c>
      <c r="N49" s="66">
        <v>0</v>
      </c>
      <c r="O49" s="66">
        <f t="shared" si="6"/>
        <v>13872971</v>
      </c>
      <c r="P49" s="67">
        <f>(O49/P$53)</f>
        <v>4262.0494623655914</v>
      </c>
      <c r="Q49" s="68"/>
    </row>
    <row r="50" spans="1:120" ht="15.6" thickBot="1">
      <c r="A50" s="63"/>
      <c r="B50" s="64">
        <v>388.2</v>
      </c>
      <c r="C50" s="65" t="s">
        <v>166</v>
      </c>
      <c r="D50" s="66">
        <v>9527940</v>
      </c>
      <c r="E50" s="66">
        <v>0</v>
      </c>
      <c r="F50" s="66">
        <v>0</v>
      </c>
      <c r="G50" s="66">
        <v>0</v>
      </c>
      <c r="H50" s="66">
        <v>0</v>
      </c>
      <c r="I50" s="66">
        <v>0</v>
      </c>
      <c r="J50" s="66">
        <v>0</v>
      </c>
      <c r="K50" s="66">
        <v>0</v>
      </c>
      <c r="L50" s="66">
        <v>0</v>
      </c>
      <c r="M50" s="66">
        <v>0</v>
      </c>
      <c r="N50" s="66">
        <v>0</v>
      </c>
      <c r="O50" s="66">
        <f t="shared" si="6"/>
        <v>9527940</v>
      </c>
      <c r="P50" s="67">
        <f>(O50/P$53)</f>
        <v>2927.1705069124423</v>
      </c>
      <c r="Q50" s="68"/>
    </row>
    <row r="51" spans="1:120" ht="16.2" thickBot="1">
      <c r="A51" s="79" t="s">
        <v>39</v>
      </c>
      <c r="B51" s="80"/>
      <c r="C51" s="81"/>
      <c r="D51" s="82">
        <f>SUM(D5,D11,D21,D31,D39,D41,D47)</f>
        <v>41363159</v>
      </c>
      <c r="E51" s="82">
        <f>SUM(E5,E11,E21,E31,E39,E41,E47)</f>
        <v>4061190</v>
      </c>
      <c r="F51" s="82">
        <f>SUM(F5,F11,F21,F31,F39,F41,F47)</f>
        <v>0</v>
      </c>
      <c r="G51" s="82">
        <f>SUM(G5,G11,G21,G31,G39,G41,G47)</f>
        <v>6545710</v>
      </c>
      <c r="H51" s="82">
        <f>SUM(H5,H11,H21,H31,H39,H41,H47)</f>
        <v>0</v>
      </c>
      <c r="I51" s="82">
        <f>SUM(I5,I11,I21,I31,I39,I41,I47)</f>
        <v>5558289</v>
      </c>
      <c r="J51" s="82">
        <f>SUM(J5,J11,J21,J31,J39,J41,J47)</f>
        <v>0</v>
      </c>
      <c r="K51" s="82">
        <f>SUM(K5,K11,K21,K31,K39,K41,K47)</f>
        <v>0</v>
      </c>
      <c r="L51" s="82">
        <f>SUM(L5,L11,L21,L31,L39,L41,L47)</f>
        <v>0</v>
      </c>
      <c r="M51" s="82">
        <f>SUM(M5,M11,M21,M31,M39,M41,M47)</f>
        <v>0</v>
      </c>
      <c r="N51" s="82">
        <f>SUM(N5,N11,N21,N31,N39,N41,N47)</f>
        <v>0</v>
      </c>
      <c r="O51" s="82">
        <f>SUM(D51:N51)</f>
        <v>57528348</v>
      </c>
      <c r="P51" s="83">
        <f>(O51/P$53)</f>
        <v>17673.839631336406</v>
      </c>
      <c r="Q51" s="61"/>
      <c r="R51" s="84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  <c r="AL51" s="51"/>
      <c r="AM51" s="51"/>
      <c r="AN51" s="51"/>
      <c r="AO51" s="51"/>
      <c r="AP51" s="51"/>
      <c r="AQ51" s="51"/>
      <c r="AR51" s="51"/>
      <c r="AS51" s="51"/>
      <c r="AT51" s="51"/>
      <c r="AU51" s="51"/>
      <c r="AV51" s="51"/>
      <c r="AW51" s="51"/>
      <c r="AX51" s="51"/>
      <c r="AY51" s="51"/>
      <c r="AZ51" s="51"/>
      <c r="BA51" s="51"/>
      <c r="BB51" s="51"/>
      <c r="BC51" s="51"/>
      <c r="BD51" s="51"/>
      <c r="BE51" s="51"/>
      <c r="BF51" s="51"/>
      <c r="BG51" s="51"/>
      <c r="BH51" s="51"/>
      <c r="BI51" s="51"/>
      <c r="BJ51" s="51"/>
      <c r="BK51" s="51"/>
      <c r="BL51" s="51"/>
      <c r="BM51" s="51"/>
      <c r="BN51" s="51"/>
      <c r="BO51" s="51"/>
      <c r="BP51" s="51"/>
      <c r="BQ51" s="51"/>
      <c r="BR51" s="51"/>
      <c r="BS51" s="51"/>
      <c r="BT51" s="51"/>
      <c r="BU51" s="51"/>
      <c r="BV51" s="51"/>
      <c r="BW51" s="51"/>
      <c r="BX51" s="51"/>
      <c r="BY51" s="51"/>
      <c r="BZ51" s="51"/>
      <c r="CA51" s="51"/>
      <c r="CB51" s="51"/>
      <c r="CC51" s="51"/>
      <c r="CD51" s="51"/>
      <c r="CE51" s="51"/>
      <c r="CF51" s="51"/>
      <c r="CG51" s="51"/>
      <c r="CH51" s="51"/>
      <c r="CI51" s="51"/>
      <c r="CJ51" s="51"/>
      <c r="CK51" s="51"/>
      <c r="CL51" s="51"/>
      <c r="CM51" s="51"/>
      <c r="CN51" s="51"/>
      <c r="CO51" s="51"/>
      <c r="CP51" s="51"/>
      <c r="CQ51" s="51"/>
      <c r="CR51" s="51"/>
      <c r="CS51" s="51"/>
      <c r="CT51" s="51"/>
      <c r="CU51" s="51"/>
      <c r="CV51" s="51"/>
      <c r="CW51" s="51"/>
      <c r="CX51" s="51"/>
      <c r="CY51" s="51"/>
      <c r="CZ51" s="51"/>
      <c r="DA51" s="51"/>
      <c r="DB51" s="51"/>
      <c r="DC51" s="51"/>
      <c r="DD51" s="51"/>
      <c r="DE51" s="51"/>
      <c r="DF51" s="51"/>
      <c r="DG51" s="51"/>
      <c r="DH51" s="51"/>
      <c r="DI51" s="51"/>
      <c r="DJ51" s="51"/>
      <c r="DK51" s="51"/>
      <c r="DL51" s="51"/>
      <c r="DM51" s="51"/>
      <c r="DN51" s="51"/>
      <c r="DO51" s="51"/>
      <c r="DP51" s="51"/>
    </row>
    <row r="52" spans="1:120">
      <c r="A52" s="85"/>
      <c r="B52" s="86"/>
      <c r="C52" s="86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8"/>
    </row>
    <row r="53" spans="1:120">
      <c r="A53" s="89"/>
      <c r="B53" s="90"/>
      <c r="C53" s="90"/>
      <c r="D53" s="91"/>
      <c r="E53" s="91"/>
      <c r="F53" s="91"/>
      <c r="G53" s="91"/>
      <c r="H53" s="91"/>
      <c r="I53" s="91"/>
      <c r="J53" s="91"/>
      <c r="K53" s="91"/>
      <c r="L53" s="91"/>
      <c r="M53" s="94" t="s">
        <v>167</v>
      </c>
      <c r="N53" s="94"/>
      <c r="O53" s="94"/>
      <c r="P53" s="92">
        <v>3255</v>
      </c>
    </row>
    <row r="54" spans="1:120">
      <c r="A54" s="95"/>
      <c r="B54" s="96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7"/>
    </row>
    <row r="55" spans="1:120" ht="15.75" customHeight="1" thickBot="1">
      <c r="A55" s="98" t="s">
        <v>61</v>
      </c>
      <c r="B55" s="99"/>
      <c r="C55" s="99"/>
      <c r="D55" s="99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100"/>
    </row>
  </sheetData>
  <mergeCells count="10">
    <mergeCell ref="M53:O53"/>
    <mergeCell ref="A54:P54"/>
    <mergeCell ref="A55:P55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54"/>
  <sheetViews>
    <sheetView workbookViewId="0">
      <selection sqref="A1:P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65.81640625" style="3" bestFit="1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4" width="13.81640625" style="4" customWidth="1"/>
    <col min="15" max="15" width="16.81640625" style="4" customWidth="1"/>
    <col min="16" max="16" width="13.81640625" style="3" customWidth="1"/>
    <col min="17" max="17" width="9.81640625" style="3" customWidth="1"/>
    <col min="18" max="18" width="9.81640625" style="3"/>
  </cols>
  <sheetData>
    <row r="1" spans="1:134" ht="28.2">
      <c r="A1" s="121" t="s">
        <v>55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7"/>
      <c r="R1"/>
    </row>
    <row r="2" spans="1:134" ht="23.4" thickBot="1">
      <c r="A2" s="124" t="s">
        <v>150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7"/>
      <c r="R2"/>
    </row>
    <row r="3" spans="1:134" ht="18" customHeight="1">
      <c r="A3" s="127" t="s">
        <v>48</v>
      </c>
      <c r="B3" s="108"/>
      <c r="C3" s="109"/>
      <c r="D3" s="128" t="s">
        <v>27</v>
      </c>
      <c r="E3" s="129"/>
      <c r="F3" s="129"/>
      <c r="G3" s="129"/>
      <c r="H3" s="130"/>
      <c r="I3" s="128" t="s">
        <v>28</v>
      </c>
      <c r="J3" s="130"/>
      <c r="K3" s="128" t="s">
        <v>30</v>
      </c>
      <c r="L3" s="129"/>
      <c r="M3" s="130"/>
      <c r="N3" s="36"/>
      <c r="O3" s="37"/>
      <c r="P3" s="131" t="s">
        <v>131</v>
      </c>
      <c r="Q3" s="11"/>
      <c r="R3"/>
    </row>
    <row r="4" spans="1:134" ht="32.25" customHeight="1" thickBot="1">
      <c r="A4" s="110"/>
      <c r="B4" s="111"/>
      <c r="C4" s="112"/>
      <c r="D4" s="34" t="s">
        <v>4</v>
      </c>
      <c r="E4" s="34" t="s">
        <v>49</v>
      </c>
      <c r="F4" s="34" t="s">
        <v>50</v>
      </c>
      <c r="G4" s="34" t="s">
        <v>51</v>
      </c>
      <c r="H4" s="34" t="s">
        <v>5</v>
      </c>
      <c r="I4" s="34" t="s">
        <v>6</v>
      </c>
      <c r="J4" s="35" t="s">
        <v>52</v>
      </c>
      <c r="K4" s="35" t="s">
        <v>7</v>
      </c>
      <c r="L4" s="35" t="s">
        <v>8</v>
      </c>
      <c r="M4" s="35" t="s">
        <v>132</v>
      </c>
      <c r="N4" s="35" t="s">
        <v>9</v>
      </c>
      <c r="O4" s="35" t="s">
        <v>133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6">
      <c r="A5" s="24" t="s">
        <v>134</v>
      </c>
      <c r="B5" s="26"/>
      <c r="C5" s="26"/>
      <c r="D5" s="27">
        <f t="shared" ref="D5:N5" si="0">SUM(D6:D10)</f>
        <v>4138474</v>
      </c>
      <c r="E5" s="27">
        <f t="shared" si="0"/>
        <v>389878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4528352</v>
      </c>
      <c r="P5" s="33">
        <f t="shared" ref="P5:P50" si="1">(O5/P$52)</f>
        <v>810.22580067990691</v>
      </c>
      <c r="Q5" s="6"/>
    </row>
    <row r="6" spans="1:134">
      <c r="A6" s="12"/>
      <c r="B6" s="25">
        <v>311</v>
      </c>
      <c r="C6" s="20" t="s">
        <v>2</v>
      </c>
      <c r="D6" s="46">
        <v>3571341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3571341</v>
      </c>
      <c r="P6" s="47">
        <f t="shared" si="1"/>
        <v>638.99463231347295</v>
      </c>
      <c r="Q6" s="9"/>
    </row>
    <row r="7" spans="1:134">
      <c r="A7" s="12"/>
      <c r="B7" s="25">
        <v>312.3</v>
      </c>
      <c r="C7" s="20" t="s">
        <v>151</v>
      </c>
      <c r="D7" s="46">
        <v>0</v>
      </c>
      <c r="E7" s="46">
        <v>226850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0" si="2">SUM(D7:N7)</f>
        <v>226850</v>
      </c>
      <c r="P7" s="47">
        <f t="shared" si="1"/>
        <v>40.588656289139379</v>
      </c>
      <c r="Q7" s="9"/>
    </row>
    <row r="8" spans="1:134">
      <c r="A8" s="12"/>
      <c r="B8" s="25">
        <v>312.41000000000003</v>
      </c>
      <c r="C8" s="20" t="s">
        <v>135</v>
      </c>
      <c r="D8" s="46">
        <v>0</v>
      </c>
      <c r="E8" s="46">
        <v>163028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163028</v>
      </c>
      <c r="P8" s="47">
        <f t="shared" si="1"/>
        <v>29.169439971372338</v>
      </c>
      <c r="Q8" s="9"/>
    </row>
    <row r="9" spans="1:134">
      <c r="A9" s="12"/>
      <c r="B9" s="25">
        <v>315.2</v>
      </c>
      <c r="C9" s="20" t="s">
        <v>152</v>
      </c>
      <c r="D9" s="46">
        <v>564172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564172</v>
      </c>
      <c r="P9" s="47">
        <f t="shared" si="1"/>
        <v>100.94328144569691</v>
      </c>
      <c r="Q9" s="9"/>
    </row>
    <row r="10" spans="1:134">
      <c r="A10" s="12"/>
      <c r="B10" s="25">
        <v>316</v>
      </c>
      <c r="C10" s="20" t="s">
        <v>80</v>
      </c>
      <c r="D10" s="46">
        <v>2961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2961</v>
      </c>
      <c r="P10" s="47">
        <f t="shared" si="1"/>
        <v>0.52979066022544286</v>
      </c>
      <c r="Q10" s="9"/>
    </row>
    <row r="11" spans="1:134" ht="15.6">
      <c r="A11" s="29" t="s">
        <v>12</v>
      </c>
      <c r="B11" s="30"/>
      <c r="C11" s="31"/>
      <c r="D11" s="32">
        <f t="shared" ref="D11:N11" si="3">SUM(D12:D21)</f>
        <v>1609224</v>
      </c>
      <c r="E11" s="32">
        <f t="shared" si="3"/>
        <v>951340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1939836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32">
        <f t="shared" si="3"/>
        <v>0</v>
      </c>
      <c r="O11" s="44">
        <f>SUM(D11:N11)</f>
        <v>4500400</v>
      </c>
      <c r="P11" s="45">
        <f t="shared" si="1"/>
        <v>805.22454821971735</v>
      </c>
      <c r="Q11" s="10"/>
    </row>
    <row r="12" spans="1:134">
      <c r="A12" s="12"/>
      <c r="B12" s="25">
        <v>322</v>
      </c>
      <c r="C12" s="20" t="s">
        <v>138</v>
      </c>
      <c r="D12" s="46">
        <v>0</v>
      </c>
      <c r="E12" s="46">
        <v>884915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>SUM(D12:N12)</f>
        <v>884915</v>
      </c>
      <c r="P12" s="47">
        <f t="shared" si="1"/>
        <v>158.33154410449097</v>
      </c>
      <c r="Q12" s="9"/>
    </row>
    <row r="13" spans="1:134">
      <c r="A13" s="12"/>
      <c r="B13" s="25">
        <v>322.89999999999998</v>
      </c>
      <c r="C13" s="20" t="s">
        <v>139</v>
      </c>
      <c r="D13" s="46">
        <v>46961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ref="O13:O21" si="4">SUM(D13:N13)</f>
        <v>46961</v>
      </c>
      <c r="P13" s="47">
        <f t="shared" si="1"/>
        <v>8.4023975666487747</v>
      </c>
      <c r="Q13" s="9"/>
    </row>
    <row r="14" spans="1:134">
      <c r="A14" s="12"/>
      <c r="B14" s="25">
        <v>323.10000000000002</v>
      </c>
      <c r="C14" s="20" t="s">
        <v>153</v>
      </c>
      <c r="D14" s="46">
        <v>1050567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4"/>
        <v>1050567</v>
      </c>
      <c r="P14" s="47">
        <f t="shared" si="1"/>
        <v>187.9704777241009</v>
      </c>
      <c r="Q14" s="9"/>
    </row>
    <row r="15" spans="1:134">
      <c r="A15" s="12"/>
      <c r="B15" s="25">
        <v>323.39999999999998</v>
      </c>
      <c r="C15" s="20" t="s">
        <v>13</v>
      </c>
      <c r="D15" s="46">
        <v>14984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4"/>
        <v>14984</v>
      </c>
      <c r="P15" s="47">
        <f t="shared" si="1"/>
        <v>2.6809804974056184</v>
      </c>
      <c r="Q15" s="9"/>
    </row>
    <row r="16" spans="1:134">
      <c r="A16" s="12"/>
      <c r="B16" s="25">
        <v>323.7</v>
      </c>
      <c r="C16" s="20" t="s">
        <v>14</v>
      </c>
      <c r="D16" s="46">
        <v>130513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130513</v>
      </c>
      <c r="P16" s="47">
        <f t="shared" si="1"/>
        <v>23.351762390409732</v>
      </c>
      <c r="Q16" s="9"/>
    </row>
    <row r="17" spans="1:17">
      <c r="A17" s="12"/>
      <c r="B17" s="25">
        <v>324.31</v>
      </c>
      <c r="C17" s="20" t="s">
        <v>116</v>
      </c>
      <c r="D17" s="46">
        <v>0</v>
      </c>
      <c r="E17" s="46">
        <v>23091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23091</v>
      </c>
      <c r="P17" s="47">
        <f t="shared" si="1"/>
        <v>4.1315083199141167</v>
      </c>
      <c r="Q17" s="9"/>
    </row>
    <row r="18" spans="1:17">
      <c r="A18" s="12"/>
      <c r="B18" s="25">
        <v>324.32</v>
      </c>
      <c r="C18" s="20" t="s">
        <v>16</v>
      </c>
      <c r="D18" s="46">
        <v>0</v>
      </c>
      <c r="E18" s="46">
        <v>31803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31803</v>
      </c>
      <c r="P18" s="47">
        <f t="shared" si="1"/>
        <v>5.6902844873859371</v>
      </c>
      <c r="Q18" s="9"/>
    </row>
    <row r="19" spans="1:17">
      <c r="A19" s="12"/>
      <c r="B19" s="25">
        <v>324.61</v>
      </c>
      <c r="C19" s="20" t="s">
        <v>64</v>
      </c>
      <c r="D19" s="46">
        <v>0</v>
      </c>
      <c r="E19" s="46">
        <v>11531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11531</v>
      </c>
      <c r="P19" s="47">
        <f t="shared" si="1"/>
        <v>2.0631597781356237</v>
      </c>
      <c r="Q19" s="9"/>
    </row>
    <row r="20" spans="1:17">
      <c r="A20" s="12"/>
      <c r="B20" s="25">
        <v>325.2</v>
      </c>
      <c r="C20" s="20" t="s">
        <v>19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1939836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1939836</v>
      </c>
      <c r="P20" s="47">
        <f t="shared" si="1"/>
        <v>347.08105206655932</v>
      </c>
      <c r="Q20" s="9"/>
    </row>
    <row r="21" spans="1:17">
      <c r="A21" s="12"/>
      <c r="B21" s="25">
        <v>329.5</v>
      </c>
      <c r="C21" s="20" t="s">
        <v>141</v>
      </c>
      <c r="D21" s="46">
        <v>366199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366199</v>
      </c>
      <c r="P21" s="47">
        <f t="shared" si="1"/>
        <v>65.521381284666305</v>
      </c>
      <c r="Q21" s="9"/>
    </row>
    <row r="22" spans="1:17" ht="15.6">
      <c r="A22" s="29" t="s">
        <v>142</v>
      </c>
      <c r="B22" s="30"/>
      <c r="C22" s="31"/>
      <c r="D22" s="32">
        <f t="shared" ref="D22:N22" si="5">SUM(D23:D30)</f>
        <v>1179232</v>
      </c>
      <c r="E22" s="32">
        <f t="shared" si="5"/>
        <v>1011445</v>
      </c>
      <c r="F22" s="32">
        <f t="shared" si="5"/>
        <v>0</v>
      </c>
      <c r="G22" s="32">
        <f t="shared" si="5"/>
        <v>530188</v>
      </c>
      <c r="H22" s="32">
        <f t="shared" si="5"/>
        <v>0</v>
      </c>
      <c r="I22" s="32">
        <f t="shared" si="5"/>
        <v>0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32">
        <f t="shared" si="5"/>
        <v>0</v>
      </c>
      <c r="O22" s="44">
        <f>SUM(D22:N22)</f>
        <v>2720865</v>
      </c>
      <c r="P22" s="45">
        <f t="shared" si="1"/>
        <v>486.8250134192163</v>
      </c>
      <c r="Q22" s="10"/>
    </row>
    <row r="23" spans="1:17">
      <c r="A23" s="12"/>
      <c r="B23" s="25">
        <v>331.49</v>
      </c>
      <c r="C23" s="20" t="s">
        <v>154</v>
      </c>
      <c r="D23" s="46">
        <v>0</v>
      </c>
      <c r="E23" s="46">
        <v>7106</v>
      </c>
      <c r="F23" s="46">
        <v>0</v>
      </c>
      <c r="G23" s="46">
        <v>530188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ref="O23:O28" si="6">SUM(D23:N23)</f>
        <v>537294</v>
      </c>
      <c r="P23" s="47">
        <f t="shared" si="1"/>
        <v>96.134192163177673</v>
      </c>
      <c r="Q23" s="9"/>
    </row>
    <row r="24" spans="1:17">
      <c r="A24" s="12"/>
      <c r="B24" s="25">
        <v>334.39</v>
      </c>
      <c r="C24" s="20" t="s">
        <v>84</v>
      </c>
      <c r="D24" s="46">
        <v>131291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131291</v>
      </c>
      <c r="P24" s="47">
        <f t="shared" si="1"/>
        <v>23.490964394346037</v>
      </c>
      <c r="Q24" s="9"/>
    </row>
    <row r="25" spans="1:17">
      <c r="A25" s="12"/>
      <c r="B25" s="25">
        <v>335.125</v>
      </c>
      <c r="C25" s="20" t="s">
        <v>145</v>
      </c>
      <c r="D25" s="46">
        <v>256876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256876</v>
      </c>
      <c r="P25" s="47">
        <f t="shared" si="1"/>
        <v>45.960994811236354</v>
      </c>
      <c r="Q25" s="9"/>
    </row>
    <row r="26" spans="1:17">
      <c r="A26" s="12"/>
      <c r="B26" s="25">
        <v>335.14</v>
      </c>
      <c r="C26" s="20" t="s">
        <v>86</v>
      </c>
      <c r="D26" s="46">
        <v>16445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16445</v>
      </c>
      <c r="P26" s="47">
        <f t="shared" si="1"/>
        <v>2.9423868312757202</v>
      </c>
      <c r="Q26" s="9"/>
    </row>
    <row r="27" spans="1:17">
      <c r="A27" s="12"/>
      <c r="B27" s="25">
        <v>335.15</v>
      </c>
      <c r="C27" s="20" t="s">
        <v>87</v>
      </c>
      <c r="D27" s="46">
        <v>25182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25182</v>
      </c>
      <c r="P27" s="47">
        <f t="shared" si="1"/>
        <v>4.5056360708534617</v>
      </c>
      <c r="Q27" s="9"/>
    </row>
    <row r="28" spans="1:17">
      <c r="A28" s="12"/>
      <c r="B28" s="25">
        <v>335.18</v>
      </c>
      <c r="C28" s="20" t="s">
        <v>146</v>
      </c>
      <c r="D28" s="46">
        <v>739758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739758</v>
      </c>
      <c r="P28" s="47">
        <f t="shared" si="1"/>
        <v>132.35963499731616</v>
      </c>
      <c r="Q28" s="9"/>
    </row>
    <row r="29" spans="1:17">
      <c r="A29" s="12"/>
      <c r="B29" s="25">
        <v>337.3</v>
      </c>
      <c r="C29" s="20" t="s">
        <v>155</v>
      </c>
      <c r="D29" s="46">
        <v>9680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ref="O29:O30" si="7">SUM(D29:N29)</f>
        <v>9680</v>
      </c>
      <c r="P29" s="47">
        <f t="shared" si="1"/>
        <v>1.7319735194131329</v>
      </c>
      <c r="Q29" s="9"/>
    </row>
    <row r="30" spans="1:17">
      <c r="A30" s="12"/>
      <c r="B30" s="25">
        <v>337.7</v>
      </c>
      <c r="C30" s="20" t="s">
        <v>25</v>
      </c>
      <c r="D30" s="46">
        <v>0</v>
      </c>
      <c r="E30" s="46">
        <v>1004339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7"/>
        <v>1004339</v>
      </c>
      <c r="P30" s="47">
        <f t="shared" si="1"/>
        <v>179.69923063159777</v>
      </c>
      <c r="Q30" s="9"/>
    </row>
    <row r="31" spans="1:17" ht="15.6">
      <c r="A31" s="29" t="s">
        <v>31</v>
      </c>
      <c r="B31" s="30"/>
      <c r="C31" s="31"/>
      <c r="D31" s="32">
        <f t="shared" ref="D31:N31" si="8">SUM(D32:D38)</f>
        <v>2954506</v>
      </c>
      <c r="E31" s="32">
        <f t="shared" si="8"/>
        <v>412</v>
      </c>
      <c r="F31" s="32">
        <f t="shared" si="8"/>
        <v>0</v>
      </c>
      <c r="G31" s="32">
        <f t="shared" si="8"/>
        <v>0</v>
      </c>
      <c r="H31" s="32">
        <f t="shared" si="8"/>
        <v>0</v>
      </c>
      <c r="I31" s="32">
        <f t="shared" si="8"/>
        <v>6651310</v>
      </c>
      <c r="J31" s="32">
        <f t="shared" si="8"/>
        <v>0</v>
      </c>
      <c r="K31" s="32">
        <f t="shared" si="8"/>
        <v>0</v>
      </c>
      <c r="L31" s="32">
        <f t="shared" si="8"/>
        <v>0</v>
      </c>
      <c r="M31" s="32">
        <f t="shared" si="8"/>
        <v>0</v>
      </c>
      <c r="N31" s="32">
        <f t="shared" si="8"/>
        <v>0</v>
      </c>
      <c r="O31" s="32">
        <f>SUM(D31:N31)</f>
        <v>9606228</v>
      </c>
      <c r="P31" s="45">
        <f t="shared" si="1"/>
        <v>1718.7740203972089</v>
      </c>
      <c r="Q31" s="10"/>
    </row>
    <row r="32" spans="1:17">
      <c r="A32" s="12"/>
      <c r="B32" s="25">
        <v>341.3</v>
      </c>
      <c r="C32" s="20" t="s">
        <v>121</v>
      </c>
      <c r="D32" s="46">
        <v>321312</v>
      </c>
      <c r="E32" s="46">
        <v>412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ref="O32:O38" si="9">SUM(D32:N32)</f>
        <v>321724</v>
      </c>
      <c r="P32" s="47">
        <f t="shared" si="1"/>
        <v>57.563786008230451</v>
      </c>
      <c r="Q32" s="9"/>
    </row>
    <row r="33" spans="1:17">
      <c r="A33" s="12"/>
      <c r="B33" s="25">
        <v>342.5</v>
      </c>
      <c r="C33" s="20" t="s">
        <v>156</v>
      </c>
      <c r="D33" s="46">
        <v>22750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9"/>
        <v>22750</v>
      </c>
      <c r="P33" s="47">
        <f t="shared" si="1"/>
        <v>4.0704956163893362</v>
      </c>
      <c r="Q33" s="9"/>
    </row>
    <row r="34" spans="1:17">
      <c r="A34" s="12"/>
      <c r="B34" s="25">
        <v>342.9</v>
      </c>
      <c r="C34" s="20" t="s">
        <v>157</v>
      </c>
      <c r="D34" s="46">
        <v>246756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9"/>
        <v>246756</v>
      </c>
      <c r="P34" s="47">
        <f t="shared" si="1"/>
        <v>44.150295222758992</v>
      </c>
      <c r="Q34" s="9"/>
    </row>
    <row r="35" spans="1:17">
      <c r="A35" s="12"/>
      <c r="B35" s="25">
        <v>343.3</v>
      </c>
      <c r="C35" s="20" t="s">
        <v>35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6651310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9"/>
        <v>6651310</v>
      </c>
      <c r="P35" s="47">
        <f t="shared" si="1"/>
        <v>1190.0715691536948</v>
      </c>
      <c r="Q35" s="9"/>
    </row>
    <row r="36" spans="1:17">
      <c r="A36" s="12"/>
      <c r="B36" s="25">
        <v>344.5</v>
      </c>
      <c r="C36" s="20" t="s">
        <v>93</v>
      </c>
      <c r="D36" s="46">
        <v>2128929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9"/>
        <v>2128929</v>
      </c>
      <c r="P36" s="47">
        <f t="shared" si="1"/>
        <v>380.91411701556632</v>
      </c>
      <c r="Q36" s="9"/>
    </row>
    <row r="37" spans="1:17">
      <c r="A37" s="12"/>
      <c r="B37" s="25">
        <v>347.3</v>
      </c>
      <c r="C37" s="20" t="s">
        <v>58</v>
      </c>
      <c r="D37" s="46">
        <v>51268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9"/>
        <v>51268</v>
      </c>
      <c r="P37" s="47">
        <f t="shared" si="1"/>
        <v>9.1730184290570769</v>
      </c>
      <c r="Q37" s="9"/>
    </row>
    <row r="38" spans="1:17">
      <c r="A38" s="12"/>
      <c r="B38" s="25">
        <v>347.5</v>
      </c>
      <c r="C38" s="20" t="s">
        <v>158</v>
      </c>
      <c r="D38" s="46">
        <v>183491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9"/>
        <v>183491</v>
      </c>
      <c r="P38" s="47">
        <f t="shared" si="1"/>
        <v>32.830738951511897</v>
      </c>
      <c r="Q38" s="9"/>
    </row>
    <row r="39" spans="1:17" ht="15.6">
      <c r="A39" s="29" t="s">
        <v>32</v>
      </c>
      <c r="B39" s="30"/>
      <c r="C39" s="31"/>
      <c r="D39" s="32">
        <f t="shared" ref="D39:N39" si="10">SUM(D40:D40)</f>
        <v>2770</v>
      </c>
      <c r="E39" s="32">
        <f t="shared" si="10"/>
        <v>0</v>
      </c>
      <c r="F39" s="32">
        <f t="shared" si="10"/>
        <v>0</v>
      </c>
      <c r="G39" s="32">
        <f t="shared" si="10"/>
        <v>0</v>
      </c>
      <c r="H39" s="32">
        <f t="shared" si="10"/>
        <v>0</v>
      </c>
      <c r="I39" s="32">
        <f t="shared" si="10"/>
        <v>0</v>
      </c>
      <c r="J39" s="32">
        <f t="shared" si="10"/>
        <v>0</v>
      </c>
      <c r="K39" s="32">
        <f t="shared" si="10"/>
        <v>0</v>
      </c>
      <c r="L39" s="32">
        <f t="shared" si="10"/>
        <v>0</v>
      </c>
      <c r="M39" s="32">
        <f t="shared" si="10"/>
        <v>0</v>
      </c>
      <c r="N39" s="32">
        <f t="shared" si="10"/>
        <v>0</v>
      </c>
      <c r="O39" s="32">
        <f>SUM(D39:N39)</f>
        <v>2770</v>
      </c>
      <c r="P39" s="45">
        <f t="shared" si="1"/>
        <v>0.49561638933619612</v>
      </c>
      <c r="Q39" s="10"/>
    </row>
    <row r="40" spans="1:17">
      <c r="A40" s="13"/>
      <c r="B40" s="39">
        <v>354</v>
      </c>
      <c r="C40" s="21" t="s">
        <v>125</v>
      </c>
      <c r="D40" s="46">
        <v>2770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ref="O40" si="11">SUM(D40:N40)</f>
        <v>2770</v>
      </c>
      <c r="P40" s="47">
        <f t="shared" si="1"/>
        <v>0.49561638933619612</v>
      </c>
      <c r="Q40" s="9"/>
    </row>
    <row r="41" spans="1:17" ht="15.6">
      <c r="A41" s="29" t="s">
        <v>3</v>
      </c>
      <c r="B41" s="30"/>
      <c r="C41" s="31"/>
      <c r="D41" s="32">
        <f t="shared" ref="D41:N41" si="12">SUM(D42:D46)</f>
        <v>227336</v>
      </c>
      <c r="E41" s="32">
        <f t="shared" si="12"/>
        <v>-14804</v>
      </c>
      <c r="F41" s="32">
        <f t="shared" si="12"/>
        <v>0</v>
      </c>
      <c r="G41" s="32">
        <f t="shared" si="12"/>
        <v>81896</v>
      </c>
      <c r="H41" s="32">
        <f t="shared" si="12"/>
        <v>0</v>
      </c>
      <c r="I41" s="32">
        <f t="shared" si="12"/>
        <v>-4891941</v>
      </c>
      <c r="J41" s="32">
        <f t="shared" si="12"/>
        <v>0</v>
      </c>
      <c r="K41" s="32">
        <f t="shared" si="12"/>
        <v>0</v>
      </c>
      <c r="L41" s="32">
        <f t="shared" si="12"/>
        <v>0</v>
      </c>
      <c r="M41" s="32">
        <f t="shared" si="12"/>
        <v>0</v>
      </c>
      <c r="N41" s="32">
        <f t="shared" si="12"/>
        <v>0</v>
      </c>
      <c r="O41" s="32">
        <f>SUM(D41:N41)</f>
        <v>-4597513</v>
      </c>
      <c r="P41" s="45">
        <f t="shared" si="1"/>
        <v>-822.60028627661472</v>
      </c>
      <c r="Q41" s="10"/>
    </row>
    <row r="42" spans="1:17">
      <c r="A42" s="12"/>
      <c r="B42" s="25">
        <v>361.1</v>
      </c>
      <c r="C42" s="20" t="s">
        <v>42</v>
      </c>
      <c r="D42" s="46">
        <v>-33671</v>
      </c>
      <c r="E42" s="46">
        <v>-14804</v>
      </c>
      <c r="F42" s="46">
        <v>0</v>
      </c>
      <c r="G42" s="46">
        <v>0</v>
      </c>
      <c r="H42" s="46">
        <v>0</v>
      </c>
      <c r="I42" s="46">
        <v>24001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>SUM(D42:N42)</f>
        <v>-24474</v>
      </c>
      <c r="P42" s="47">
        <f t="shared" si="1"/>
        <v>-4.3789586688137412</v>
      </c>
      <c r="Q42" s="9"/>
    </row>
    <row r="43" spans="1:17">
      <c r="A43" s="12"/>
      <c r="B43" s="25">
        <v>361.4</v>
      </c>
      <c r="C43" s="20" t="s">
        <v>159</v>
      </c>
      <c r="D43" s="46">
        <v>9000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ref="O43:O49" si="13">SUM(D43:N43)</f>
        <v>9000</v>
      </c>
      <c r="P43" s="47">
        <f t="shared" si="1"/>
        <v>1.6103059581320451</v>
      </c>
      <c r="Q43" s="9"/>
    </row>
    <row r="44" spans="1:17">
      <c r="A44" s="12"/>
      <c r="B44" s="25">
        <v>364</v>
      </c>
      <c r="C44" s="20" t="s">
        <v>160</v>
      </c>
      <c r="D44" s="46">
        <v>0</v>
      </c>
      <c r="E44" s="46">
        <v>0</v>
      </c>
      <c r="F44" s="46">
        <v>0</v>
      </c>
      <c r="G44" s="46">
        <v>81896</v>
      </c>
      <c r="H44" s="46">
        <v>0</v>
      </c>
      <c r="I44" s="46">
        <v>-4921323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13"/>
        <v>-4839427</v>
      </c>
      <c r="P44" s="47">
        <f t="shared" si="1"/>
        <v>-865.88423689389867</v>
      </c>
      <c r="Q44" s="9"/>
    </row>
    <row r="45" spans="1:17">
      <c r="A45" s="12"/>
      <c r="B45" s="25">
        <v>366</v>
      </c>
      <c r="C45" s="20" t="s">
        <v>43</v>
      </c>
      <c r="D45" s="46">
        <v>12226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13"/>
        <v>12226</v>
      </c>
      <c r="P45" s="47">
        <f t="shared" si="1"/>
        <v>2.1875111826802649</v>
      </c>
      <c r="Q45" s="9"/>
    </row>
    <row r="46" spans="1:17">
      <c r="A46" s="12"/>
      <c r="B46" s="25">
        <v>369.9</v>
      </c>
      <c r="C46" s="20" t="s">
        <v>44</v>
      </c>
      <c r="D46" s="46">
        <v>239781</v>
      </c>
      <c r="E46" s="46">
        <v>0</v>
      </c>
      <c r="F46" s="46">
        <v>0</v>
      </c>
      <c r="G46" s="46">
        <v>0</v>
      </c>
      <c r="H46" s="46">
        <v>0</v>
      </c>
      <c r="I46" s="46">
        <v>5381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13"/>
        <v>245162</v>
      </c>
      <c r="P46" s="47">
        <f t="shared" si="1"/>
        <v>43.865092145285381</v>
      </c>
      <c r="Q46" s="9"/>
    </row>
    <row r="47" spans="1:17" ht="15.6">
      <c r="A47" s="29" t="s">
        <v>33</v>
      </c>
      <c r="B47" s="30"/>
      <c r="C47" s="31"/>
      <c r="D47" s="32">
        <f t="shared" ref="D47:N47" si="14">SUM(D48:D49)</f>
        <v>0</v>
      </c>
      <c r="E47" s="32">
        <f t="shared" si="14"/>
        <v>0</v>
      </c>
      <c r="F47" s="32">
        <f t="shared" si="14"/>
        <v>0</v>
      </c>
      <c r="G47" s="32">
        <f t="shared" si="14"/>
        <v>1342696</v>
      </c>
      <c r="H47" s="32">
        <f t="shared" si="14"/>
        <v>0</v>
      </c>
      <c r="I47" s="32">
        <f t="shared" si="14"/>
        <v>0</v>
      </c>
      <c r="J47" s="32">
        <f t="shared" si="14"/>
        <v>0</v>
      </c>
      <c r="K47" s="32">
        <f t="shared" si="14"/>
        <v>0</v>
      </c>
      <c r="L47" s="32">
        <f t="shared" si="14"/>
        <v>0</v>
      </c>
      <c r="M47" s="32">
        <f t="shared" si="14"/>
        <v>0</v>
      </c>
      <c r="N47" s="32">
        <f t="shared" si="14"/>
        <v>0</v>
      </c>
      <c r="O47" s="32">
        <f t="shared" si="13"/>
        <v>1342696</v>
      </c>
      <c r="P47" s="45">
        <f t="shared" si="1"/>
        <v>240.23904097334048</v>
      </c>
      <c r="Q47" s="9"/>
    </row>
    <row r="48" spans="1:17">
      <c r="A48" s="12"/>
      <c r="B48" s="25">
        <v>381</v>
      </c>
      <c r="C48" s="20" t="s">
        <v>45</v>
      </c>
      <c r="D48" s="46">
        <v>0</v>
      </c>
      <c r="E48" s="46">
        <v>0</v>
      </c>
      <c r="F48" s="46">
        <v>0</v>
      </c>
      <c r="G48" s="46">
        <v>730000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13"/>
        <v>730000</v>
      </c>
      <c r="P48" s="47">
        <f t="shared" si="1"/>
        <v>130.61370549293255</v>
      </c>
      <c r="Q48" s="9"/>
    </row>
    <row r="49" spans="1:120" ht="15.6" thickBot="1">
      <c r="A49" s="12"/>
      <c r="B49" s="25">
        <v>384</v>
      </c>
      <c r="C49" s="20" t="s">
        <v>161</v>
      </c>
      <c r="D49" s="46">
        <v>0</v>
      </c>
      <c r="E49" s="46">
        <v>0</v>
      </c>
      <c r="F49" s="46">
        <v>0</v>
      </c>
      <c r="G49" s="46">
        <v>612696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13"/>
        <v>612696</v>
      </c>
      <c r="P49" s="47">
        <f t="shared" si="1"/>
        <v>109.62533548040794</v>
      </c>
      <c r="Q49" s="9"/>
    </row>
    <row r="50" spans="1:120" ht="16.2" thickBot="1">
      <c r="A50" s="14" t="s">
        <v>39</v>
      </c>
      <c r="B50" s="23"/>
      <c r="C50" s="22"/>
      <c r="D50" s="15">
        <f t="shared" ref="D50:N50" si="15">SUM(D5,D11,D22,D31,D39,D41,D47)</f>
        <v>10111542</v>
      </c>
      <c r="E50" s="15">
        <f t="shared" si="15"/>
        <v>2338271</v>
      </c>
      <c r="F50" s="15">
        <f t="shared" si="15"/>
        <v>0</v>
      </c>
      <c r="G50" s="15">
        <f t="shared" si="15"/>
        <v>1954780</v>
      </c>
      <c r="H50" s="15">
        <f t="shared" si="15"/>
        <v>0</v>
      </c>
      <c r="I50" s="15">
        <f t="shared" si="15"/>
        <v>3699205</v>
      </c>
      <c r="J50" s="15">
        <f t="shared" si="15"/>
        <v>0</v>
      </c>
      <c r="K50" s="15">
        <f t="shared" si="15"/>
        <v>0</v>
      </c>
      <c r="L50" s="15">
        <f t="shared" si="15"/>
        <v>0</v>
      </c>
      <c r="M50" s="15">
        <f t="shared" si="15"/>
        <v>0</v>
      </c>
      <c r="N50" s="15">
        <f t="shared" si="15"/>
        <v>0</v>
      </c>
      <c r="O50" s="15">
        <f>SUM(D50:N50)</f>
        <v>18103798</v>
      </c>
      <c r="P50" s="38">
        <f t="shared" si="1"/>
        <v>3239.1837538021114</v>
      </c>
      <c r="Q50" s="6"/>
      <c r="R50" s="2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</row>
    <row r="51" spans="1:120">
      <c r="A51" s="16"/>
      <c r="B51" s="18"/>
      <c r="C51" s="18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9"/>
    </row>
    <row r="52" spans="1:120">
      <c r="A52" s="40"/>
      <c r="B52" s="41"/>
      <c r="C52" s="41"/>
      <c r="D52" s="42"/>
      <c r="E52" s="42"/>
      <c r="F52" s="42"/>
      <c r="G52" s="42"/>
      <c r="H52" s="42"/>
      <c r="I52" s="42"/>
      <c r="J52" s="42"/>
      <c r="K52" s="42"/>
      <c r="L52" s="42"/>
      <c r="M52" s="118" t="s">
        <v>162</v>
      </c>
      <c r="N52" s="118"/>
      <c r="O52" s="118"/>
      <c r="P52" s="43">
        <v>5589</v>
      </c>
    </row>
    <row r="53" spans="1:120">
      <c r="A53" s="119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7"/>
    </row>
    <row r="54" spans="1:120" ht="15.75" customHeight="1" thickBot="1">
      <c r="A54" s="120" t="s">
        <v>61</v>
      </c>
      <c r="B54" s="99"/>
      <c r="C54" s="99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100"/>
    </row>
  </sheetData>
  <mergeCells count="10">
    <mergeCell ref="M52:O52"/>
    <mergeCell ref="A53:P53"/>
    <mergeCell ref="A54:P54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53"/>
  <sheetViews>
    <sheetView workbookViewId="0">
      <selection sqref="A1:P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65.81640625" style="3" bestFit="1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4" width="13.81640625" style="4" customWidth="1"/>
    <col min="15" max="15" width="16.81640625" style="4" customWidth="1"/>
    <col min="16" max="16" width="13.81640625" style="3" customWidth="1"/>
    <col min="17" max="17" width="9.81640625" style="3" customWidth="1"/>
    <col min="18" max="18" width="9.81640625" style="3"/>
  </cols>
  <sheetData>
    <row r="1" spans="1:134" ht="28.2">
      <c r="A1" s="121" t="s">
        <v>55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7"/>
      <c r="R1"/>
    </row>
    <row r="2" spans="1:134" ht="23.4" thickBot="1">
      <c r="A2" s="124" t="s">
        <v>130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7"/>
      <c r="R2"/>
    </row>
    <row r="3" spans="1:134" ht="18" customHeight="1">
      <c r="A3" s="127" t="s">
        <v>48</v>
      </c>
      <c r="B3" s="108"/>
      <c r="C3" s="109"/>
      <c r="D3" s="128" t="s">
        <v>27</v>
      </c>
      <c r="E3" s="129"/>
      <c r="F3" s="129"/>
      <c r="G3" s="129"/>
      <c r="H3" s="130"/>
      <c r="I3" s="128" t="s">
        <v>28</v>
      </c>
      <c r="J3" s="130"/>
      <c r="K3" s="128" t="s">
        <v>30</v>
      </c>
      <c r="L3" s="129"/>
      <c r="M3" s="130"/>
      <c r="N3" s="36"/>
      <c r="O3" s="37"/>
      <c r="P3" s="131" t="s">
        <v>131</v>
      </c>
      <c r="Q3" s="11"/>
      <c r="R3"/>
    </row>
    <row r="4" spans="1:134" ht="32.25" customHeight="1" thickBot="1">
      <c r="A4" s="110"/>
      <c r="B4" s="111"/>
      <c r="C4" s="112"/>
      <c r="D4" s="34" t="s">
        <v>4</v>
      </c>
      <c r="E4" s="34" t="s">
        <v>49</v>
      </c>
      <c r="F4" s="34" t="s">
        <v>50</v>
      </c>
      <c r="G4" s="34" t="s">
        <v>51</v>
      </c>
      <c r="H4" s="34" t="s">
        <v>5</v>
      </c>
      <c r="I4" s="34" t="s">
        <v>6</v>
      </c>
      <c r="J4" s="35" t="s">
        <v>52</v>
      </c>
      <c r="K4" s="35" t="s">
        <v>7</v>
      </c>
      <c r="L4" s="35" t="s">
        <v>8</v>
      </c>
      <c r="M4" s="35" t="s">
        <v>132</v>
      </c>
      <c r="N4" s="35" t="s">
        <v>9</v>
      </c>
      <c r="O4" s="35" t="s">
        <v>133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6">
      <c r="A5" s="24" t="s">
        <v>134</v>
      </c>
      <c r="B5" s="26"/>
      <c r="C5" s="26"/>
      <c r="D5" s="27">
        <f t="shared" ref="D5:N5" si="0">SUM(D6:D12)</f>
        <v>4941175</v>
      </c>
      <c r="E5" s="27">
        <f t="shared" si="0"/>
        <v>369879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5311054</v>
      </c>
      <c r="P5" s="33">
        <f t="shared" ref="P5:P49" si="1">(O5/P$51)</f>
        <v>951.1199856733524</v>
      </c>
      <c r="Q5" s="6"/>
    </row>
    <row r="6" spans="1:134">
      <c r="A6" s="12"/>
      <c r="B6" s="25">
        <v>311</v>
      </c>
      <c r="C6" s="20" t="s">
        <v>2</v>
      </c>
      <c r="D6" s="46">
        <v>3404467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3404467</v>
      </c>
      <c r="P6" s="47">
        <f t="shared" si="1"/>
        <v>609.6824856733524</v>
      </c>
      <c r="Q6" s="9"/>
    </row>
    <row r="7" spans="1:134">
      <c r="A7" s="12"/>
      <c r="B7" s="25">
        <v>312.41000000000003</v>
      </c>
      <c r="C7" s="20" t="s">
        <v>135</v>
      </c>
      <c r="D7" s="46">
        <v>0</v>
      </c>
      <c r="E7" s="46">
        <v>213962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2" si="2">SUM(D7:N7)</f>
        <v>213962</v>
      </c>
      <c r="P7" s="47">
        <f t="shared" si="1"/>
        <v>38.316977077363894</v>
      </c>
      <c r="Q7" s="9"/>
    </row>
    <row r="8" spans="1:134">
      <c r="A8" s="12"/>
      <c r="B8" s="25">
        <v>312.43</v>
      </c>
      <c r="C8" s="20" t="s">
        <v>136</v>
      </c>
      <c r="D8" s="46">
        <v>0</v>
      </c>
      <c r="E8" s="46">
        <v>155917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155917</v>
      </c>
      <c r="P8" s="47">
        <f t="shared" si="1"/>
        <v>27.922098853868196</v>
      </c>
      <c r="Q8" s="9"/>
    </row>
    <row r="9" spans="1:134">
      <c r="A9" s="12"/>
      <c r="B9" s="25">
        <v>314.10000000000002</v>
      </c>
      <c r="C9" s="20" t="s">
        <v>77</v>
      </c>
      <c r="D9" s="46">
        <v>981603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981603</v>
      </c>
      <c r="P9" s="47">
        <f t="shared" si="1"/>
        <v>175.78850286532952</v>
      </c>
      <c r="Q9" s="9"/>
    </row>
    <row r="10" spans="1:134">
      <c r="A10" s="12"/>
      <c r="B10" s="25">
        <v>314.39999999999998</v>
      </c>
      <c r="C10" s="20" t="s">
        <v>78</v>
      </c>
      <c r="D10" s="46">
        <v>14520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14520</v>
      </c>
      <c r="P10" s="47">
        <f t="shared" si="1"/>
        <v>2.6002865329512894</v>
      </c>
      <c r="Q10" s="9"/>
    </row>
    <row r="11" spans="1:134">
      <c r="A11" s="12"/>
      <c r="B11" s="25">
        <v>315.10000000000002</v>
      </c>
      <c r="C11" s="20" t="s">
        <v>137</v>
      </c>
      <c r="D11" s="46">
        <v>536426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536426</v>
      </c>
      <c r="P11" s="47">
        <f t="shared" si="1"/>
        <v>96.064828080229233</v>
      </c>
      <c r="Q11" s="9"/>
    </row>
    <row r="12" spans="1:134">
      <c r="A12" s="12"/>
      <c r="B12" s="25">
        <v>316</v>
      </c>
      <c r="C12" s="20" t="s">
        <v>80</v>
      </c>
      <c r="D12" s="46">
        <v>4159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4159</v>
      </c>
      <c r="P12" s="47">
        <f t="shared" si="1"/>
        <v>0.74480659025787965</v>
      </c>
      <c r="Q12" s="9"/>
    </row>
    <row r="13" spans="1:134" ht="15.6">
      <c r="A13" s="29" t="s">
        <v>12</v>
      </c>
      <c r="B13" s="30"/>
      <c r="C13" s="31"/>
      <c r="D13" s="32">
        <f t="shared" ref="D13:N13" si="3">SUM(D14:D21)</f>
        <v>1112676</v>
      </c>
      <c r="E13" s="32">
        <f t="shared" si="3"/>
        <v>1946892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1156904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32">
        <f t="shared" si="3"/>
        <v>0</v>
      </c>
      <c r="O13" s="44">
        <f>SUM(D13:N13)</f>
        <v>4216472</v>
      </c>
      <c r="P13" s="45">
        <f t="shared" si="1"/>
        <v>755.09885386819485</v>
      </c>
      <c r="Q13" s="10"/>
    </row>
    <row r="14" spans="1:134">
      <c r="A14" s="12"/>
      <c r="B14" s="25">
        <v>322</v>
      </c>
      <c r="C14" s="20" t="s">
        <v>138</v>
      </c>
      <c r="D14" s="46">
        <v>22908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>SUM(D14:N14)</f>
        <v>22908</v>
      </c>
      <c r="P14" s="47">
        <f t="shared" si="1"/>
        <v>4.1024355300859598</v>
      </c>
      <c r="Q14" s="9"/>
    </row>
    <row r="15" spans="1:134">
      <c r="A15" s="12"/>
      <c r="B15" s="25">
        <v>322.89999999999998</v>
      </c>
      <c r="C15" s="20" t="s">
        <v>139</v>
      </c>
      <c r="D15" s="46">
        <v>20321</v>
      </c>
      <c r="E15" s="46">
        <v>1219114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ref="O15:O21" si="4">SUM(D15:N15)</f>
        <v>1239435</v>
      </c>
      <c r="P15" s="47">
        <f t="shared" si="1"/>
        <v>221.96185530085961</v>
      </c>
      <c r="Q15" s="9"/>
    </row>
    <row r="16" spans="1:134">
      <c r="A16" s="12"/>
      <c r="B16" s="25">
        <v>323.7</v>
      </c>
      <c r="C16" s="20" t="s">
        <v>14</v>
      </c>
      <c r="D16" s="46">
        <v>97360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97360</v>
      </c>
      <c r="P16" s="47">
        <f t="shared" si="1"/>
        <v>17.435530085959886</v>
      </c>
      <c r="Q16" s="9"/>
    </row>
    <row r="17" spans="1:17">
      <c r="A17" s="12"/>
      <c r="B17" s="25">
        <v>324.31</v>
      </c>
      <c r="C17" s="20" t="s">
        <v>116</v>
      </c>
      <c r="D17" s="46">
        <v>0</v>
      </c>
      <c r="E17" s="46">
        <v>532075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532075</v>
      </c>
      <c r="P17" s="47">
        <f t="shared" si="1"/>
        <v>95.285637535816619</v>
      </c>
      <c r="Q17" s="9"/>
    </row>
    <row r="18" spans="1:17">
      <c r="A18" s="12"/>
      <c r="B18" s="25">
        <v>324.61</v>
      </c>
      <c r="C18" s="20" t="s">
        <v>64</v>
      </c>
      <c r="D18" s="46">
        <v>0</v>
      </c>
      <c r="E18" s="46">
        <v>195703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195703</v>
      </c>
      <c r="P18" s="47">
        <f t="shared" si="1"/>
        <v>35.047098853868192</v>
      </c>
      <c r="Q18" s="9"/>
    </row>
    <row r="19" spans="1:17">
      <c r="A19" s="12"/>
      <c r="B19" s="25">
        <v>325.2</v>
      </c>
      <c r="C19" s="20" t="s">
        <v>19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1156904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1156904</v>
      </c>
      <c r="P19" s="47">
        <f t="shared" si="1"/>
        <v>207.18194842406876</v>
      </c>
      <c r="Q19" s="9"/>
    </row>
    <row r="20" spans="1:17">
      <c r="A20" s="12"/>
      <c r="B20" s="25">
        <v>329.1</v>
      </c>
      <c r="C20" s="20" t="s">
        <v>140</v>
      </c>
      <c r="D20" s="46">
        <v>60300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60300</v>
      </c>
      <c r="P20" s="47">
        <f t="shared" si="1"/>
        <v>10.798710601719197</v>
      </c>
      <c r="Q20" s="9"/>
    </row>
    <row r="21" spans="1:17">
      <c r="A21" s="12"/>
      <c r="B21" s="25">
        <v>329.5</v>
      </c>
      <c r="C21" s="20" t="s">
        <v>141</v>
      </c>
      <c r="D21" s="46">
        <v>911787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911787</v>
      </c>
      <c r="P21" s="47">
        <f t="shared" si="1"/>
        <v>163.28563753581662</v>
      </c>
      <c r="Q21" s="9"/>
    </row>
    <row r="22" spans="1:17" ht="15.6">
      <c r="A22" s="29" t="s">
        <v>142</v>
      </c>
      <c r="B22" s="30"/>
      <c r="C22" s="31"/>
      <c r="D22" s="32">
        <f t="shared" ref="D22:N22" si="5">SUM(D23:D31)</f>
        <v>988801</v>
      </c>
      <c r="E22" s="32">
        <f t="shared" si="5"/>
        <v>1026558</v>
      </c>
      <c r="F22" s="32">
        <f t="shared" si="5"/>
        <v>0</v>
      </c>
      <c r="G22" s="32">
        <f t="shared" si="5"/>
        <v>119390</v>
      </c>
      <c r="H22" s="32">
        <f t="shared" si="5"/>
        <v>0</v>
      </c>
      <c r="I22" s="32">
        <f t="shared" si="5"/>
        <v>0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32">
        <f t="shared" si="5"/>
        <v>0</v>
      </c>
      <c r="O22" s="44">
        <f>SUM(D22:N22)</f>
        <v>2134749</v>
      </c>
      <c r="P22" s="45">
        <f t="shared" si="1"/>
        <v>382.29745702005732</v>
      </c>
      <c r="Q22" s="10"/>
    </row>
    <row r="23" spans="1:17">
      <c r="A23" s="12"/>
      <c r="B23" s="25">
        <v>331.5</v>
      </c>
      <c r="C23" s="20" t="s">
        <v>83</v>
      </c>
      <c r="D23" s="46">
        <v>31043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ref="O23:O30" si="6">SUM(D23:N23)</f>
        <v>31043</v>
      </c>
      <c r="P23" s="47">
        <f t="shared" si="1"/>
        <v>5.5592765042979941</v>
      </c>
      <c r="Q23" s="9"/>
    </row>
    <row r="24" spans="1:17">
      <c r="A24" s="12"/>
      <c r="B24" s="25">
        <v>334.2</v>
      </c>
      <c r="C24" s="20" t="s">
        <v>120</v>
      </c>
      <c r="D24" s="46">
        <v>47690</v>
      </c>
      <c r="E24" s="46">
        <v>7106</v>
      </c>
      <c r="F24" s="46">
        <v>0</v>
      </c>
      <c r="G24" s="46">
        <v>119390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174186</v>
      </c>
      <c r="P24" s="47">
        <f t="shared" si="1"/>
        <v>31.193767908309457</v>
      </c>
      <c r="Q24" s="9"/>
    </row>
    <row r="25" spans="1:17">
      <c r="A25" s="12"/>
      <c r="B25" s="25">
        <v>334.36</v>
      </c>
      <c r="C25" s="20" t="s">
        <v>143</v>
      </c>
      <c r="D25" s="46">
        <v>12326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12326</v>
      </c>
      <c r="P25" s="47">
        <f t="shared" si="1"/>
        <v>2.2073782234957018</v>
      </c>
      <c r="Q25" s="9"/>
    </row>
    <row r="26" spans="1:17">
      <c r="A26" s="12"/>
      <c r="B26" s="25">
        <v>334.9</v>
      </c>
      <c r="C26" s="20" t="s">
        <v>144</v>
      </c>
      <c r="D26" s="46">
        <v>750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750</v>
      </c>
      <c r="P26" s="47">
        <f t="shared" si="1"/>
        <v>0.13431232091690545</v>
      </c>
      <c r="Q26" s="9"/>
    </row>
    <row r="27" spans="1:17">
      <c r="A27" s="12"/>
      <c r="B27" s="25">
        <v>335.125</v>
      </c>
      <c r="C27" s="20" t="s">
        <v>145</v>
      </c>
      <c r="D27" s="46">
        <v>207312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207312</v>
      </c>
      <c r="P27" s="47">
        <f t="shared" si="1"/>
        <v>37.126074498567334</v>
      </c>
      <c r="Q27" s="9"/>
    </row>
    <row r="28" spans="1:17">
      <c r="A28" s="12"/>
      <c r="B28" s="25">
        <v>335.14</v>
      </c>
      <c r="C28" s="20" t="s">
        <v>86</v>
      </c>
      <c r="D28" s="46">
        <v>16515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16515</v>
      </c>
      <c r="P28" s="47">
        <f t="shared" si="1"/>
        <v>2.9575573065902581</v>
      </c>
      <c r="Q28" s="9"/>
    </row>
    <row r="29" spans="1:17">
      <c r="A29" s="12"/>
      <c r="B29" s="25">
        <v>335.15</v>
      </c>
      <c r="C29" s="20" t="s">
        <v>87</v>
      </c>
      <c r="D29" s="46">
        <v>29673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29673</v>
      </c>
      <c r="P29" s="47">
        <f t="shared" si="1"/>
        <v>5.3139326647564467</v>
      </c>
      <c r="Q29" s="9"/>
    </row>
    <row r="30" spans="1:17">
      <c r="A30" s="12"/>
      <c r="B30" s="25">
        <v>335.18</v>
      </c>
      <c r="C30" s="20" t="s">
        <v>146</v>
      </c>
      <c r="D30" s="46">
        <v>643492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643492</v>
      </c>
      <c r="P30" s="47">
        <f t="shared" si="1"/>
        <v>115.23853868194843</v>
      </c>
      <c r="Q30" s="9"/>
    </row>
    <row r="31" spans="1:17">
      <c r="A31" s="12"/>
      <c r="B31" s="25">
        <v>337.9</v>
      </c>
      <c r="C31" s="20" t="s">
        <v>26</v>
      </c>
      <c r="D31" s="46">
        <v>0</v>
      </c>
      <c r="E31" s="46">
        <v>1019452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>SUM(D31:N31)</f>
        <v>1019452</v>
      </c>
      <c r="P31" s="47">
        <f t="shared" si="1"/>
        <v>182.56661891117477</v>
      </c>
      <c r="Q31" s="9"/>
    </row>
    <row r="32" spans="1:17" ht="15.6">
      <c r="A32" s="29" t="s">
        <v>31</v>
      </c>
      <c r="B32" s="30"/>
      <c r="C32" s="31"/>
      <c r="D32" s="32">
        <f t="shared" ref="D32:N32" si="7">SUM(D33:D41)</f>
        <v>2453418</v>
      </c>
      <c r="E32" s="32">
        <f t="shared" si="7"/>
        <v>0</v>
      </c>
      <c r="F32" s="32">
        <f t="shared" si="7"/>
        <v>0</v>
      </c>
      <c r="G32" s="32">
        <f t="shared" si="7"/>
        <v>0</v>
      </c>
      <c r="H32" s="32">
        <f t="shared" si="7"/>
        <v>0</v>
      </c>
      <c r="I32" s="32">
        <f t="shared" si="7"/>
        <v>6048550</v>
      </c>
      <c r="J32" s="32">
        <f t="shared" si="7"/>
        <v>0</v>
      </c>
      <c r="K32" s="32">
        <f t="shared" si="7"/>
        <v>0</v>
      </c>
      <c r="L32" s="32">
        <f t="shared" si="7"/>
        <v>0</v>
      </c>
      <c r="M32" s="32">
        <f t="shared" si="7"/>
        <v>0</v>
      </c>
      <c r="N32" s="32">
        <f t="shared" si="7"/>
        <v>0</v>
      </c>
      <c r="O32" s="32">
        <f>SUM(D32:N32)</f>
        <v>8501968</v>
      </c>
      <c r="P32" s="45">
        <f t="shared" si="1"/>
        <v>1522.5587392550144</v>
      </c>
      <c r="Q32" s="10"/>
    </row>
    <row r="33" spans="1:17">
      <c r="A33" s="12"/>
      <c r="B33" s="25">
        <v>341.3</v>
      </c>
      <c r="C33" s="20" t="s">
        <v>121</v>
      </c>
      <c r="D33" s="46">
        <v>282075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ref="O33:O41" si="8">SUM(D33:N33)</f>
        <v>282075</v>
      </c>
      <c r="P33" s="47">
        <f t="shared" si="1"/>
        <v>50.514863896848141</v>
      </c>
      <c r="Q33" s="9"/>
    </row>
    <row r="34" spans="1:17">
      <c r="A34" s="12"/>
      <c r="B34" s="25">
        <v>341.9</v>
      </c>
      <c r="C34" s="20" t="s">
        <v>91</v>
      </c>
      <c r="D34" s="46">
        <v>232158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8"/>
        <v>232158</v>
      </c>
      <c r="P34" s="47">
        <f t="shared" si="1"/>
        <v>41.575573065902582</v>
      </c>
      <c r="Q34" s="9"/>
    </row>
    <row r="35" spans="1:17">
      <c r="A35" s="12"/>
      <c r="B35" s="25">
        <v>343.3</v>
      </c>
      <c r="C35" s="20" t="s">
        <v>35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6048550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8"/>
        <v>6048550</v>
      </c>
      <c r="P35" s="47">
        <f t="shared" si="1"/>
        <v>1083.1930515759311</v>
      </c>
      <c r="Q35" s="9"/>
    </row>
    <row r="36" spans="1:17">
      <c r="A36" s="12"/>
      <c r="B36" s="25">
        <v>343.5</v>
      </c>
      <c r="C36" s="20" t="s">
        <v>147</v>
      </c>
      <c r="D36" s="46">
        <v>1108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8"/>
        <v>1108</v>
      </c>
      <c r="P36" s="47">
        <f t="shared" si="1"/>
        <v>0.1984240687679083</v>
      </c>
      <c r="Q36" s="9"/>
    </row>
    <row r="37" spans="1:17">
      <c r="A37" s="12"/>
      <c r="B37" s="25">
        <v>343.9</v>
      </c>
      <c r="C37" s="20" t="s">
        <v>148</v>
      </c>
      <c r="D37" s="46">
        <v>9122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8"/>
        <v>9122</v>
      </c>
      <c r="P37" s="47">
        <f t="shared" si="1"/>
        <v>1.6335959885386819</v>
      </c>
      <c r="Q37" s="9"/>
    </row>
    <row r="38" spans="1:17">
      <c r="A38" s="12"/>
      <c r="B38" s="25">
        <v>344.2</v>
      </c>
      <c r="C38" s="20" t="s">
        <v>124</v>
      </c>
      <c r="D38" s="46">
        <v>195002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8"/>
        <v>195002</v>
      </c>
      <c r="P38" s="47">
        <f t="shared" si="1"/>
        <v>34.921561604584525</v>
      </c>
      <c r="Q38" s="9"/>
    </row>
    <row r="39" spans="1:17">
      <c r="A39" s="12"/>
      <c r="B39" s="25">
        <v>344.5</v>
      </c>
      <c r="C39" s="20" t="s">
        <v>93</v>
      </c>
      <c r="D39" s="46">
        <v>1586222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8"/>
        <v>1586222</v>
      </c>
      <c r="P39" s="47">
        <f t="shared" si="1"/>
        <v>284.06554441260744</v>
      </c>
      <c r="Q39" s="9"/>
    </row>
    <row r="40" spans="1:17">
      <c r="A40" s="12"/>
      <c r="B40" s="25">
        <v>347.2</v>
      </c>
      <c r="C40" s="20" t="s">
        <v>95</v>
      </c>
      <c r="D40" s="46">
        <v>56442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8"/>
        <v>56442</v>
      </c>
      <c r="P40" s="47">
        <f t="shared" si="1"/>
        <v>10.107808022922637</v>
      </c>
      <c r="Q40" s="9"/>
    </row>
    <row r="41" spans="1:17">
      <c r="A41" s="12"/>
      <c r="B41" s="25">
        <v>347.3</v>
      </c>
      <c r="C41" s="20" t="s">
        <v>58</v>
      </c>
      <c r="D41" s="46">
        <v>91289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8"/>
        <v>91289</v>
      </c>
      <c r="P41" s="47">
        <f t="shared" si="1"/>
        <v>16.348316618911173</v>
      </c>
      <c r="Q41" s="9"/>
    </row>
    <row r="42" spans="1:17" ht="15.6">
      <c r="A42" s="29" t="s">
        <v>32</v>
      </c>
      <c r="B42" s="30"/>
      <c r="C42" s="31"/>
      <c r="D42" s="32">
        <f t="shared" ref="D42:N42" si="9">SUM(D43:D43)</f>
        <v>10436</v>
      </c>
      <c r="E42" s="32">
        <f t="shared" si="9"/>
        <v>0</v>
      </c>
      <c r="F42" s="32">
        <f t="shared" si="9"/>
        <v>0</v>
      </c>
      <c r="G42" s="32">
        <f t="shared" si="9"/>
        <v>0</v>
      </c>
      <c r="H42" s="32">
        <f t="shared" si="9"/>
        <v>0</v>
      </c>
      <c r="I42" s="32">
        <f t="shared" si="9"/>
        <v>0</v>
      </c>
      <c r="J42" s="32">
        <f t="shared" si="9"/>
        <v>0</v>
      </c>
      <c r="K42" s="32">
        <f t="shared" si="9"/>
        <v>0</v>
      </c>
      <c r="L42" s="32">
        <f t="shared" si="9"/>
        <v>0</v>
      </c>
      <c r="M42" s="32">
        <f t="shared" si="9"/>
        <v>0</v>
      </c>
      <c r="N42" s="32">
        <f t="shared" si="9"/>
        <v>0</v>
      </c>
      <c r="O42" s="32">
        <f t="shared" ref="O42:O49" si="10">SUM(D42:N42)</f>
        <v>10436</v>
      </c>
      <c r="P42" s="45">
        <f t="shared" si="1"/>
        <v>1.8689111747851004</v>
      </c>
      <c r="Q42" s="10"/>
    </row>
    <row r="43" spans="1:17">
      <c r="A43" s="13"/>
      <c r="B43" s="39">
        <v>359</v>
      </c>
      <c r="C43" s="21" t="s">
        <v>41</v>
      </c>
      <c r="D43" s="46">
        <v>10436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10"/>
        <v>10436</v>
      </c>
      <c r="P43" s="47">
        <f t="shared" si="1"/>
        <v>1.8689111747851004</v>
      </c>
      <c r="Q43" s="9"/>
    </row>
    <row r="44" spans="1:17" ht="15.6">
      <c r="A44" s="29" t="s">
        <v>3</v>
      </c>
      <c r="B44" s="30"/>
      <c r="C44" s="31"/>
      <c r="D44" s="32">
        <f t="shared" ref="D44:N44" si="11">SUM(D45:D46)</f>
        <v>194861</v>
      </c>
      <c r="E44" s="32">
        <f t="shared" si="11"/>
        <v>7343</v>
      </c>
      <c r="F44" s="32">
        <f t="shared" si="11"/>
        <v>0</v>
      </c>
      <c r="G44" s="32">
        <f t="shared" si="11"/>
        <v>720926</v>
      </c>
      <c r="H44" s="32">
        <f t="shared" si="11"/>
        <v>0</v>
      </c>
      <c r="I44" s="32">
        <f t="shared" si="11"/>
        <v>13003</v>
      </c>
      <c r="J44" s="32">
        <f t="shared" si="11"/>
        <v>0</v>
      </c>
      <c r="K44" s="32">
        <f t="shared" si="11"/>
        <v>0</v>
      </c>
      <c r="L44" s="32">
        <f t="shared" si="11"/>
        <v>0</v>
      </c>
      <c r="M44" s="32">
        <f t="shared" si="11"/>
        <v>0</v>
      </c>
      <c r="N44" s="32">
        <f t="shared" si="11"/>
        <v>0</v>
      </c>
      <c r="O44" s="32">
        <f t="shared" si="10"/>
        <v>936133</v>
      </c>
      <c r="P44" s="45">
        <f t="shared" si="1"/>
        <v>167.64559455587391</v>
      </c>
      <c r="Q44" s="10"/>
    </row>
    <row r="45" spans="1:17">
      <c r="A45" s="12"/>
      <c r="B45" s="25">
        <v>361.1</v>
      </c>
      <c r="C45" s="20" t="s">
        <v>42</v>
      </c>
      <c r="D45" s="46">
        <v>6590</v>
      </c>
      <c r="E45" s="46">
        <v>2402</v>
      </c>
      <c r="F45" s="46">
        <v>0</v>
      </c>
      <c r="G45" s="46">
        <v>0</v>
      </c>
      <c r="H45" s="46">
        <v>0</v>
      </c>
      <c r="I45" s="46">
        <v>10573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10"/>
        <v>19565</v>
      </c>
      <c r="P45" s="47">
        <f t="shared" si="1"/>
        <v>3.5037607449856734</v>
      </c>
      <c r="Q45" s="9"/>
    </row>
    <row r="46" spans="1:17">
      <c r="A46" s="12"/>
      <c r="B46" s="25">
        <v>369.9</v>
      </c>
      <c r="C46" s="20" t="s">
        <v>44</v>
      </c>
      <c r="D46" s="46">
        <v>188271</v>
      </c>
      <c r="E46" s="46">
        <v>4941</v>
      </c>
      <c r="F46" s="46">
        <v>0</v>
      </c>
      <c r="G46" s="46">
        <v>720926</v>
      </c>
      <c r="H46" s="46">
        <v>0</v>
      </c>
      <c r="I46" s="46">
        <v>2430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10"/>
        <v>916568</v>
      </c>
      <c r="P46" s="47">
        <f t="shared" si="1"/>
        <v>164.14183381088824</v>
      </c>
      <c r="Q46" s="9"/>
    </row>
    <row r="47" spans="1:17" ht="15.6">
      <c r="A47" s="29" t="s">
        <v>33</v>
      </c>
      <c r="B47" s="30"/>
      <c r="C47" s="31"/>
      <c r="D47" s="32">
        <f t="shared" ref="D47:N47" si="12">SUM(D48:D48)</f>
        <v>0</v>
      </c>
      <c r="E47" s="32">
        <f t="shared" si="12"/>
        <v>0</v>
      </c>
      <c r="F47" s="32">
        <f t="shared" si="12"/>
        <v>0</v>
      </c>
      <c r="G47" s="32">
        <f t="shared" si="12"/>
        <v>1363245</v>
      </c>
      <c r="H47" s="32">
        <f t="shared" si="12"/>
        <v>0</v>
      </c>
      <c r="I47" s="32">
        <f t="shared" si="12"/>
        <v>0</v>
      </c>
      <c r="J47" s="32">
        <f t="shared" si="12"/>
        <v>0</v>
      </c>
      <c r="K47" s="32">
        <f t="shared" si="12"/>
        <v>0</v>
      </c>
      <c r="L47" s="32">
        <f t="shared" si="12"/>
        <v>0</v>
      </c>
      <c r="M47" s="32">
        <f t="shared" si="12"/>
        <v>0</v>
      </c>
      <c r="N47" s="32">
        <f t="shared" si="12"/>
        <v>0</v>
      </c>
      <c r="O47" s="32">
        <f t="shared" si="10"/>
        <v>1363245</v>
      </c>
      <c r="P47" s="45">
        <f t="shared" si="1"/>
        <v>244.13413323782234</v>
      </c>
      <c r="Q47" s="9"/>
    </row>
    <row r="48" spans="1:17" ht="15.6" thickBot="1">
      <c r="A48" s="12"/>
      <c r="B48" s="25">
        <v>381</v>
      </c>
      <c r="C48" s="20" t="s">
        <v>45</v>
      </c>
      <c r="D48" s="46">
        <v>0</v>
      </c>
      <c r="E48" s="46">
        <v>0</v>
      </c>
      <c r="F48" s="46">
        <v>0</v>
      </c>
      <c r="G48" s="46">
        <v>1363245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10"/>
        <v>1363245</v>
      </c>
      <c r="P48" s="47">
        <f t="shared" si="1"/>
        <v>244.13413323782234</v>
      </c>
      <c r="Q48" s="9"/>
    </row>
    <row r="49" spans="1:120" ht="16.2" thickBot="1">
      <c r="A49" s="14" t="s">
        <v>39</v>
      </c>
      <c r="B49" s="23"/>
      <c r="C49" s="22"/>
      <c r="D49" s="15">
        <f t="shared" ref="D49:N49" si="13">SUM(D5,D13,D22,D32,D42,D44,D47)</f>
        <v>9701367</v>
      </c>
      <c r="E49" s="15">
        <f t="shared" si="13"/>
        <v>3350672</v>
      </c>
      <c r="F49" s="15">
        <f t="shared" si="13"/>
        <v>0</v>
      </c>
      <c r="G49" s="15">
        <f t="shared" si="13"/>
        <v>2203561</v>
      </c>
      <c r="H49" s="15">
        <f t="shared" si="13"/>
        <v>0</v>
      </c>
      <c r="I49" s="15">
        <f t="shared" si="13"/>
        <v>7218457</v>
      </c>
      <c r="J49" s="15">
        <f t="shared" si="13"/>
        <v>0</v>
      </c>
      <c r="K49" s="15">
        <f t="shared" si="13"/>
        <v>0</v>
      </c>
      <c r="L49" s="15">
        <f t="shared" si="13"/>
        <v>0</v>
      </c>
      <c r="M49" s="15">
        <f t="shared" si="13"/>
        <v>0</v>
      </c>
      <c r="N49" s="15">
        <f t="shared" si="13"/>
        <v>0</v>
      </c>
      <c r="O49" s="15">
        <f t="shared" si="10"/>
        <v>22474057</v>
      </c>
      <c r="P49" s="38">
        <f t="shared" si="1"/>
        <v>4024.7236747851002</v>
      </c>
      <c r="Q49" s="6"/>
      <c r="R49" s="2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</row>
    <row r="50" spans="1:120">
      <c r="A50" s="16"/>
      <c r="B50" s="18"/>
      <c r="C50" s="18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9"/>
    </row>
    <row r="51" spans="1:120">
      <c r="A51" s="40"/>
      <c r="B51" s="41"/>
      <c r="C51" s="41"/>
      <c r="D51" s="42"/>
      <c r="E51" s="42"/>
      <c r="F51" s="42"/>
      <c r="G51" s="42"/>
      <c r="H51" s="42"/>
      <c r="I51" s="42"/>
      <c r="J51" s="42"/>
      <c r="K51" s="42"/>
      <c r="L51" s="42"/>
      <c r="M51" s="118" t="s">
        <v>149</v>
      </c>
      <c r="N51" s="118"/>
      <c r="O51" s="118"/>
      <c r="P51" s="43">
        <v>5584</v>
      </c>
    </row>
    <row r="52" spans="1:120">
      <c r="A52" s="119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7"/>
    </row>
    <row r="53" spans="1:120" ht="15.75" customHeight="1" thickBot="1">
      <c r="A53" s="120" t="s">
        <v>61</v>
      </c>
      <c r="B53" s="99"/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100"/>
    </row>
  </sheetData>
  <mergeCells count="10">
    <mergeCell ref="M51:O51"/>
    <mergeCell ref="A52:P52"/>
    <mergeCell ref="A53:P53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50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60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21" t="s">
        <v>55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3.4" thickBot="1">
      <c r="A2" s="124" t="s">
        <v>128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48</v>
      </c>
      <c r="B3" s="108"/>
      <c r="C3" s="109"/>
      <c r="D3" s="128" t="s">
        <v>27</v>
      </c>
      <c r="E3" s="129"/>
      <c r="F3" s="129"/>
      <c r="G3" s="129"/>
      <c r="H3" s="130"/>
      <c r="I3" s="128" t="s">
        <v>28</v>
      </c>
      <c r="J3" s="130"/>
      <c r="K3" s="128" t="s">
        <v>30</v>
      </c>
      <c r="L3" s="130"/>
      <c r="M3" s="36"/>
      <c r="N3" s="37"/>
      <c r="O3" s="131" t="s">
        <v>53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49</v>
      </c>
      <c r="F4" s="34" t="s">
        <v>50</v>
      </c>
      <c r="G4" s="34" t="s">
        <v>51</v>
      </c>
      <c r="H4" s="34" t="s">
        <v>5</v>
      </c>
      <c r="I4" s="34" t="s">
        <v>6</v>
      </c>
      <c r="J4" s="35" t="s">
        <v>52</v>
      </c>
      <c r="K4" s="35" t="s">
        <v>7</v>
      </c>
      <c r="L4" s="35" t="s">
        <v>8</v>
      </c>
      <c r="M4" s="35" t="s">
        <v>9</v>
      </c>
      <c r="N4" s="35" t="s">
        <v>29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4" t="s">
        <v>1</v>
      </c>
      <c r="B5" s="26"/>
      <c r="C5" s="26"/>
      <c r="D5" s="27">
        <f t="shared" ref="D5:M5" si="0">SUM(D6:D12)</f>
        <v>4475789</v>
      </c>
      <c r="E5" s="27">
        <f t="shared" si="0"/>
        <v>360218</v>
      </c>
      <c r="F5" s="27">
        <f t="shared" si="0"/>
        <v>0</v>
      </c>
      <c r="G5" s="27">
        <f t="shared" si="0"/>
        <v>261030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5097037</v>
      </c>
      <c r="O5" s="33">
        <f t="shared" ref="O5:O46" si="1">(N5/O$48)</f>
        <v>777.22430619091188</v>
      </c>
      <c r="P5" s="6"/>
    </row>
    <row r="6" spans="1:133">
      <c r="A6" s="12"/>
      <c r="B6" s="25">
        <v>311</v>
      </c>
      <c r="C6" s="20" t="s">
        <v>2</v>
      </c>
      <c r="D6" s="46">
        <v>3001904</v>
      </c>
      <c r="E6" s="46">
        <v>0</v>
      </c>
      <c r="F6" s="46">
        <v>0</v>
      </c>
      <c r="G6" s="46">
        <v>261030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3262934</v>
      </c>
      <c r="O6" s="47">
        <f t="shared" si="1"/>
        <v>497.55016773406527</v>
      </c>
      <c r="P6" s="9"/>
    </row>
    <row r="7" spans="1:133">
      <c r="A7" s="12"/>
      <c r="B7" s="25">
        <v>312.41000000000003</v>
      </c>
      <c r="C7" s="20" t="s">
        <v>10</v>
      </c>
      <c r="D7" s="46">
        <v>0</v>
      </c>
      <c r="E7" s="46">
        <v>208764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208764</v>
      </c>
      <c r="O7" s="47">
        <f t="shared" si="1"/>
        <v>31.833485818847208</v>
      </c>
      <c r="P7" s="9"/>
    </row>
    <row r="8" spans="1:133">
      <c r="A8" s="12"/>
      <c r="B8" s="25">
        <v>312.42</v>
      </c>
      <c r="C8" s="20" t="s">
        <v>76</v>
      </c>
      <c r="D8" s="46">
        <v>0</v>
      </c>
      <c r="E8" s="46">
        <v>151454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151454</v>
      </c>
      <c r="O8" s="47">
        <f t="shared" si="1"/>
        <v>23.094541018603234</v>
      </c>
      <c r="P8" s="9"/>
    </row>
    <row r="9" spans="1:133">
      <c r="A9" s="12"/>
      <c r="B9" s="25">
        <v>314.10000000000002</v>
      </c>
      <c r="C9" s="20" t="s">
        <v>77</v>
      </c>
      <c r="D9" s="46">
        <v>927085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927085</v>
      </c>
      <c r="O9" s="47">
        <f t="shared" si="1"/>
        <v>141.36703263189997</v>
      </c>
      <c r="P9" s="9"/>
    </row>
    <row r="10" spans="1:133">
      <c r="A10" s="12"/>
      <c r="B10" s="25">
        <v>314.39999999999998</v>
      </c>
      <c r="C10" s="20" t="s">
        <v>78</v>
      </c>
      <c r="D10" s="46">
        <v>11249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11249</v>
      </c>
      <c r="O10" s="47">
        <f t="shared" si="1"/>
        <v>1.7153095455931686</v>
      </c>
      <c r="P10" s="9"/>
    </row>
    <row r="11" spans="1:133">
      <c r="A11" s="12"/>
      <c r="B11" s="25">
        <v>315</v>
      </c>
      <c r="C11" s="20" t="s">
        <v>79</v>
      </c>
      <c r="D11" s="46">
        <v>531850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531850</v>
      </c>
      <c r="O11" s="47">
        <f t="shared" si="1"/>
        <v>81.099420555047274</v>
      </c>
      <c r="P11" s="9"/>
    </row>
    <row r="12" spans="1:133">
      <c r="A12" s="12"/>
      <c r="B12" s="25">
        <v>316</v>
      </c>
      <c r="C12" s="20" t="s">
        <v>80</v>
      </c>
      <c r="D12" s="46">
        <v>3701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3701</v>
      </c>
      <c r="O12" s="47">
        <f t="shared" si="1"/>
        <v>0.56434888685574869</v>
      </c>
      <c r="P12" s="9"/>
    </row>
    <row r="13" spans="1:133" ht="15.6">
      <c r="A13" s="29" t="s">
        <v>12</v>
      </c>
      <c r="B13" s="30"/>
      <c r="C13" s="31"/>
      <c r="D13" s="32">
        <f t="shared" ref="D13:M13" si="3">SUM(D14:D18)</f>
        <v>232035</v>
      </c>
      <c r="E13" s="32">
        <f t="shared" si="3"/>
        <v>490879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1180219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27" si="4">SUM(D13:M13)</f>
        <v>1903133</v>
      </c>
      <c r="O13" s="45">
        <f t="shared" si="1"/>
        <v>290.20021347971942</v>
      </c>
      <c r="P13" s="10"/>
    </row>
    <row r="14" spans="1:133">
      <c r="A14" s="12"/>
      <c r="B14" s="25">
        <v>322</v>
      </c>
      <c r="C14" s="20" t="s">
        <v>0</v>
      </c>
      <c r="D14" s="46">
        <v>0</v>
      </c>
      <c r="E14" s="46">
        <v>490879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490879</v>
      </c>
      <c r="O14" s="47">
        <f t="shared" si="1"/>
        <v>74.851936566026225</v>
      </c>
      <c r="P14" s="9"/>
    </row>
    <row r="15" spans="1:133">
      <c r="A15" s="12"/>
      <c r="B15" s="25">
        <v>323.7</v>
      </c>
      <c r="C15" s="20" t="s">
        <v>14</v>
      </c>
      <c r="D15" s="46">
        <v>70973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70973</v>
      </c>
      <c r="O15" s="47">
        <f t="shared" si="1"/>
        <v>10.822354376334248</v>
      </c>
      <c r="P15" s="9"/>
    </row>
    <row r="16" spans="1:133">
      <c r="A16" s="12"/>
      <c r="B16" s="25">
        <v>324.91000000000003</v>
      </c>
      <c r="C16" s="20" t="s">
        <v>117</v>
      </c>
      <c r="D16" s="46">
        <v>8001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8001</v>
      </c>
      <c r="O16" s="47">
        <f t="shared" si="1"/>
        <v>1.2200365965233302</v>
      </c>
      <c r="P16" s="9"/>
    </row>
    <row r="17" spans="1:16">
      <c r="A17" s="12"/>
      <c r="B17" s="25">
        <v>325.2</v>
      </c>
      <c r="C17" s="20" t="s">
        <v>19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1180219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1180219</v>
      </c>
      <c r="O17" s="47">
        <f t="shared" si="1"/>
        <v>179.96630070143337</v>
      </c>
      <c r="P17" s="9"/>
    </row>
    <row r="18" spans="1:16">
      <c r="A18" s="12"/>
      <c r="B18" s="25">
        <v>329</v>
      </c>
      <c r="C18" s="20" t="s">
        <v>20</v>
      </c>
      <c r="D18" s="46">
        <v>153061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153061</v>
      </c>
      <c r="O18" s="47">
        <f t="shared" si="1"/>
        <v>23.339585239402258</v>
      </c>
      <c r="P18" s="9"/>
    </row>
    <row r="19" spans="1:16" ht="15.6">
      <c r="A19" s="29" t="s">
        <v>21</v>
      </c>
      <c r="B19" s="30"/>
      <c r="C19" s="31"/>
      <c r="D19" s="32">
        <f t="shared" ref="D19:M19" si="5">SUM(D20:D26)</f>
        <v>914769</v>
      </c>
      <c r="E19" s="32">
        <f t="shared" si="5"/>
        <v>787541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0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4">
        <f t="shared" si="4"/>
        <v>1702310</v>
      </c>
      <c r="O19" s="45">
        <f t="shared" si="1"/>
        <v>259.57761512656299</v>
      </c>
      <c r="P19" s="10"/>
    </row>
    <row r="20" spans="1:16">
      <c r="A20" s="12"/>
      <c r="B20" s="25">
        <v>334.2</v>
      </c>
      <c r="C20" s="20" t="s">
        <v>120</v>
      </c>
      <c r="D20" s="46">
        <v>40360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40360</v>
      </c>
      <c r="O20" s="47">
        <f t="shared" si="1"/>
        <v>6.1543153400426958</v>
      </c>
      <c r="P20" s="9"/>
    </row>
    <row r="21" spans="1:16">
      <c r="A21" s="12"/>
      <c r="B21" s="25">
        <v>335.12</v>
      </c>
      <c r="C21" s="20" t="s">
        <v>85</v>
      </c>
      <c r="D21" s="46">
        <v>139746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139746</v>
      </c>
      <c r="O21" s="47">
        <f t="shared" si="1"/>
        <v>21.309240622140898</v>
      </c>
      <c r="P21" s="9"/>
    </row>
    <row r="22" spans="1:16">
      <c r="A22" s="12"/>
      <c r="B22" s="25">
        <v>335.14</v>
      </c>
      <c r="C22" s="20" t="s">
        <v>86</v>
      </c>
      <c r="D22" s="46">
        <v>14135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14135</v>
      </c>
      <c r="O22" s="47">
        <f t="shared" si="1"/>
        <v>2.1553827386398292</v>
      </c>
      <c r="P22" s="9"/>
    </row>
    <row r="23" spans="1:16">
      <c r="A23" s="12"/>
      <c r="B23" s="25">
        <v>335.15</v>
      </c>
      <c r="C23" s="20" t="s">
        <v>87</v>
      </c>
      <c r="D23" s="46">
        <v>25776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25776</v>
      </c>
      <c r="O23" s="47">
        <f t="shared" si="1"/>
        <v>3.9304666056724611</v>
      </c>
      <c r="P23" s="9"/>
    </row>
    <row r="24" spans="1:16">
      <c r="A24" s="12"/>
      <c r="B24" s="25">
        <v>335.18</v>
      </c>
      <c r="C24" s="20" t="s">
        <v>88</v>
      </c>
      <c r="D24" s="46">
        <v>538745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538745</v>
      </c>
      <c r="O24" s="47">
        <f t="shared" si="1"/>
        <v>82.150808173223538</v>
      </c>
      <c r="P24" s="9"/>
    </row>
    <row r="25" spans="1:16">
      <c r="A25" s="12"/>
      <c r="B25" s="25">
        <v>337.7</v>
      </c>
      <c r="C25" s="20" t="s">
        <v>25</v>
      </c>
      <c r="D25" s="46">
        <v>0</v>
      </c>
      <c r="E25" s="46">
        <v>787541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787541</v>
      </c>
      <c r="O25" s="47">
        <f t="shared" si="1"/>
        <v>120.08859408356206</v>
      </c>
      <c r="P25" s="9"/>
    </row>
    <row r="26" spans="1:16">
      <c r="A26" s="12"/>
      <c r="B26" s="25">
        <v>337.9</v>
      </c>
      <c r="C26" s="20" t="s">
        <v>26</v>
      </c>
      <c r="D26" s="46">
        <v>156007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156007</v>
      </c>
      <c r="O26" s="47">
        <f t="shared" si="1"/>
        <v>23.788807563281487</v>
      </c>
      <c r="P26" s="9"/>
    </row>
    <row r="27" spans="1:16" ht="15.6">
      <c r="A27" s="29" t="s">
        <v>31</v>
      </c>
      <c r="B27" s="30"/>
      <c r="C27" s="31"/>
      <c r="D27" s="32">
        <f t="shared" ref="D27:M27" si="6">SUM(D28:D35)</f>
        <v>1909973</v>
      </c>
      <c r="E27" s="32">
        <f t="shared" si="6"/>
        <v>0</v>
      </c>
      <c r="F27" s="32">
        <f t="shared" si="6"/>
        <v>0</v>
      </c>
      <c r="G27" s="32">
        <f t="shared" si="6"/>
        <v>0</v>
      </c>
      <c r="H27" s="32">
        <f t="shared" si="6"/>
        <v>0</v>
      </c>
      <c r="I27" s="32">
        <f t="shared" si="6"/>
        <v>5299666</v>
      </c>
      <c r="J27" s="32">
        <f t="shared" si="6"/>
        <v>0</v>
      </c>
      <c r="K27" s="32">
        <f t="shared" si="6"/>
        <v>0</v>
      </c>
      <c r="L27" s="32">
        <f t="shared" si="6"/>
        <v>0</v>
      </c>
      <c r="M27" s="32">
        <f t="shared" si="6"/>
        <v>0</v>
      </c>
      <c r="N27" s="32">
        <f t="shared" si="4"/>
        <v>7209639</v>
      </c>
      <c r="O27" s="45">
        <f t="shared" si="1"/>
        <v>1099.3655077767612</v>
      </c>
      <c r="P27" s="10"/>
    </row>
    <row r="28" spans="1:16">
      <c r="A28" s="12"/>
      <c r="B28" s="25">
        <v>341.3</v>
      </c>
      <c r="C28" s="20" t="s">
        <v>121</v>
      </c>
      <c r="D28" s="46">
        <v>240026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5" si="7">SUM(D28:M28)</f>
        <v>240026</v>
      </c>
      <c r="O28" s="47">
        <f t="shared" si="1"/>
        <v>36.600487953644404</v>
      </c>
      <c r="P28" s="9"/>
    </row>
    <row r="29" spans="1:16">
      <c r="A29" s="12"/>
      <c r="B29" s="25">
        <v>341.9</v>
      </c>
      <c r="C29" s="20" t="s">
        <v>91</v>
      </c>
      <c r="D29" s="46">
        <v>65102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65102</v>
      </c>
      <c r="O29" s="47">
        <f t="shared" si="1"/>
        <v>9.9271119243671855</v>
      </c>
      <c r="P29" s="9"/>
    </row>
    <row r="30" spans="1:16">
      <c r="A30" s="12"/>
      <c r="B30" s="25">
        <v>343.3</v>
      </c>
      <c r="C30" s="20" t="s">
        <v>35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5299666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5299666</v>
      </c>
      <c r="O30" s="47">
        <f t="shared" si="1"/>
        <v>808.12229338212865</v>
      </c>
      <c r="P30" s="9"/>
    </row>
    <row r="31" spans="1:16">
      <c r="A31" s="12"/>
      <c r="B31" s="25">
        <v>343.7</v>
      </c>
      <c r="C31" s="20" t="s">
        <v>122</v>
      </c>
      <c r="D31" s="46">
        <v>130474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130474</v>
      </c>
      <c r="O31" s="47">
        <f t="shared" si="1"/>
        <v>19.89539493748094</v>
      </c>
      <c r="P31" s="9"/>
    </row>
    <row r="32" spans="1:16">
      <c r="A32" s="12"/>
      <c r="B32" s="25">
        <v>344.1</v>
      </c>
      <c r="C32" s="20" t="s">
        <v>123</v>
      </c>
      <c r="D32" s="46">
        <v>43079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43079</v>
      </c>
      <c r="O32" s="47">
        <f t="shared" si="1"/>
        <v>6.5689234522720339</v>
      </c>
      <c r="P32" s="9"/>
    </row>
    <row r="33" spans="1:119">
      <c r="A33" s="12"/>
      <c r="B33" s="25">
        <v>344.2</v>
      </c>
      <c r="C33" s="20" t="s">
        <v>124</v>
      </c>
      <c r="D33" s="46">
        <v>162229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162229</v>
      </c>
      <c r="O33" s="47">
        <f t="shared" si="1"/>
        <v>24.737572430619093</v>
      </c>
      <c r="P33" s="9"/>
    </row>
    <row r="34" spans="1:119">
      <c r="A34" s="12"/>
      <c r="B34" s="25">
        <v>344.5</v>
      </c>
      <c r="C34" s="20" t="s">
        <v>93</v>
      </c>
      <c r="D34" s="46">
        <v>1136399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1136399</v>
      </c>
      <c r="O34" s="47">
        <f t="shared" si="1"/>
        <v>173.28438548337908</v>
      </c>
      <c r="P34" s="9"/>
    </row>
    <row r="35" spans="1:119">
      <c r="A35" s="12"/>
      <c r="B35" s="25">
        <v>347.3</v>
      </c>
      <c r="C35" s="20" t="s">
        <v>58</v>
      </c>
      <c r="D35" s="46">
        <v>132664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132664</v>
      </c>
      <c r="O35" s="47">
        <f t="shared" si="1"/>
        <v>20.229338212869777</v>
      </c>
      <c r="P35" s="9"/>
    </row>
    <row r="36" spans="1:119" ht="15.6">
      <c r="A36" s="29" t="s">
        <v>32</v>
      </c>
      <c r="B36" s="30"/>
      <c r="C36" s="31"/>
      <c r="D36" s="32">
        <f t="shared" ref="D36:M36" si="8">SUM(D37:D37)</f>
        <v>329404</v>
      </c>
      <c r="E36" s="32">
        <f t="shared" si="8"/>
        <v>0</v>
      </c>
      <c r="F36" s="32">
        <f t="shared" si="8"/>
        <v>0</v>
      </c>
      <c r="G36" s="32">
        <f t="shared" si="8"/>
        <v>0</v>
      </c>
      <c r="H36" s="32">
        <f t="shared" si="8"/>
        <v>0</v>
      </c>
      <c r="I36" s="32">
        <f t="shared" si="8"/>
        <v>0</v>
      </c>
      <c r="J36" s="32">
        <f t="shared" si="8"/>
        <v>0</v>
      </c>
      <c r="K36" s="32">
        <f t="shared" si="8"/>
        <v>0</v>
      </c>
      <c r="L36" s="32">
        <f t="shared" si="8"/>
        <v>0</v>
      </c>
      <c r="M36" s="32">
        <f t="shared" si="8"/>
        <v>0</v>
      </c>
      <c r="N36" s="32">
        <f t="shared" ref="N36:N46" si="9">SUM(D36:M36)</f>
        <v>329404</v>
      </c>
      <c r="O36" s="45">
        <f t="shared" si="1"/>
        <v>50.229338212869777</v>
      </c>
      <c r="P36" s="10"/>
    </row>
    <row r="37" spans="1:119">
      <c r="A37" s="13"/>
      <c r="B37" s="39">
        <v>354</v>
      </c>
      <c r="C37" s="21" t="s">
        <v>125</v>
      </c>
      <c r="D37" s="46">
        <v>329404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9"/>
        <v>329404</v>
      </c>
      <c r="O37" s="47">
        <f t="shared" si="1"/>
        <v>50.229338212869777</v>
      </c>
      <c r="P37" s="9"/>
    </row>
    <row r="38" spans="1:119" ht="15.6">
      <c r="A38" s="29" t="s">
        <v>3</v>
      </c>
      <c r="B38" s="30"/>
      <c r="C38" s="31"/>
      <c r="D38" s="32">
        <f t="shared" ref="D38:M38" si="10">SUM(D39:D42)</f>
        <v>274820</v>
      </c>
      <c r="E38" s="32">
        <f t="shared" si="10"/>
        <v>74147</v>
      </c>
      <c r="F38" s="32">
        <f t="shared" si="10"/>
        <v>0</v>
      </c>
      <c r="G38" s="32">
        <f t="shared" si="10"/>
        <v>7774</v>
      </c>
      <c r="H38" s="32">
        <f t="shared" si="10"/>
        <v>0</v>
      </c>
      <c r="I38" s="32">
        <f t="shared" si="10"/>
        <v>152793</v>
      </c>
      <c r="J38" s="32">
        <f t="shared" si="10"/>
        <v>0</v>
      </c>
      <c r="K38" s="32">
        <f t="shared" si="10"/>
        <v>0</v>
      </c>
      <c r="L38" s="32">
        <f t="shared" si="10"/>
        <v>0</v>
      </c>
      <c r="M38" s="32">
        <f t="shared" si="10"/>
        <v>0</v>
      </c>
      <c r="N38" s="32">
        <f t="shared" si="9"/>
        <v>509534</v>
      </c>
      <c r="O38" s="45">
        <f t="shared" si="1"/>
        <v>77.696553827386396</v>
      </c>
      <c r="P38" s="10"/>
    </row>
    <row r="39" spans="1:119">
      <c r="A39" s="12"/>
      <c r="B39" s="25">
        <v>361.1</v>
      </c>
      <c r="C39" s="20" t="s">
        <v>42</v>
      </c>
      <c r="D39" s="46">
        <v>99950</v>
      </c>
      <c r="E39" s="46">
        <v>29074</v>
      </c>
      <c r="F39" s="46">
        <v>0</v>
      </c>
      <c r="G39" s="46">
        <v>7774</v>
      </c>
      <c r="H39" s="46">
        <v>0</v>
      </c>
      <c r="I39" s="46">
        <v>19799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156597</v>
      </c>
      <c r="O39" s="47">
        <f t="shared" si="1"/>
        <v>23.878774016468437</v>
      </c>
      <c r="P39" s="9"/>
    </row>
    <row r="40" spans="1:119">
      <c r="A40" s="12"/>
      <c r="B40" s="25">
        <v>366</v>
      </c>
      <c r="C40" s="20" t="s">
        <v>43</v>
      </c>
      <c r="D40" s="46">
        <v>4728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4728</v>
      </c>
      <c r="O40" s="47">
        <f t="shared" si="1"/>
        <v>0.72095150960658738</v>
      </c>
      <c r="P40" s="9"/>
    </row>
    <row r="41" spans="1:119">
      <c r="A41" s="12"/>
      <c r="B41" s="25">
        <v>367</v>
      </c>
      <c r="C41" s="20" t="s">
        <v>118</v>
      </c>
      <c r="D41" s="46">
        <v>5537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5537</v>
      </c>
      <c r="O41" s="47">
        <f t="shared" si="1"/>
        <v>0.84431229033241839</v>
      </c>
      <c r="P41" s="9"/>
    </row>
    <row r="42" spans="1:119">
      <c r="A42" s="12"/>
      <c r="B42" s="25">
        <v>369.9</v>
      </c>
      <c r="C42" s="20" t="s">
        <v>44</v>
      </c>
      <c r="D42" s="46">
        <v>164605</v>
      </c>
      <c r="E42" s="46">
        <v>45073</v>
      </c>
      <c r="F42" s="46">
        <v>0</v>
      </c>
      <c r="G42" s="46">
        <v>0</v>
      </c>
      <c r="H42" s="46">
        <v>0</v>
      </c>
      <c r="I42" s="46">
        <v>132994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342672</v>
      </c>
      <c r="O42" s="47">
        <f t="shared" si="1"/>
        <v>52.252516010978958</v>
      </c>
      <c r="P42" s="9"/>
    </row>
    <row r="43" spans="1:119" ht="15.6">
      <c r="A43" s="29" t="s">
        <v>33</v>
      </c>
      <c r="B43" s="30"/>
      <c r="C43" s="31"/>
      <c r="D43" s="32">
        <f t="shared" ref="D43:M43" si="11">SUM(D44:D45)</f>
        <v>0</v>
      </c>
      <c r="E43" s="32">
        <f t="shared" si="11"/>
        <v>494281</v>
      </c>
      <c r="F43" s="32">
        <f t="shared" si="11"/>
        <v>0</v>
      </c>
      <c r="G43" s="32">
        <f t="shared" si="11"/>
        <v>1354805</v>
      </c>
      <c r="H43" s="32">
        <f t="shared" si="11"/>
        <v>0</v>
      </c>
      <c r="I43" s="32">
        <f t="shared" si="11"/>
        <v>1090765</v>
      </c>
      <c r="J43" s="32">
        <f t="shared" si="11"/>
        <v>0</v>
      </c>
      <c r="K43" s="32">
        <f t="shared" si="11"/>
        <v>0</v>
      </c>
      <c r="L43" s="32">
        <f t="shared" si="11"/>
        <v>0</v>
      </c>
      <c r="M43" s="32">
        <f t="shared" si="11"/>
        <v>0</v>
      </c>
      <c r="N43" s="32">
        <f t="shared" si="9"/>
        <v>2939851</v>
      </c>
      <c r="O43" s="45">
        <f t="shared" si="1"/>
        <v>448.28469045440681</v>
      </c>
      <c r="P43" s="9"/>
    </row>
    <row r="44" spans="1:119">
      <c r="A44" s="12"/>
      <c r="B44" s="25">
        <v>381</v>
      </c>
      <c r="C44" s="20" t="s">
        <v>45</v>
      </c>
      <c r="D44" s="46">
        <v>0</v>
      </c>
      <c r="E44" s="46">
        <v>494281</v>
      </c>
      <c r="F44" s="46">
        <v>0</v>
      </c>
      <c r="G44" s="46">
        <v>1354805</v>
      </c>
      <c r="H44" s="46">
        <v>0</v>
      </c>
      <c r="I44" s="46">
        <v>150000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1999086</v>
      </c>
      <c r="O44" s="47">
        <f t="shared" si="1"/>
        <v>304.83165599268068</v>
      </c>
      <c r="P44" s="9"/>
    </row>
    <row r="45" spans="1:119" ht="15.6" thickBot="1">
      <c r="A45" s="12"/>
      <c r="B45" s="25">
        <v>389.7</v>
      </c>
      <c r="C45" s="20" t="s">
        <v>109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940765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940765</v>
      </c>
      <c r="O45" s="47">
        <f t="shared" si="1"/>
        <v>143.45303446172613</v>
      </c>
      <c r="P45" s="9"/>
    </row>
    <row r="46" spans="1:119" ht="16.2" thickBot="1">
      <c r="A46" s="14" t="s">
        <v>39</v>
      </c>
      <c r="B46" s="23"/>
      <c r="C46" s="22"/>
      <c r="D46" s="15">
        <f t="shared" ref="D46:M46" si="12">SUM(D5,D13,D19,D27,D36,D38,D43)</f>
        <v>8136790</v>
      </c>
      <c r="E46" s="15">
        <f t="shared" si="12"/>
        <v>2207066</v>
      </c>
      <c r="F46" s="15">
        <f t="shared" si="12"/>
        <v>0</v>
      </c>
      <c r="G46" s="15">
        <f t="shared" si="12"/>
        <v>1623609</v>
      </c>
      <c r="H46" s="15">
        <f t="shared" si="12"/>
        <v>0</v>
      </c>
      <c r="I46" s="15">
        <f t="shared" si="12"/>
        <v>7723443</v>
      </c>
      <c r="J46" s="15">
        <f t="shared" si="12"/>
        <v>0</v>
      </c>
      <c r="K46" s="15">
        <f t="shared" si="12"/>
        <v>0</v>
      </c>
      <c r="L46" s="15">
        <f t="shared" si="12"/>
        <v>0</v>
      </c>
      <c r="M46" s="15">
        <f t="shared" si="12"/>
        <v>0</v>
      </c>
      <c r="N46" s="15">
        <f t="shared" si="9"/>
        <v>19690908</v>
      </c>
      <c r="O46" s="38">
        <f t="shared" si="1"/>
        <v>3002.5782250686184</v>
      </c>
      <c r="P46" s="6"/>
      <c r="Q46" s="2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</row>
    <row r="47" spans="1:119">
      <c r="A47" s="16"/>
      <c r="B47" s="18"/>
      <c r="C47" s="18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9"/>
    </row>
    <row r="48" spans="1:119">
      <c r="A48" s="40"/>
      <c r="B48" s="41"/>
      <c r="C48" s="41"/>
      <c r="D48" s="42"/>
      <c r="E48" s="42"/>
      <c r="F48" s="42"/>
      <c r="G48" s="42"/>
      <c r="H48" s="42"/>
      <c r="I48" s="42"/>
      <c r="J48" s="42"/>
      <c r="K48" s="42"/>
      <c r="L48" s="118" t="s">
        <v>129</v>
      </c>
      <c r="M48" s="118"/>
      <c r="N48" s="118"/>
      <c r="O48" s="43">
        <v>6558</v>
      </c>
    </row>
    <row r="49" spans="1:15">
      <c r="A49" s="119"/>
      <c r="B49" s="96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7"/>
    </row>
    <row r="50" spans="1:15" ht="15.75" customHeight="1" thickBot="1">
      <c r="A50" s="120" t="s">
        <v>61</v>
      </c>
      <c r="B50" s="99"/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100"/>
    </row>
  </sheetData>
  <mergeCells count="10">
    <mergeCell ref="L48:N48"/>
    <mergeCell ref="A49:O49"/>
    <mergeCell ref="A50:O5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59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60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21" t="s">
        <v>55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3.4" thickBot="1">
      <c r="A2" s="124" t="s">
        <v>114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48</v>
      </c>
      <c r="B3" s="108"/>
      <c r="C3" s="109"/>
      <c r="D3" s="128" t="s">
        <v>27</v>
      </c>
      <c r="E3" s="129"/>
      <c r="F3" s="129"/>
      <c r="G3" s="129"/>
      <c r="H3" s="130"/>
      <c r="I3" s="128" t="s">
        <v>28</v>
      </c>
      <c r="J3" s="130"/>
      <c r="K3" s="128" t="s">
        <v>30</v>
      </c>
      <c r="L3" s="130"/>
      <c r="M3" s="36"/>
      <c r="N3" s="37"/>
      <c r="O3" s="131" t="s">
        <v>53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49</v>
      </c>
      <c r="F4" s="34" t="s">
        <v>50</v>
      </c>
      <c r="G4" s="34" t="s">
        <v>51</v>
      </c>
      <c r="H4" s="34" t="s">
        <v>5</v>
      </c>
      <c r="I4" s="34" t="s">
        <v>6</v>
      </c>
      <c r="J4" s="35" t="s">
        <v>52</v>
      </c>
      <c r="K4" s="35" t="s">
        <v>7</v>
      </c>
      <c r="L4" s="35" t="s">
        <v>8</v>
      </c>
      <c r="M4" s="35" t="s">
        <v>9</v>
      </c>
      <c r="N4" s="35" t="s">
        <v>29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4" t="s">
        <v>1</v>
      </c>
      <c r="B5" s="26"/>
      <c r="C5" s="26"/>
      <c r="D5" s="27">
        <f t="shared" ref="D5:M5" si="0">SUM(D6:D12)</f>
        <v>4389226</v>
      </c>
      <c r="E5" s="27">
        <f t="shared" si="0"/>
        <v>430990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4820216</v>
      </c>
      <c r="O5" s="33">
        <f t="shared" ref="O5:O36" si="1">(N5/O$57)</f>
        <v>739.2969325153374</v>
      </c>
      <c r="P5" s="6"/>
    </row>
    <row r="6" spans="1:133">
      <c r="A6" s="12"/>
      <c r="B6" s="25">
        <v>311</v>
      </c>
      <c r="C6" s="20" t="s">
        <v>2</v>
      </c>
      <c r="D6" s="46">
        <v>2881811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2881811</v>
      </c>
      <c r="O6" s="47">
        <f t="shared" si="1"/>
        <v>441.99555214723927</v>
      </c>
      <c r="P6" s="9"/>
    </row>
    <row r="7" spans="1:133">
      <c r="A7" s="12"/>
      <c r="B7" s="25">
        <v>312.41000000000003</v>
      </c>
      <c r="C7" s="20" t="s">
        <v>10</v>
      </c>
      <c r="D7" s="46">
        <v>0</v>
      </c>
      <c r="E7" s="46">
        <v>249048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249048</v>
      </c>
      <c r="O7" s="47">
        <f t="shared" si="1"/>
        <v>38.197546012269939</v>
      </c>
      <c r="P7" s="9"/>
    </row>
    <row r="8" spans="1:133">
      <c r="A8" s="12"/>
      <c r="B8" s="25">
        <v>312.42</v>
      </c>
      <c r="C8" s="20" t="s">
        <v>76</v>
      </c>
      <c r="D8" s="46">
        <v>0</v>
      </c>
      <c r="E8" s="46">
        <v>181942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181942</v>
      </c>
      <c r="O8" s="47">
        <f t="shared" si="1"/>
        <v>27.905214723926381</v>
      </c>
      <c r="P8" s="9"/>
    </row>
    <row r="9" spans="1:133">
      <c r="A9" s="12"/>
      <c r="B9" s="25">
        <v>314.10000000000002</v>
      </c>
      <c r="C9" s="20" t="s">
        <v>77</v>
      </c>
      <c r="D9" s="46">
        <v>937124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937124</v>
      </c>
      <c r="O9" s="47">
        <f t="shared" si="1"/>
        <v>143.73067484662576</v>
      </c>
      <c r="P9" s="9"/>
    </row>
    <row r="10" spans="1:133">
      <c r="A10" s="12"/>
      <c r="B10" s="25">
        <v>314.39999999999998</v>
      </c>
      <c r="C10" s="20" t="s">
        <v>78</v>
      </c>
      <c r="D10" s="46">
        <v>11096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11096</v>
      </c>
      <c r="O10" s="47">
        <f t="shared" si="1"/>
        <v>1.701840490797546</v>
      </c>
      <c r="P10" s="9"/>
    </row>
    <row r="11" spans="1:133">
      <c r="A11" s="12"/>
      <c r="B11" s="25">
        <v>315</v>
      </c>
      <c r="C11" s="20" t="s">
        <v>79</v>
      </c>
      <c r="D11" s="46">
        <v>554993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554993</v>
      </c>
      <c r="O11" s="47">
        <f t="shared" si="1"/>
        <v>85.121625766871162</v>
      </c>
      <c r="P11" s="9"/>
    </row>
    <row r="12" spans="1:133">
      <c r="A12" s="12"/>
      <c r="B12" s="25">
        <v>316</v>
      </c>
      <c r="C12" s="20" t="s">
        <v>80</v>
      </c>
      <c r="D12" s="46">
        <v>4202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4202</v>
      </c>
      <c r="O12" s="47">
        <f t="shared" si="1"/>
        <v>0.64447852760736202</v>
      </c>
      <c r="P12" s="9"/>
    </row>
    <row r="13" spans="1:133" ht="15.6">
      <c r="A13" s="29" t="s">
        <v>12</v>
      </c>
      <c r="B13" s="30"/>
      <c r="C13" s="31"/>
      <c r="D13" s="32">
        <f t="shared" ref="D13:M13" si="3">SUM(D14:D22)</f>
        <v>231106</v>
      </c>
      <c r="E13" s="32">
        <f t="shared" si="3"/>
        <v>623724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1120536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>SUM(D13:M13)</f>
        <v>1975366</v>
      </c>
      <c r="O13" s="45">
        <f t="shared" si="1"/>
        <v>302.97024539877299</v>
      </c>
      <c r="P13" s="10"/>
    </row>
    <row r="14" spans="1:133">
      <c r="A14" s="12"/>
      <c r="B14" s="25">
        <v>322</v>
      </c>
      <c r="C14" s="20" t="s">
        <v>0</v>
      </c>
      <c r="D14" s="46">
        <v>0</v>
      </c>
      <c r="E14" s="46">
        <v>566360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566360</v>
      </c>
      <c r="O14" s="47">
        <f t="shared" si="1"/>
        <v>86.865030674846622</v>
      </c>
      <c r="P14" s="9"/>
    </row>
    <row r="15" spans="1:133">
      <c r="A15" s="12"/>
      <c r="B15" s="25">
        <v>323.7</v>
      </c>
      <c r="C15" s="20" t="s">
        <v>14</v>
      </c>
      <c r="D15" s="46">
        <v>94264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0" si="4">SUM(D15:M15)</f>
        <v>94264</v>
      </c>
      <c r="O15" s="47">
        <f t="shared" si="1"/>
        <v>14.457668711656442</v>
      </c>
      <c r="P15" s="9"/>
    </row>
    <row r="16" spans="1:133">
      <c r="A16" s="12"/>
      <c r="B16" s="25">
        <v>324.11</v>
      </c>
      <c r="C16" s="20" t="s">
        <v>115</v>
      </c>
      <c r="D16" s="46">
        <v>1532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1532</v>
      </c>
      <c r="O16" s="47">
        <f t="shared" si="1"/>
        <v>0.23496932515337424</v>
      </c>
      <c r="P16" s="9"/>
    </row>
    <row r="17" spans="1:16">
      <c r="A17" s="12"/>
      <c r="B17" s="25">
        <v>324.31</v>
      </c>
      <c r="C17" s="20" t="s">
        <v>116</v>
      </c>
      <c r="D17" s="46">
        <v>0</v>
      </c>
      <c r="E17" s="46">
        <v>44903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44903</v>
      </c>
      <c r="O17" s="47">
        <f t="shared" si="1"/>
        <v>6.8869631901840487</v>
      </c>
      <c r="P17" s="9"/>
    </row>
    <row r="18" spans="1:16">
      <c r="A18" s="12"/>
      <c r="B18" s="25">
        <v>324.61</v>
      </c>
      <c r="C18" s="20" t="s">
        <v>64</v>
      </c>
      <c r="D18" s="46">
        <v>0</v>
      </c>
      <c r="E18" s="46">
        <v>12461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12461</v>
      </c>
      <c r="O18" s="47">
        <f t="shared" si="1"/>
        <v>1.9111963190184049</v>
      </c>
      <c r="P18" s="9"/>
    </row>
    <row r="19" spans="1:16">
      <c r="A19" s="12"/>
      <c r="B19" s="25">
        <v>324.70999999999998</v>
      </c>
      <c r="C19" s="20" t="s">
        <v>117</v>
      </c>
      <c r="D19" s="46">
        <v>2468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2468</v>
      </c>
      <c r="O19" s="47">
        <f t="shared" si="1"/>
        <v>0.37852760736196317</v>
      </c>
      <c r="P19" s="9"/>
    </row>
    <row r="20" spans="1:16">
      <c r="A20" s="12"/>
      <c r="B20" s="25">
        <v>325.2</v>
      </c>
      <c r="C20" s="20" t="s">
        <v>19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1120536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1120536</v>
      </c>
      <c r="O20" s="47">
        <f t="shared" si="1"/>
        <v>171.86134969325153</v>
      </c>
      <c r="P20" s="9"/>
    </row>
    <row r="21" spans="1:16">
      <c r="A21" s="12"/>
      <c r="B21" s="25">
        <v>329</v>
      </c>
      <c r="C21" s="20" t="s">
        <v>20</v>
      </c>
      <c r="D21" s="46">
        <v>129092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ref="N21:N34" si="5">SUM(D21:M21)</f>
        <v>129092</v>
      </c>
      <c r="O21" s="47">
        <f t="shared" si="1"/>
        <v>19.799386503067485</v>
      </c>
      <c r="P21" s="9"/>
    </row>
    <row r="22" spans="1:16">
      <c r="A22" s="12"/>
      <c r="B22" s="25">
        <v>367</v>
      </c>
      <c r="C22" s="20" t="s">
        <v>118</v>
      </c>
      <c r="D22" s="46">
        <v>3750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3750</v>
      </c>
      <c r="O22" s="47">
        <f t="shared" si="1"/>
        <v>0.57515337423312884</v>
      </c>
      <c r="P22" s="9"/>
    </row>
    <row r="23" spans="1:16" ht="15.6">
      <c r="A23" s="29" t="s">
        <v>21</v>
      </c>
      <c r="B23" s="30"/>
      <c r="C23" s="31"/>
      <c r="D23" s="32">
        <f t="shared" ref="D23:M23" si="6">SUM(D24:D33)</f>
        <v>1783929</v>
      </c>
      <c r="E23" s="32">
        <f t="shared" si="6"/>
        <v>952986</v>
      </c>
      <c r="F23" s="32">
        <f t="shared" si="6"/>
        <v>0</v>
      </c>
      <c r="G23" s="32">
        <f t="shared" si="6"/>
        <v>0</v>
      </c>
      <c r="H23" s="32">
        <f t="shared" si="6"/>
        <v>0</v>
      </c>
      <c r="I23" s="32">
        <f t="shared" si="6"/>
        <v>0</v>
      </c>
      <c r="J23" s="32">
        <f t="shared" si="6"/>
        <v>0</v>
      </c>
      <c r="K23" s="32">
        <f t="shared" si="6"/>
        <v>0</v>
      </c>
      <c r="L23" s="32">
        <f t="shared" si="6"/>
        <v>0</v>
      </c>
      <c r="M23" s="32">
        <f t="shared" si="6"/>
        <v>0</v>
      </c>
      <c r="N23" s="44">
        <f t="shared" si="5"/>
        <v>2736915</v>
      </c>
      <c r="O23" s="45">
        <f t="shared" si="1"/>
        <v>419.77223926380367</v>
      </c>
      <c r="P23" s="10"/>
    </row>
    <row r="24" spans="1:16">
      <c r="A24" s="12"/>
      <c r="B24" s="25">
        <v>331.9</v>
      </c>
      <c r="C24" s="20" t="s">
        <v>119</v>
      </c>
      <c r="D24" s="46">
        <v>569119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569119</v>
      </c>
      <c r="O24" s="47">
        <f t="shared" si="1"/>
        <v>87.288190184049085</v>
      </c>
      <c r="P24" s="9"/>
    </row>
    <row r="25" spans="1:16">
      <c r="A25" s="12"/>
      <c r="B25" s="25">
        <v>334.2</v>
      </c>
      <c r="C25" s="20" t="s">
        <v>120</v>
      </c>
      <c r="D25" s="46">
        <v>30030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30030</v>
      </c>
      <c r="O25" s="47">
        <f t="shared" si="1"/>
        <v>4.6058282208588954</v>
      </c>
      <c r="P25" s="9"/>
    </row>
    <row r="26" spans="1:16">
      <c r="A26" s="12"/>
      <c r="B26" s="25">
        <v>334.49</v>
      </c>
      <c r="C26" s="20" t="s">
        <v>103</v>
      </c>
      <c r="D26" s="46">
        <v>9177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9177</v>
      </c>
      <c r="O26" s="47">
        <f t="shared" si="1"/>
        <v>1.4075153374233129</v>
      </c>
      <c r="P26" s="9"/>
    </row>
    <row r="27" spans="1:16">
      <c r="A27" s="12"/>
      <c r="B27" s="25">
        <v>335.12</v>
      </c>
      <c r="C27" s="20" t="s">
        <v>85</v>
      </c>
      <c r="D27" s="46">
        <v>193606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193606</v>
      </c>
      <c r="O27" s="47">
        <f t="shared" si="1"/>
        <v>29.694171779141104</v>
      </c>
      <c r="P27" s="9"/>
    </row>
    <row r="28" spans="1:16">
      <c r="A28" s="12"/>
      <c r="B28" s="25">
        <v>335.14</v>
      </c>
      <c r="C28" s="20" t="s">
        <v>86</v>
      </c>
      <c r="D28" s="46">
        <v>15933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15933</v>
      </c>
      <c r="O28" s="47">
        <f t="shared" si="1"/>
        <v>2.4437116564417178</v>
      </c>
      <c r="P28" s="9"/>
    </row>
    <row r="29" spans="1:16">
      <c r="A29" s="12"/>
      <c r="B29" s="25">
        <v>335.15</v>
      </c>
      <c r="C29" s="20" t="s">
        <v>87</v>
      </c>
      <c r="D29" s="46">
        <v>22937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22937</v>
      </c>
      <c r="O29" s="47">
        <f t="shared" si="1"/>
        <v>3.5179447852760735</v>
      </c>
      <c r="P29" s="9"/>
    </row>
    <row r="30" spans="1:16">
      <c r="A30" s="12"/>
      <c r="B30" s="25">
        <v>335.18</v>
      </c>
      <c r="C30" s="20" t="s">
        <v>88</v>
      </c>
      <c r="D30" s="46">
        <v>560227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560227</v>
      </c>
      <c r="O30" s="47">
        <f t="shared" si="1"/>
        <v>85.924386503067481</v>
      </c>
      <c r="P30" s="9"/>
    </row>
    <row r="31" spans="1:16">
      <c r="A31" s="12"/>
      <c r="B31" s="25">
        <v>337.2</v>
      </c>
      <c r="C31" s="20" t="s">
        <v>90</v>
      </c>
      <c r="D31" s="46">
        <v>17520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17520</v>
      </c>
      <c r="O31" s="47">
        <f t="shared" si="1"/>
        <v>2.6871165644171779</v>
      </c>
      <c r="P31" s="9"/>
    </row>
    <row r="32" spans="1:16">
      <c r="A32" s="12"/>
      <c r="B32" s="25">
        <v>337.7</v>
      </c>
      <c r="C32" s="20" t="s">
        <v>25</v>
      </c>
      <c r="D32" s="46">
        <v>0</v>
      </c>
      <c r="E32" s="46">
        <v>952986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5"/>
        <v>952986</v>
      </c>
      <c r="O32" s="47">
        <f t="shared" si="1"/>
        <v>146.16349693251533</v>
      </c>
      <c r="P32" s="9"/>
    </row>
    <row r="33" spans="1:16">
      <c r="A33" s="12"/>
      <c r="B33" s="25">
        <v>337.9</v>
      </c>
      <c r="C33" s="20" t="s">
        <v>26</v>
      </c>
      <c r="D33" s="46">
        <v>365380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5"/>
        <v>365380</v>
      </c>
      <c r="O33" s="47">
        <f t="shared" si="1"/>
        <v>56.039877300613497</v>
      </c>
      <c r="P33" s="9"/>
    </row>
    <row r="34" spans="1:16" ht="15.6">
      <c r="A34" s="29" t="s">
        <v>31</v>
      </c>
      <c r="B34" s="30"/>
      <c r="C34" s="31"/>
      <c r="D34" s="32">
        <f t="shared" ref="D34:M34" si="7">SUM(D35:D44)</f>
        <v>2081278</v>
      </c>
      <c r="E34" s="32">
        <f t="shared" si="7"/>
        <v>2043</v>
      </c>
      <c r="F34" s="32">
        <f t="shared" si="7"/>
        <v>0</v>
      </c>
      <c r="G34" s="32">
        <f t="shared" si="7"/>
        <v>0</v>
      </c>
      <c r="H34" s="32">
        <f t="shared" si="7"/>
        <v>0</v>
      </c>
      <c r="I34" s="32">
        <f t="shared" si="7"/>
        <v>5113591</v>
      </c>
      <c r="J34" s="32">
        <f t="shared" si="7"/>
        <v>0</v>
      </c>
      <c r="K34" s="32">
        <f t="shared" si="7"/>
        <v>0</v>
      </c>
      <c r="L34" s="32">
        <f t="shared" si="7"/>
        <v>0</v>
      </c>
      <c r="M34" s="32">
        <f t="shared" si="7"/>
        <v>0</v>
      </c>
      <c r="N34" s="32">
        <f t="shared" si="5"/>
        <v>7196912</v>
      </c>
      <c r="O34" s="45">
        <f t="shared" si="1"/>
        <v>1103.8208588957054</v>
      </c>
      <c r="P34" s="10"/>
    </row>
    <row r="35" spans="1:16">
      <c r="A35" s="12"/>
      <c r="B35" s="25">
        <v>341.3</v>
      </c>
      <c r="C35" s="20" t="s">
        <v>121</v>
      </c>
      <c r="D35" s="46">
        <v>166941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ref="N35:N44" si="8">SUM(D35:M35)</f>
        <v>166941</v>
      </c>
      <c r="O35" s="47">
        <f t="shared" si="1"/>
        <v>25.604447852760735</v>
      </c>
      <c r="P35" s="9"/>
    </row>
    <row r="36" spans="1:16">
      <c r="A36" s="12"/>
      <c r="B36" s="25">
        <v>341.9</v>
      </c>
      <c r="C36" s="20" t="s">
        <v>91</v>
      </c>
      <c r="D36" s="46">
        <v>273193</v>
      </c>
      <c r="E36" s="46">
        <v>2043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275236</v>
      </c>
      <c r="O36" s="47">
        <f t="shared" si="1"/>
        <v>42.21411042944785</v>
      </c>
      <c r="P36" s="9"/>
    </row>
    <row r="37" spans="1:16">
      <c r="A37" s="12"/>
      <c r="B37" s="25">
        <v>343.3</v>
      </c>
      <c r="C37" s="20" t="s">
        <v>35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5113591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5113591</v>
      </c>
      <c r="O37" s="47">
        <f t="shared" ref="O37:O55" si="9">(N37/O$57)</f>
        <v>784.29309815950921</v>
      </c>
      <c r="P37" s="9"/>
    </row>
    <row r="38" spans="1:16">
      <c r="A38" s="12"/>
      <c r="B38" s="25">
        <v>343.4</v>
      </c>
      <c r="C38" s="20" t="s">
        <v>92</v>
      </c>
      <c r="D38" s="46">
        <v>19999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19999</v>
      </c>
      <c r="O38" s="47">
        <f t="shared" si="9"/>
        <v>3.0673312883435582</v>
      </c>
      <c r="P38" s="9"/>
    </row>
    <row r="39" spans="1:16">
      <c r="A39" s="12"/>
      <c r="B39" s="25">
        <v>343.7</v>
      </c>
      <c r="C39" s="20" t="s">
        <v>122</v>
      </c>
      <c r="D39" s="46">
        <v>420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420</v>
      </c>
      <c r="O39" s="47">
        <f t="shared" si="9"/>
        <v>6.4417177914110432E-2</v>
      </c>
      <c r="P39" s="9"/>
    </row>
    <row r="40" spans="1:16">
      <c r="A40" s="12"/>
      <c r="B40" s="25">
        <v>344.1</v>
      </c>
      <c r="C40" s="20" t="s">
        <v>123</v>
      </c>
      <c r="D40" s="46">
        <v>43079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43079</v>
      </c>
      <c r="O40" s="47">
        <f t="shared" si="9"/>
        <v>6.6072085889570555</v>
      </c>
      <c r="P40" s="9"/>
    </row>
    <row r="41" spans="1:16">
      <c r="A41" s="12"/>
      <c r="B41" s="25">
        <v>344.2</v>
      </c>
      <c r="C41" s="20" t="s">
        <v>124</v>
      </c>
      <c r="D41" s="46">
        <v>155958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155958</v>
      </c>
      <c r="O41" s="47">
        <f t="shared" si="9"/>
        <v>23.919938650306747</v>
      </c>
      <c r="P41" s="9"/>
    </row>
    <row r="42" spans="1:16">
      <c r="A42" s="12"/>
      <c r="B42" s="25">
        <v>344.5</v>
      </c>
      <c r="C42" s="20" t="s">
        <v>93</v>
      </c>
      <c r="D42" s="46">
        <v>1190560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1190560</v>
      </c>
      <c r="O42" s="47">
        <f t="shared" si="9"/>
        <v>182.60122699386503</v>
      </c>
      <c r="P42" s="9"/>
    </row>
    <row r="43" spans="1:16">
      <c r="A43" s="12"/>
      <c r="B43" s="25">
        <v>347.2</v>
      </c>
      <c r="C43" s="20" t="s">
        <v>95</v>
      </c>
      <c r="D43" s="46">
        <v>134322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134322</v>
      </c>
      <c r="O43" s="47">
        <f t="shared" si="9"/>
        <v>20.601533742331288</v>
      </c>
      <c r="P43" s="9"/>
    </row>
    <row r="44" spans="1:16">
      <c r="A44" s="12"/>
      <c r="B44" s="25">
        <v>347.3</v>
      </c>
      <c r="C44" s="20" t="s">
        <v>58</v>
      </c>
      <c r="D44" s="46">
        <v>96806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96806</v>
      </c>
      <c r="O44" s="47">
        <f t="shared" si="9"/>
        <v>14.847546012269939</v>
      </c>
      <c r="P44" s="9"/>
    </row>
    <row r="45" spans="1:16" ht="15.6">
      <c r="A45" s="29" t="s">
        <v>32</v>
      </c>
      <c r="B45" s="30"/>
      <c r="C45" s="31"/>
      <c r="D45" s="32">
        <f t="shared" ref="D45:M45" si="10">SUM(D46:D46)</f>
        <v>108189</v>
      </c>
      <c r="E45" s="32">
        <f t="shared" si="10"/>
        <v>0</v>
      </c>
      <c r="F45" s="32">
        <f t="shared" si="10"/>
        <v>0</v>
      </c>
      <c r="G45" s="32">
        <f t="shared" si="10"/>
        <v>0</v>
      </c>
      <c r="H45" s="32">
        <f t="shared" si="10"/>
        <v>0</v>
      </c>
      <c r="I45" s="32">
        <f t="shared" si="10"/>
        <v>0</v>
      </c>
      <c r="J45" s="32">
        <f t="shared" si="10"/>
        <v>0</v>
      </c>
      <c r="K45" s="32">
        <f t="shared" si="10"/>
        <v>0</v>
      </c>
      <c r="L45" s="32">
        <f t="shared" si="10"/>
        <v>0</v>
      </c>
      <c r="M45" s="32">
        <f t="shared" si="10"/>
        <v>0</v>
      </c>
      <c r="N45" s="32">
        <f t="shared" ref="N45:N55" si="11">SUM(D45:M45)</f>
        <v>108189</v>
      </c>
      <c r="O45" s="45">
        <f t="shared" si="9"/>
        <v>16.593404907975462</v>
      </c>
      <c r="P45" s="10"/>
    </row>
    <row r="46" spans="1:16">
      <c r="A46" s="13"/>
      <c r="B46" s="39">
        <v>354</v>
      </c>
      <c r="C46" s="21" t="s">
        <v>125</v>
      </c>
      <c r="D46" s="46">
        <v>108189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108189</v>
      </c>
      <c r="O46" s="47">
        <f t="shared" si="9"/>
        <v>16.593404907975462</v>
      </c>
      <c r="P46" s="9"/>
    </row>
    <row r="47" spans="1:16" ht="15.6">
      <c r="A47" s="29" t="s">
        <v>3</v>
      </c>
      <c r="B47" s="30"/>
      <c r="C47" s="31"/>
      <c r="D47" s="32">
        <f t="shared" ref="D47:M47" si="12">SUM(D48:D50)</f>
        <v>304158</v>
      </c>
      <c r="E47" s="32">
        <f t="shared" si="12"/>
        <v>230787</v>
      </c>
      <c r="F47" s="32">
        <f t="shared" si="12"/>
        <v>0</v>
      </c>
      <c r="G47" s="32">
        <f t="shared" si="12"/>
        <v>14386</v>
      </c>
      <c r="H47" s="32">
        <f t="shared" si="12"/>
        <v>0</v>
      </c>
      <c r="I47" s="32">
        <f t="shared" si="12"/>
        <v>117601</v>
      </c>
      <c r="J47" s="32">
        <f t="shared" si="12"/>
        <v>0</v>
      </c>
      <c r="K47" s="32">
        <f t="shared" si="12"/>
        <v>0</v>
      </c>
      <c r="L47" s="32">
        <f t="shared" si="12"/>
        <v>0</v>
      </c>
      <c r="M47" s="32">
        <f t="shared" si="12"/>
        <v>0</v>
      </c>
      <c r="N47" s="32">
        <f t="shared" si="11"/>
        <v>666932</v>
      </c>
      <c r="O47" s="45">
        <f t="shared" si="9"/>
        <v>102.29018404907976</v>
      </c>
      <c r="P47" s="10"/>
    </row>
    <row r="48" spans="1:16">
      <c r="A48" s="12"/>
      <c r="B48" s="25">
        <v>361.1</v>
      </c>
      <c r="C48" s="20" t="s">
        <v>42</v>
      </c>
      <c r="D48" s="46">
        <v>134330</v>
      </c>
      <c r="E48" s="46">
        <v>51607</v>
      </c>
      <c r="F48" s="46">
        <v>0</v>
      </c>
      <c r="G48" s="46">
        <v>12130</v>
      </c>
      <c r="H48" s="46">
        <v>0</v>
      </c>
      <c r="I48" s="46">
        <v>40239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238306</v>
      </c>
      <c r="O48" s="47">
        <f t="shared" si="9"/>
        <v>36.549999999999997</v>
      </c>
      <c r="P48" s="9"/>
    </row>
    <row r="49" spans="1:119">
      <c r="A49" s="12"/>
      <c r="B49" s="25">
        <v>366</v>
      </c>
      <c r="C49" s="20" t="s">
        <v>43</v>
      </c>
      <c r="D49" s="46">
        <v>59182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59182</v>
      </c>
      <c r="O49" s="47">
        <f t="shared" si="9"/>
        <v>9.0769938650306745</v>
      </c>
      <c r="P49" s="9"/>
    </row>
    <row r="50" spans="1:119">
      <c r="A50" s="12"/>
      <c r="B50" s="25">
        <v>369.9</v>
      </c>
      <c r="C50" s="20" t="s">
        <v>44</v>
      </c>
      <c r="D50" s="46">
        <v>110646</v>
      </c>
      <c r="E50" s="46">
        <v>179180</v>
      </c>
      <c r="F50" s="46">
        <v>0</v>
      </c>
      <c r="G50" s="46">
        <v>2256</v>
      </c>
      <c r="H50" s="46">
        <v>0</v>
      </c>
      <c r="I50" s="46">
        <v>77362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369444</v>
      </c>
      <c r="O50" s="47">
        <f t="shared" si="9"/>
        <v>56.663190184049078</v>
      </c>
      <c r="P50" s="9"/>
    </row>
    <row r="51" spans="1:119" ht="15.6">
      <c r="A51" s="29" t="s">
        <v>33</v>
      </c>
      <c r="B51" s="30"/>
      <c r="C51" s="31"/>
      <c r="D51" s="32">
        <f t="shared" ref="D51:M51" si="13">SUM(D52:D54)</f>
        <v>0</v>
      </c>
      <c r="E51" s="32">
        <f t="shared" si="13"/>
        <v>100000</v>
      </c>
      <c r="F51" s="32">
        <f t="shared" si="13"/>
        <v>0</v>
      </c>
      <c r="G51" s="32">
        <f t="shared" si="13"/>
        <v>896311</v>
      </c>
      <c r="H51" s="32">
        <f t="shared" si="13"/>
        <v>0</v>
      </c>
      <c r="I51" s="32">
        <f t="shared" si="13"/>
        <v>950000</v>
      </c>
      <c r="J51" s="32">
        <f t="shared" si="13"/>
        <v>0</v>
      </c>
      <c r="K51" s="32">
        <f t="shared" si="13"/>
        <v>0</v>
      </c>
      <c r="L51" s="32">
        <f t="shared" si="13"/>
        <v>0</v>
      </c>
      <c r="M51" s="32">
        <f t="shared" si="13"/>
        <v>0</v>
      </c>
      <c r="N51" s="32">
        <f t="shared" si="11"/>
        <v>1946311</v>
      </c>
      <c r="O51" s="45">
        <f t="shared" si="9"/>
        <v>298.51395705521475</v>
      </c>
      <c r="P51" s="9"/>
    </row>
    <row r="52" spans="1:119">
      <c r="A52" s="12"/>
      <c r="B52" s="25">
        <v>381</v>
      </c>
      <c r="C52" s="20" t="s">
        <v>45</v>
      </c>
      <c r="D52" s="46">
        <v>0</v>
      </c>
      <c r="E52" s="46">
        <v>100000</v>
      </c>
      <c r="F52" s="46">
        <v>0</v>
      </c>
      <c r="G52" s="46">
        <v>846825</v>
      </c>
      <c r="H52" s="46">
        <v>0</v>
      </c>
      <c r="I52" s="46">
        <v>450000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1396825</v>
      </c>
      <c r="O52" s="47">
        <f t="shared" si="9"/>
        <v>214.23696319018404</v>
      </c>
      <c r="P52" s="9"/>
    </row>
    <row r="53" spans="1:119">
      <c r="A53" s="12"/>
      <c r="B53" s="25">
        <v>383</v>
      </c>
      <c r="C53" s="20" t="s">
        <v>126</v>
      </c>
      <c r="D53" s="46">
        <v>0</v>
      </c>
      <c r="E53" s="46">
        <v>0</v>
      </c>
      <c r="F53" s="46">
        <v>0</v>
      </c>
      <c r="G53" s="46">
        <v>49486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49486</v>
      </c>
      <c r="O53" s="47">
        <f t="shared" si="9"/>
        <v>7.5898773006134972</v>
      </c>
      <c r="P53" s="9"/>
    </row>
    <row r="54" spans="1:119" ht="15.6" thickBot="1">
      <c r="A54" s="12"/>
      <c r="B54" s="25">
        <v>389.7</v>
      </c>
      <c r="C54" s="20" t="s">
        <v>109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500000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500000</v>
      </c>
      <c r="O54" s="47">
        <f t="shared" si="9"/>
        <v>76.687116564417181</v>
      </c>
      <c r="P54" s="9"/>
    </row>
    <row r="55" spans="1:119" ht="16.2" thickBot="1">
      <c r="A55" s="14" t="s">
        <v>39</v>
      </c>
      <c r="B55" s="23"/>
      <c r="C55" s="22"/>
      <c r="D55" s="15">
        <f t="shared" ref="D55:M55" si="14">SUM(D5,D13,D23,D34,D45,D47,D51)</f>
        <v>8897886</v>
      </c>
      <c r="E55" s="15">
        <f t="shared" si="14"/>
        <v>2340530</v>
      </c>
      <c r="F55" s="15">
        <f t="shared" si="14"/>
        <v>0</v>
      </c>
      <c r="G55" s="15">
        <f t="shared" si="14"/>
        <v>910697</v>
      </c>
      <c r="H55" s="15">
        <f t="shared" si="14"/>
        <v>0</v>
      </c>
      <c r="I55" s="15">
        <f t="shared" si="14"/>
        <v>7301728</v>
      </c>
      <c r="J55" s="15">
        <f t="shared" si="14"/>
        <v>0</v>
      </c>
      <c r="K55" s="15">
        <f t="shared" si="14"/>
        <v>0</v>
      </c>
      <c r="L55" s="15">
        <f t="shared" si="14"/>
        <v>0</v>
      </c>
      <c r="M55" s="15">
        <f t="shared" si="14"/>
        <v>0</v>
      </c>
      <c r="N55" s="15">
        <f t="shared" si="11"/>
        <v>19450841</v>
      </c>
      <c r="O55" s="38">
        <f t="shared" si="9"/>
        <v>2983.2578220858895</v>
      </c>
      <c r="P55" s="6"/>
      <c r="Q55" s="2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</row>
    <row r="56" spans="1:119">
      <c r="A56" s="16"/>
      <c r="B56" s="18"/>
      <c r="C56" s="18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9"/>
    </row>
    <row r="57" spans="1:119">
      <c r="A57" s="40"/>
      <c r="B57" s="41"/>
      <c r="C57" s="41"/>
      <c r="D57" s="42"/>
      <c r="E57" s="42"/>
      <c r="F57" s="42"/>
      <c r="G57" s="42"/>
      <c r="H57" s="42"/>
      <c r="I57" s="42"/>
      <c r="J57" s="42"/>
      <c r="K57" s="42"/>
      <c r="L57" s="118" t="s">
        <v>127</v>
      </c>
      <c r="M57" s="118"/>
      <c r="N57" s="118"/>
      <c r="O57" s="43">
        <v>6520</v>
      </c>
    </row>
    <row r="58" spans="1:119">
      <c r="A58" s="119"/>
      <c r="B58" s="96"/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7"/>
    </row>
    <row r="59" spans="1:119" ht="15.75" customHeight="1" thickBot="1">
      <c r="A59" s="120" t="s">
        <v>61</v>
      </c>
      <c r="B59" s="99"/>
      <c r="C59" s="99"/>
      <c r="D59" s="99"/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100"/>
    </row>
  </sheetData>
  <mergeCells count="10">
    <mergeCell ref="L57:N57"/>
    <mergeCell ref="A58:O58"/>
    <mergeCell ref="A59:O5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49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60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21" t="s">
        <v>55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3.4" thickBot="1">
      <c r="A2" s="124" t="s">
        <v>111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48</v>
      </c>
      <c r="B3" s="108"/>
      <c r="C3" s="109"/>
      <c r="D3" s="128" t="s">
        <v>27</v>
      </c>
      <c r="E3" s="129"/>
      <c r="F3" s="129"/>
      <c r="G3" s="129"/>
      <c r="H3" s="130"/>
      <c r="I3" s="128" t="s">
        <v>28</v>
      </c>
      <c r="J3" s="130"/>
      <c r="K3" s="128" t="s">
        <v>30</v>
      </c>
      <c r="L3" s="130"/>
      <c r="M3" s="36"/>
      <c r="N3" s="37"/>
      <c r="O3" s="131" t="s">
        <v>53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49</v>
      </c>
      <c r="F4" s="34" t="s">
        <v>50</v>
      </c>
      <c r="G4" s="34" t="s">
        <v>51</v>
      </c>
      <c r="H4" s="34" t="s">
        <v>5</v>
      </c>
      <c r="I4" s="34" t="s">
        <v>6</v>
      </c>
      <c r="J4" s="35" t="s">
        <v>52</v>
      </c>
      <c r="K4" s="35" t="s">
        <v>7</v>
      </c>
      <c r="L4" s="35" t="s">
        <v>8</v>
      </c>
      <c r="M4" s="35" t="s">
        <v>9</v>
      </c>
      <c r="N4" s="35" t="s">
        <v>29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4" t="s">
        <v>1</v>
      </c>
      <c r="B5" s="26"/>
      <c r="C5" s="26"/>
      <c r="D5" s="27">
        <f t="shared" ref="D5:M5" si="0">SUM(D6:D12)</f>
        <v>4188915</v>
      </c>
      <c r="E5" s="27">
        <f t="shared" si="0"/>
        <v>427119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4616034</v>
      </c>
      <c r="O5" s="33">
        <f t="shared" ref="O5:O45" si="1">(N5/O$47)</f>
        <v>720.57976896659386</v>
      </c>
      <c r="P5" s="6"/>
    </row>
    <row r="6" spans="1:133">
      <c r="A6" s="12"/>
      <c r="B6" s="25">
        <v>311</v>
      </c>
      <c r="C6" s="20" t="s">
        <v>2</v>
      </c>
      <c r="D6" s="46">
        <v>2786668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2786668</v>
      </c>
      <c r="O6" s="47">
        <f t="shared" si="1"/>
        <v>435.0090540118639</v>
      </c>
      <c r="P6" s="9"/>
    </row>
    <row r="7" spans="1:133">
      <c r="A7" s="12"/>
      <c r="B7" s="25">
        <v>312.41000000000003</v>
      </c>
      <c r="C7" s="20" t="s">
        <v>10</v>
      </c>
      <c r="D7" s="46">
        <v>0</v>
      </c>
      <c r="E7" s="46">
        <v>246774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246774</v>
      </c>
      <c r="O7" s="47">
        <f t="shared" si="1"/>
        <v>38.522322822354042</v>
      </c>
      <c r="P7" s="9"/>
    </row>
    <row r="8" spans="1:133">
      <c r="A8" s="12"/>
      <c r="B8" s="25">
        <v>312.42</v>
      </c>
      <c r="C8" s="20" t="s">
        <v>76</v>
      </c>
      <c r="D8" s="46">
        <v>0</v>
      </c>
      <c r="E8" s="46">
        <v>180345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180345</v>
      </c>
      <c r="O8" s="47">
        <f t="shared" si="1"/>
        <v>28.152513268810491</v>
      </c>
      <c r="P8" s="9"/>
    </row>
    <row r="9" spans="1:133">
      <c r="A9" s="12"/>
      <c r="B9" s="25">
        <v>314.10000000000002</v>
      </c>
      <c r="C9" s="20" t="s">
        <v>77</v>
      </c>
      <c r="D9" s="46">
        <v>841757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841757</v>
      </c>
      <c r="O9" s="47">
        <f t="shared" si="1"/>
        <v>131.40134249141431</v>
      </c>
      <c r="P9" s="9"/>
    </row>
    <row r="10" spans="1:133">
      <c r="A10" s="12"/>
      <c r="B10" s="25">
        <v>314.39999999999998</v>
      </c>
      <c r="C10" s="20" t="s">
        <v>78</v>
      </c>
      <c r="D10" s="46">
        <v>11646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11646</v>
      </c>
      <c r="O10" s="47">
        <f t="shared" si="1"/>
        <v>1.8179831408054949</v>
      </c>
      <c r="P10" s="9"/>
    </row>
    <row r="11" spans="1:133">
      <c r="A11" s="12"/>
      <c r="B11" s="25">
        <v>315</v>
      </c>
      <c r="C11" s="20" t="s">
        <v>79</v>
      </c>
      <c r="D11" s="46">
        <v>541685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541685</v>
      </c>
      <c r="O11" s="47">
        <f t="shared" si="1"/>
        <v>84.559007180768035</v>
      </c>
      <c r="P11" s="9"/>
    </row>
    <row r="12" spans="1:133">
      <c r="A12" s="12"/>
      <c r="B12" s="25">
        <v>316</v>
      </c>
      <c r="C12" s="20" t="s">
        <v>80</v>
      </c>
      <c r="D12" s="46">
        <v>7159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7159</v>
      </c>
      <c r="O12" s="47">
        <f t="shared" si="1"/>
        <v>1.1175460505775836</v>
      </c>
      <c r="P12" s="9"/>
    </row>
    <row r="13" spans="1:133" ht="15.6">
      <c r="A13" s="29" t="s">
        <v>12</v>
      </c>
      <c r="B13" s="30"/>
      <c r="C13" s="31"/>
      <c r="D13" s="32">
        <f t="shared" ref="D13:M13" si="3">SUM(D14:D19)</f>
        <v>518499</v>
      </c>
      <c r="E13" s="32">
        <f t="shared" si="3"/>
        <v>314611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1111822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30" si="4">SUM(D13:M13)</f>
        <v>1944932</v>
      </c>
      <c r="O13" s="45">
        <f t="shared" si="1"/>
        <v>303.61098969715891</v>
      </c>
      <c r="P13" s="10"/>
    </row>
    <row r="14" spans="1:133">
      <c r="A14" s="12"/>
      <c r="B14" s="25">
        <v>322</v>
      </c>
      <c r="C14" s="20" t="s">
        <v>0</v>
      </c>
      <c r="D14" s="46">
        <v>160695</v>
      </c>
      <c r="E14" s="46">
        <v>277628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438323</v>
      </c>
      <c r="O14" s="47">
        <f t="shared" si="1"/>
        <v>68.423821417421166</v>
      </c>
      <c r="P14" s="9"/>
    </row>
    <row r="15" spans="1:133">
      <c r="A15" s="12"/>
      <c r="B15" s="25">
        <v>323.7</v>
      </c>
      <c r="C15" s="20" t="s">
        <v>14</v>
      </c>
      <c r="D15" s="46">
        <v>116189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116189</v>
      </c>
      <c r="O15" s="47">
        <f t="shared" si="1"/>
        <v>18.137527318139245</v>
      </c>
      <c r="P15" s="9"/>
    </row>
    <row r="16" spans="1:133">
      <c r="A16" s="12"/>
      <c r="B16" s="25">
        <v>324.32</v>
      </c>
      <c r="C16" s="20" t="s">
        <v>16</v>
      </c>
      <c r="D16" s="46">
        <v>0</v>
      </c>
      <c r="E16" s="46">
        <v>21945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21945</v>
      </c>
      <c r="O16" s="47">
        <f t="shared" si="1"/>
        <v>3.4256946612550734</v>
      </c>
      <c r="P16" s="9"/>
    </row>
    <row r="17" spans="1:16">
      <c r="A17" s="12"/>
      <c r="B17" s="25">
        <v>324.62</v>
      </c>
      <c r="C17" s="20" t="s">
        <v>17</v>
      </c>
      <c r="D17" s="46">
        <v>0</v>
      </c>
      <c r="E17" s="46">
        <v>10731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10731</v>
      </c>
      <c r="O17" s="47">
        <f t="shared" si="1"/>
        <v>1.6751482984701842</v>
      </c>
      <c r="P17" s="9"/>
    </row>
    <row r="18" spans="1:16">
      <c r="A18" s="12"/>
      <c r="B18" s="25">
        <v>325.2</v>
      </c>
      <c r="C18" s="20" t="s">
        <v>19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1111822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1111822</v>
      </c>
      <c r="O18" s="47">
        <f t="shared" si="1"/>
        <v>173.55947549172652</v>
      </c>
      <c r="P18" s="9"/>
    </row>
    <row r="19" spans="1:16">
      <c r="A19" s="12"/>
      <c r="B19" s="25">
        <v>329</v>
      </c>
      <c r="C19" s="20" t="s">
        <v>20</v>
      </c>
      <c r="D19" s="46">
        <v>241615</v>
      </c>
      <c r="E19" s="46">
        <v>4307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245922</v>
      </c>
      <c r="O19" s="47">
        <f t="shared" si="1"/>
        <v>38.389322510146741</v>
      </c>
      <c r="P19" s="9"/>
    </row>
    <row r="20" spans="1:16" ht="15.6">
      <c r="A20" s="29" t="s">
        <v>21</v>
      </c>
      <c r="B20" s="30"/>
      <c r="C20" s="31"/>
      <c r="D20" s="32">
        <f t="shared" ref="D20:M20" si="5">SUM(D21:D29)</f>
        <v>895026</v>
      </c>
      <c r="E20" s="32">
        <f t="shared" si="5"/>
        <v>822641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4">
        <f t="shared" si="4"/>
        <v>1717667</v>
      </c>
      <c r="O20" s="45">
        <f t="shared" si="1"/>
        <v>268.13409303777706</v>
      </c>
      <c r="P20" s="10"/>
    </row>
    <row r="21" spans="1:16">
      <c r="A21" s="12"/>
      <c r="B21" s="25">
        <v>331.5</v>
      </c>
      <c r="C21" s="20" t="s">
        <v>83</v>
      </c>
      <c r="D21" s="46">
        <v>20568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20568</v>
      </c>
      <c r="O21" s="47">
        <f t="shared" si="1"/>
        <v>3.2107399313143929</v>
      </c>
      <c r="P21" s="9"/>
    </row>
    <row r="22" spans="1:16">
      <c r="A22" s="12"/>
      <c r="B22" s="25">
        <v>334.49</v>
      </c>
      <c r="C22" s="20" t="s">
        <v>103</v>
      </c>
      <c r="D22" s="46">
        <v>9117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9117</v>
      </c>
      <c r="O22" s="47">
        <f t="shared" si="1"/>
        <v>1.4231970028098657</v>
      </c>
      <c r="P22" s="9"/>
    </row>
    <row r="23" spans="1:16">
      <c r="A23" s="12"/>
      <c r="B23" s="25">
        <v>335.12</v>
      </c>
      <c r="C23" s="20" t="s">
        <v>85</v>
      </c>
      <c r="D23" s="46">
        <v>187639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187639</v>
      </c>
      <c r="O23" s="47">
        <f t="shared" si="1"/>
        <v>29.291133312519513</v>
      </c>
      <c r="P23" s="9"/>
    </row>
    <row r="24" spans="1:16">
      <c r="A24" s="12"/>
      <c r="B24" s="25">
        <v>335.14</v>
      </c>
      <c r="C24" s="20" t="s">
        <v>86</v>
      </c>
      <c r="D24" s="46">
        <v>11694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11694</v>
      </c>
      <c r="O24" s="47">
        <f t="shared" si="1"/>
        <v>1.8254761161411177</v>
      </c>
      <c r="P24" s="9"/>
    </row>
    <row r="25" spans="1:16">
      <c r="A25" s="12"/>
      <c r="B25" s="25">
        <v>335.15</v>
      </c>
      <c r="C25" s="20" t="s">
        <v>87</v>
      </c>
      <c r="D25" s="46">
        <v>21200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21200</v>
      </c>
      <c r="O25" s="47">
        <f t="shared" si="1"/>
        <v>3.3093974399000938</v>
      </c>
      <c r="P25" s="9"/>
    </row>
    <row r="26" spans="1:16">
      <c r="A26" s="12"/>
      <c r="B26" s="25">
        <v>335.18</v>
      </c>
      <c r="C26" s="20" t="s">
        <v>88</v>
      </c>
      <c r="D26" s="46">
        <v>560482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560482</v>
      </c>
      <c r="O26" s="47">
        <f t="shared" si="1"/>
        <v>87.493287542928499</v>
      </c>
      <c r="P26" s="9"/>
    </row>
    <row r="27" spans="1:16">
      <c r="A27" s="12"/>
      <c r="B27" s="25">
        <v>337.2</v>
      </c>
      <c r="C27" s="20" t="s">
        <v>90</v>
      </c>
      <c r="D27" s="46">
        <v>42340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42340</v>
      </c>
      <c r="O27" s="47">
        <f t="shared" si="1"/>
        <v>6.6094286606306589</v>
      </c>
      <c r="P27" s="9"/>
    </row>
    <row r="28" spans="1:16">
      <c r="A28" s="12"/>
      <c r="B28" s="25">
        <v>337.7</v>
      </c>
      <c r="C28" s="20" t="s">
        <v>25</v>
      </c>
      <c r="D28" s="46">
        <v>8637</v>
      </c>
      <c r="E28" s="46">
        <v>822641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831278</v>
      </c>
      <c r="O28" s="47">
        <f t="shared" si="1"/>
        <v>129.76553231345613</v>
      </c>
      <c r="P28" s="9"/>
    </row>
    <row r="29" spans="1:16">
      <c r="A29" s="12"/>
      <c r="B29" s="25">
        <v>338</v>
      </c>
      <c r="C29" s="20" t="s">
        <v>112</v>
      </c>
      <c r="D29" s="46">
        <v>33349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33349</v>
      </c>
      <c r="O29" s="47">
        <f t="shared" si="1"/>
        <v>5.2059007180768031</v>
      </c>
      <c r="P29" s="9"/>
    </row>
    <row r="30" spans="1:16" ht="15.6">
      <c r="A30" s="29" t="s">
        <v>31</v>
      </c>
      <c r="B30" s="30"/>
      <c r="C30" s="31"/>
      <c r="D30" s="32">
        <f t="shared" ref="D30:M30" si="6">SUM(D31:D36)</f>
        <v>1714757</v>
      </c>
      <c r="E30" s="32">
        <f t="shared" si="6"/>
        <v>0</v>
      </c>
      <c r="F30" s="32">
        <f t="shared" si="6"/>
        <v>0</v>
      </c>
      <c r="G30" s="32">
        <f t="shared" si="6"/>
        <v>0</v>
      </c>
      <c r="H30" s="32">
        <f t="shared" si="6"/>
        <v>0</v>
      </c>
      <c r="I30" s="32">
        <f t="shared" si="6"/>
        <v>4916938</v>
      </c>
      <c r="J30" s="32">
        <f t="shared" si="6"/>
        <v>0</v>
      </c>
      <c r="K30" s="32">
        <f t="shared" si="6"/>
        <v>0</v>
      </c>
      <c r="L30" s="32">
        <f t="shared" si="6"/>
        <v>0</v>
      </c>
      <c r="M30" s="32">
        <f t="shared" si="6"/>
        <v>0</v>
      </c>
      <c r="N30" s="32">
        <f t="shared" si="4"/>
        <v>6631695</v>
      </c>
      <c r="O30" s="45">
        <f t="shared" si="1"/>
        <v>1035.2318139244458</v>
      </c>
      <c r="P30" s="10"/>
    </row>
    <row r="31" spans="1:16">
      <c r="A31" s="12"/>
      <c r="B31" s="25">
        <v>341.9</v>
      </c>
      <c r="C31" s="20" t="s">
        <v>91</v>
      </c>
      <c r="D31" s="46">
        <v>490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36" si="7">SUM(D31:M31)</f>
        <v>490</v>
      </c>
      <c r="O31" s="47">
        <f t="shared" si="1"/>
        <v>7.6490789884483296E-2</v>
      </c>
      <c r="P31" s="9"/>
    </row>
    <row r="32" spans="1:16">
      <c r="A32" s="12"/>
      <c r="B32" s="25">
        <v>343.3</v>
      </c>
      <c r="C32" s="20" t="s">
        <v>35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4916938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4916938</v>
      </c>
      <c r="O32" s="47">
        <f t="shared" si="1"/>
        <v>767.55198251639092</v>
      </c>
      <c r="P32" s="9"/>
    </row>
    <row r="33" spans="1:119">
      <c r="A33" s="12"/>
      <c r="B33" s="25">
        <v>343.4</v>
      </c>
      <c r="C33" s="20" t="s">
        <v>92</v>
      </c>
      <c r="D33" s="46">
        <v>43808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43808</v>
      </c>
      <c r="O33" s="47">
        <f t="shared" si="1"/>
        <v>6.8385888229784575</v>
      </c>
      <c r="P33" s="9"/>
    </row>
    <row r="34" spans="1:119">
      <c r="A34" s="12"/>
      <c r="B34" s="25">
        <v>344.5</v>
      </c>
      <c r="C34" s="20" t="s">
        <v>93</v>
      </c>
      <c r="D34" s="46">
        <v>1301699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1301699</v>
      </c>
      <c r="O34" s="47">
        <f t="shared" si="1"/>
        <v>203.19996877926943</v>
      </c>
      <c r="P34" s="9"/>
    </row>
    <row r="35" spans="1:119">
      <c r="A35" s="12"/>
      <c r="B35" s="25">
        <v>344.9</v>
      </c>
      <c r="C35" s="20" t="s">
        <v>94</v>
      </c>
      <c r="D35" s="46">
        <v>121228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121228</v>
      </c>
      <c r="O35" s="47">
        <f t="shared" si="1"/>
        <v>18.924133624726817</v>
      </c>
      <c r="P35" s="9"/>
    </row>
    <row r="36" spans="1:119">
      <c r="A36" s="12"/>
      <c r="B36" s="25">
        <v>347.2</v>
      </c>
      <c r="C36" s="20" t="s">
        <v>95</v>
      </c>
      <c r="D36" s="46">
        <v>247532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247532</v>
      </c>
      <c r="O36" s="47">
        <f t="shared" si="1"/>
        <v>38.640649391195751</v>
      </c>
      <c r="P36" s="9"/>
    </row>
    <row r="37" spans="1:119" ht="15.6">
      <c r="A37" s="29" t="s">
        <v>3</v>
      </c>
      <c r="B37" s="30"/>
      <c r="C37" s="31"/>
      <c r="D37" s="32">
        <f t="shared" ref="D37:M37" si="8">SUM(D38:D41)</f>
        <v>170508</v>
      </c>
      <c r="E37" s="32">
        <f t="shared" si="8"/>
        <v>-2164</v>
      </c>
      <c r="F37" s="32">
        <f t="shared" si="8"/>
        <v>0</v>
      </c>
      <c r="G37" s="32">
        <f t="shared" si="8"/>
        <v>0</v>
      </c>
      <c r="H37" s="32">
        <f t="shared" si="8"/>
        <v>0</v>
      </c>
      <c r="I37" s="32">
        <f t="shared" si="8"/>
        <v>0</v>
      </c>
      <c r="J37" s="32">
        <f t="shared" si="8"/>
        <v>0</v>
      </c>
      <c r="K37" s="32">
        <f t="shared" si="8"/>
        <v>0</v>
      </c>
      <c r="L37" s="32">
        <f t="shared" si="8"/>
        <v>0</v>
      </c>
      <c r="M37" s="32">
        <f t="shared" si="8"/>
        <v>0</v>
      </c>
      <c r="N37" s="32">
        <f t="shared" ref="N37:N45" si="9">SUM(D37:M37)</f>
        <v>168344</v>
      </c>
      <c r="O37" s="45">
        <f t="shared" si="1"/>
        <v>26.279113331251953</v>
      </c>
      <c r="P37" s="10"/>
    </row>
    <row r="38" spans="1:119">
      <c r="A38" s="12"/>
      <c r="B38" s="25">
        <v>361.1</v>
      </c>
      <c r="C38" s="20" t="s">
        <v>42</v>
      </c>
      <c r="D38" s="46">
        <v>12674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9"/>
        <v>12674</v>
      </c>
      <c r="O38" s="47">
        <f t="shared" si="1"/>
        <v>1.9784576959100844</v>
      </c>
      <c r="P38" s="9"/>
    </row>
    <row r="39" spans="1:119">
      <c r="A39" s="12"/>
      <c r="B39" s="25">
        <v>361.3</v>
      </c>
      <c r="C39" s="20" t="s">
        <v>96</v>
      </c>
      <c r="D39" s="46">
        <v>0</v>
      </c>
      <c r="E39" s="46">
        <v>-2164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-2164</v>
      </c>
      <c r="O39" s="47">
        <f t="shared" si="1"/>
        <v>-0.33780830471433032</v>
      </c>
      <c r="P39" s="9"/>
    </row>
    <row r="40" spans="1:119">
      <c r="A40" s="12"/>
      <c r="B40" s="25">
        <v>366</v>
      </c>
      <c r="C40" s="20" t="s">
        <v>43</v>
      </c>
      <c r="D40" s="46">
        <v>40294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40294</v>
      </c>
      <c r="O40" s="47">
        <f t="shared" si="1"/>
        <v>6.2900405869497344</v>
      </c>
      <c r="P40" s="9"/>
    </row>
    <row r="41" spans="1:119">
      <c r="A41" s="12"/>
      <c r="B41" s="25">
        <v>369.9</v>
      </c>
      <c r="C41" s="20" t="s">
        <v>44</v>
      </c>
      <c r="D41" s="46">
        <v>117540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117540</v>
      </c>
      <c r="O41" s="47">
        <f t="shared" si="1"/>
        <v>18.348423353106462</v>
      </c>
      <c r="P41" s="9"/>
    </row>
    <row r="42" spans="1:119" ht="15.6">
      <c r="A42" s="29" t="s">
        <v>33</v>
      </c>
      <c r="B42" s="30"/>
      <c r="C42" s="31"/>
      <c r="D42" s="32">
        <f t="shared" ref="D42:M42" si="10">SUM(D43:D44)</f>
        <v>12821</v>
      </c>
      <c r="E42" s="32">
        <f t="shared" si="10"/>
        <v>100000</v>
      </c>
      <c r="F42" s="32">
        <f t="shared" si="10"/>
        <v>0</v>
      </c>
      <c r="G42" s="32">
        <f t="shared" si="10"/>
        <v>1313237</v>
      </c>
      <c r="H42" s="32">
        <f t="shared" si="10"/>
        <v>0</v>
      </c>
      <c r="I42" s="32">
        <f t="shared" si="10"/>
        <v>854084</v>
      </c>
      <c r="J42" s="32">
        <f t="shared" si="10"/>
        <v>0</v>
      </c>
      <c r="K42" s="32">
        <f t="shared" si="10"/>
        <v>0</v>
      </c>
      <c r="L42" s="32">
        <f t="shared" si="10"/>
        <v>0</v>
      </c>
      <c r="M42" s="32">
        <f t="shared" si="10"/>
        <v>0</v>
      </c>
      <c r="N42" s="32">
        <f t="shared" si="9"/>
        <v>2280142</v>
      </c>
      <c r="O42" s="45">
        <f t="shared" si="1"/>
        <v>355.93849516078677</v>
      </c>
      <c r="P42" s="9"/>
    </row>
    <row r="43" spans="1:119">
      <c r="A43" s="12"/>
      <c r="B43" s="25">
        <v>381</v>
      </c>
      <c r="C43" s="20" t="s">
        <v>45</v>
      </c>
      <c r="D43" s="46">
        <v>12821</v>
      </c>
      <c r="E43" s="46">
        <v>100000</v>
      </c>
      <c r="F43" s="46">
        <v>0</v>
      </c>
      <c r="G43" s="46">
        <v>1313237</v>
      </c>
      <c r="H43" s="46">
        <v>0</v>
      </c>
      <c r="I43" s="46">
        <v>605000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2031058</v>
      </c>
      <c r="O43" s="47">
        <f t="shared" si="1"/>
        <v>317.05557290040588</v>
      </c>
      <c r="P43" s="9"/>
    </row>
    <row r="44" spans="1:119" ht="15.6" thickBot="1">
      <c r="A44" s="12"/>
      <c r="B44" s="25">
        <v>389.7</v>
      </c>
      <c r="C44" s="20" t="s">
        <v>109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249084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249084</v>
      </c>
      <c r="O44" s="47">
        <f t="shared" si="1"/>
        <v>38.882922260380894</v>
      </c>
      <c r="P44" s="9"/>
    </row>
    <row r="45" spans="1:119" ht="16.2" thickBot="1">
      <c r="A45" s="14" t="s">
        <v>39</v>
      </c>
      <c r="B45" s="23"/>
      <c r="C45" s="22"/>
      <c r="D45" s="15">
        <f>SUM(D5,D13,D20,D30,D37,D42)</f>
        <v>7500526</v>
      </c>
      <c r="E45" s="15">
        <f t="shared" ref="E45:M45" si="11">SUM(E5,E13,E20,E30,E37,E42)</f>
        <v>1662207</v>
      </c>
      <c r="F45" s="15">
        <f t="shared" si="11"/>
        <v>0</v>
      </c>
      <c r="G45" s="15">
        <f t="shared" si="11"/>
        <v>1313237</v>
      </c>
      <c r="H45" s="15">
        <f t="shared" si="11"/>
        <v>0</v>
      </c>
      <c r="I45" s="15">
        <f t="shared" si="11"/>
        <v>6882844</v>
      </c>
      <c r="J45" s="15">
        <f t="shared" si="11"/>
        <v>0</v>
      </c>
      <c r="K45" s="15">
        <f t="shared" si="11"/>
        <v>0</v>
      </c>
      <c r="L45" s="15">
        <f t="shared" si="11"/>
        <v>0</v>
      </c>
      <c r="M45" s="15">
        <f t="shared" si="11"/>
        <v>0</v>
      </c>
      <c r="N45" s="15">
        <f t="shared" si="9"/>
        <v>17358814</v>
      </c>
      <c r="O45" s="38">
        <f t="shared" si="1"/>
        <v>2709.7742741180145</v>
      </c>
      <c r="P45" s="6"/>
      <c r="Q45" s="2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</row>
    <row r="46" spans="1:119">
      <c r="A46" s="16"/>
      <c r="B46" s="18"/>
      <c r="C46" s="18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9"/>
    </row>
    <row r="47" spans="1:119">
      <c r="A47" s="40"/>
      <c r="B47" s="41"/>
      <c r="C47" s="41"/>
      <c r="D47" s="42"/>
      <c r="E47" s="42"/>
      <c r="F47" s="42"/>
      <c r="G47" s="42"/>
      <c r="H47" s="42"/>
      <c r="I47" s="42"/>
      <c r="J47" s="42"/>
      <c r="K47" s="42"/>
      <c r="L47" s="118" t="s">
        <v>113</v>
      </c>
      <c r="M47" s="118"/>
      <c r="N47" s="118"/>
      <c r="O47" s="43">
        <v>6406</v>
      </c>
    </row>
    <row r="48" spans="1:119">
      <c r="A48" s="119"/>
      <c r="B48" s="96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7"/>
    </row>
    <row r="49" spans="1:15" ht="15.75" customHeight="1" thickBot="1">
      <c r="A49" s="120" t="s">
        <v>61</v>
      </c>
      <c r="B49" s="99"/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100"/>
    </row>
  </sheetData>
  <mergeCells count="10">
    <mergeCell ref="L47:N47"/>
    <mergeCell ref="A48:O48"/>
    <mergeCell ref="A49:O4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53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60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21" t="s">
        <v>55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3.4" thickBot="1">
      <c r="A2" s="124" t="s">
        <v>108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48</v>
      </c>
      <c r="B3" s="108"/>
      <c r="C3" s="109"/>
      <c r="D3" s="128" t="s">
        <v>27</v>
      </c>
      <c r="E3" s="129"/>
      <c r="F3" s="129"/>
      <c r="G3" s="129"/>
      <c r="H3" s="130"/>
      <c r="I3" s="128" t="s">
        <v>28</v>
      </c>
      <c r="J3" s="130"/>
      <c r="K3" s="128" t="s">
        <v>30</v>
      </c>
      <c r="L3" s="130"/>
      <c r="M3" s="36"/>
      <c r="N3" s="37"/>
      <c r="O3" s="131" t="s">
        <v>53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49</v>
      </c>
      <c r="F4" s="34" t="s">
        <v>50</v>
      </c>
      <c r="G4" s="34" t="s">
        <v>51</v>
      </c>
      <c r="H4" s="34" t="s">
        <v>5</v>
      </c>
      <c r="I4" s="34" t="s">
        <v>6</v>
      </c>
      <c r="J4" s="35" t="s">
        <v>52</v>
      </c>
      <c r="K4" s="35" t="s">
        <v>7</v>
      </c>
      <c r="L4" s="35" t="s">
        <v>8</v>
      </c>
      <c r="M4" s="35" t="s">
        <v>9</v>
      </c>
      <c r="N4" s="35" t="s">
        <v>29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4" t="s">
        <v>1</v>
      </c>
      <c r="B5" s="26"/>
      <c r="C5" s="26"/>
      <c r="D5" s="27">
        <f t="shared" ref="D5:M5" si="0">SUM(D6:D12)</f>
        <v>3702949</v>
      </c>
      <c r="E5" s="27">
        <f t="shared" si="0"/>
        <v>419678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4122627</v>
      </c>
      <c r="O5" s="33">
        <f t="shared" ref="O5:O49" si="1">(N5/O$51)</f>
        <v>651.48972819216181</v>
      </c>
      <c r="P5" s="6"/>
    </row>
    <row r="6" spans="1:133">
      <c r="A6" s="12"/>
      <c r="B6" s="25">
        <v>311</v>
      </c>
      <c r="C6" s="20" t="s">
        <v>2</v>
      </c>
      <c r="D6" s="46">
        <v>2406645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2406645</v>
      </c>
      <c r="O6" s="47">
        <f t="shared" si="1"/>
        <v>380.31684576485463</v>
      </c>
      <c r="P6" s="9"/>
    </row>
    <row r="7" spans="1:133">
      <c r="A7" s="12"/>
      <c r="B7" s="25">
        <v>312.41000000000003</v>
      </c>
      <c r="C7" s="20" t="s">
        <v>10</v>
      </c>
      <c r="D7" s="46">
        <v>0</v>
      </c>
      <c r="E7" s="46">
        <v>241617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241617</v>
      </c>
      <c r="O7" s="47">
        <f t="shared" si="1"/>
        <v>38.182206068268016</v>
      </c>
      <c r="P7" s="9"/>
    </row>
    <row r="8" spans="1:133">
      <c r="A8" s="12"/>
      <c r="B8" s="25">
        <v>312.42</v>
      </c>
      <c r="C8" s="20" t="s">
        <v>76</v>
      </c>
      <c r="D8" s="46">
        <v>0</v>
      </c>
      <c r="E8" s="46">
        <v>178061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178061</v>
      </c>
      <c r="O8" s="47">
        <f t="shared" si="1"/>
        <v>28.138590391908977</v>
      </c>
      <c r="P8" s="9"/>
    </row>
    <row r="9" spans="1:133">
      <c r="A9" s="12"/>
      <c r="B9" s="25">
        <v>314.10000000000002</v>
      </c>
      <c r="C9" s="20" t="s">
        <v>77</v>
      </c>
      <c r="D9" s="46">
        <v>740892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740892</v>
      </c>
      <c r="O9" s="47">
        <f t="shared" si="1"/>
        <v>117.08154235145386</v>
      </c>
      <c r="P9" s="9"/>
    </row>
    <row r="10" spans="1:133">
      <c r="A10" s="12"/>
      <c r="B10" s="25">
        <v>314.39999999999998</v>
      </c>
      <c r="C10" s="20" t="s">
        <v>78</v>
      </c>
      <c r="D10" s="46">
        <v>9866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9866</v>
      </c>
      <c r="O10" s="47">
        <f t="shared" si="1"/>
        <v>1.559102402022756</v>
      </c>
      <c r="P10" s="9"/>
    </row>
    <row r="11" spans="1:133">
      <c r="A11" s="12"/>
      <c r="B11" s="25">
        <v>315</v>
      </c>
      <c r="C11" s="20" t="s">
        <v>79</v>
      </c>
      <c r="D11" s="46">
        <v>539376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539376</v>
      </c>
      <c r="O11" s="47">
        <f t="shared" si="1"/>
        <v>85.236409608091023</v>
      </c>
      <c r="P11" s="9"/>
    </row>
    <row r="12" spans="1:133">
      <c r="A12" s="12"/>
      <c r="B12" s="25">
        <v>316</v>
      </c>
      <c r="C12" s="20" t="s">
        <v>80</v>
      </c>
      <c r="D12" s="46">
        <v>6170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6170</v>
      </c>
      <c r="O12" s="47">
        <f t="shared" si="1"/>
        <v>0.97503160556257906</v>
      </c>
      <c r="P12" s="9"/>
    </row>
    <row r="13" spans="1:133" ht="15.6">
      <c r="A13" s="29" t="s">
        <v>12</v>
      </c>
      <c r="B13" s="30"/>
      <c r="C13" s="31"/>
      <c r="D13" s="32">
        <f t="shared" ref="D13:M13" si="3">SUM(D14:D19)</f>
        <v>664539</v>
      </c>
      <c r="E13" s="32">
        <f t="shared" si="3"/>
        <v>45110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1137738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21" si="4">SUM(D13:M13)</f>
        <v>1847387</v>
      </c>
      <c r="O13" s="45">
        <f t="shared" si="1"/>
        <v>291.93852718078381</v>
      </c>
      <c r="P13" s="10"/>
    </row>
    <row r="14" spans="1:133">
      <c r="A14" s="12"/>
      <c r="B14" s="25">
        <v>322</v>
      </c>
      <c r="C14" s="20" t="s">
        <v>0</v>
      </c>
      <c r="D14" s="46">
        <v>410361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410361</v>
      </c>
      <c r="O14" s="47">
        <f t="shared" si="1"/>
        <v>64.848451327433622</v>
      </c>
      <c r="P14" s="9"/>
    </row>
    <row r="15" spans="1:133">
      <c r="A15" s="12"/>
      <c r="B15" s="25">
        <v>323.7</v>
      </c>
      <c r="C15" s="20" t="s">
        <v>14</v>
      </c>
      <c r="D15" s="46">
        <v>67585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67585</v>
      </c>
      <c r="O15" s="47">
        <f t="shared" si="1"/>
        <v>10.680309734513274</v>
      </c>
      <c r="P15" s="9"/>
    </row>
    <row r="16" spans="1:133">
      <c r="A16" s="12"/>
      <c r="B16" s="25">
        <v>324.32</v>
      </c>
      <c r="C16" s="20" t="s">
        <v>16</v>
      </c>
      <c r="D16" s="46">
        <v>0</v>
      </c>
      <c r="E16" s="46">
        <v>35753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35753</v>
      </c>
      <c r="O16" s="47">
        <f t="shared" si="1"/>
        <v>5.6499683944374208</v>
      </c>
      <c r="P16" s="9"/>
    </row>
    <row r="17" spans="1:16">
      <c r="A17" s="12"/>
      <c r="B17" s="25">
        <v>324.62</v>
      </c>
      <c r="C17" s="20" t="s">
        <v>17</v>
      </c>
      <c r="D17" s="46">
        <v>0</v>
      </c>
      <c r="E17" s="46">
        <v>9356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9356</v>
      </c>
      <c r="O17" s="47">
        <f t="shared" si="1"/>
        <v>1.4785082174462705</v>
      </c>
      <c r="P17" s="9"/>
    </row>
    <row r="18" spans="1:16">
      <c r="A18" s="12"/>
      <c r="B18" s="25">
        <v>325.2</v>
      </c>
      <c r="C18" s="20" t="s">
        <v>19</v>
      </c>
      <c r="D18" s="46">
        <v>0</v>
      </c>
      <c r="E18" s="46">
        <v>1</v>
      </c>
      <c r="F18" s="46">
        <v>0</v>
      </c>
      <c r="G18" s="46">
        <v>0</v>
      </c>
      <c r="H18" s="46">
        <v>0</v>
      </c>
      <c r="I18" s="46">
        <v>1137738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1137739</v>
      </c>
      <c r="O18" s="47">
        <f t="shared" si="1"/>
        <v>179.79440581542352</v>
      </c>
      <c r="P18" s="9"/>
    </row>
    <row r="19" spans="1:16">
      <c r="A19" s="12"/>
      <c r="B19" s="25">
        <v>329</v>
      </c>
      <c r="C19" s="20" t="s">
        <v>20</v>
      </c>
      <c r="D19" s="46">
        <v>186593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186593</v>
      </c>
      <c r="O19" s="47">
        <f t="shared" si="1"/>
        <v>29.486883691529709</v>
      </c>
      <c r="P19" s="9"/>
    </row>
    <row r="20" spans="1:16" ht="15.6">
      <c r="A20" s="29" t="s">
        <v>21</v>
      </c>
      <c r="B20" s="30"/>
      <c r="C20" s="31"/>
      <c r="D20" s="32">
        <f t="shared" ref="D20:M20" si="5">SUM(D21:D30)</f>
        <v>818876</v>
      </c>
      <c r="E20" s="32">
        <f t="shared" si="5"/>
        <v>827407</v>
      </c>
      <c r="F20" s="32">
        <f t="shared" si="5"/>
        <v>0</v>
      </c>
      <c r="G20" s="32">
        <f t="shared" si="5"/>
        <v>41256</v>
      </c>
      <c r="H20" s="32">
        <f t="shared" si="5"/>
        <v>0</v>
      </c>
      <c r="I20" s="32">
        <f t="shared" si="5"/>
        <v>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4">
        <f t="shared" si="4"/>
        <v>1687539</v>
      </c>
      <c r="O20" s="45">
        <f t="shared" si="1"/>
        <v>266.67809734513276</v>
      </c>
      <c r="P20" s="10"/>
    </row>
    <row r="21" spans="1:16">
      <c r="A21" s="12"/>
      <c r="B21" s="25">
        <v>331.5</v>
      </c>
      <c r="C21" s="20" t="s">
        <v>83</v>
      </c>
      <c r="D21" s="46">
        <v>19167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19167</v>
      </c>
      <c r="O21" s="47">
        <f t="shared" si="1"/>
        <v>3.0289190897597975</v>
      </c>
      <c r="P21" s="9"/>
    </row>
    <row r="22" spans="1:16">
      <c r="A22" s="12"/>
      <c r="B22" s="25">
        <v>334.49</v>
      </c>
      <c r="C22" s="20" t="s">
        <v>103</v>
      </c>
      <c r="D22" s="46">
        <v>0</v>
      </c>
      <c r="E22" s="46">
        <v>9659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27" si="6">SUM(D22:M22)</f>
        <v>9659</v>
      </c>
      <c r="O22" s="47">
        <f t="shared" si="1"/>
        <v>1.5263906447534765</v>
      </c>
      <c r="P22" s="9"/>
    </row>
    <row r="23" spans="1:16">
      <c r="A23" s="12"/>
      <c r="B23" s="25">
        <v>335.12</v>
      </c>
      <c r="C23" s="20" t="s">
        <v>85</v>
      </c>
      <c r="D23" s="46">
        <v>139564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139564</v>
      </c>
      <c r="O23" s="47">
        <f t="shared" si="1"/>
        <v>22.054993678887485</v>
      </c>
      <c r="P23" s="9"/>
    </row>
    <row r="24" spans="1:16">
      <c r="A24" s="12"/>
      <c r="B24" s="25">
        <v>335.14</v>
      </c>
      <c r="C24" s="20" t="s">
        <v>86</v>
      </c>
      <c r="D24" s="46">
        <v>12884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12884</v>
      </c>
      <c r="O24" s="47">
        <f t="shared" si="1"/>
        <v>2.036030341340076</v>
      </c>
      <c r="P24" s="9"/>
    </row>
    <row r="25" spans="1:16">
      <c r="A25" s="12"/>
      <c r="B25" s="25">
        <v>335.15</v>
      </c>
      <c r="C25" s="20" t="s">
        <v>87</v>
      </c>
      <c r="D25" s="46">
        <v>21983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21983</v>
      </c>
      <c r="O25" s="47">
        <f t="shared" si="1"/>
        <v>3.4739254108723134</v>
      </c>
      <c r="P25" s="9"/>
    </row>
    <row r="26" spans="1:16">
      <c r="A26" s="12"/>
      <c r="B26" s="25">
        <v>335.18</v>
      </c>
      <c r="C26" s="20" t="s">
        <v>88</v>
      </c>
      <c r="D26" s="46">
        <v>532644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532644</v>
      </c>
      <c r="O26" s="47">
        <f t="shared" si="1"/>
        <v>84.172566371681413</v>
      </c>
      <c r="P26" s="9"/>
    </row>
    <row r="27" spans="1:16">
      <c r="A27" s="12"/>
      <c r="B27" s="25">
        <v>335.49</v>
      </c>
      <c r="C27" s="20" t="s">
        <v>89</v>
      </c>
      <c r="D27" s="46">
        <v>0</v>
      </c>
      <c r="E27" s="46">
        <v>43720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43720</v>
      </c>
      <c r="O27" s="47">
        <f t="shared" si="1"/>
        <v>6.9089759797724399</v>
      </c>
      <c r="P27" s="9"/>
    </row>
    <row r="28" spans="1:16">
      <c r="A28" s="12"/>
      <c r="B28" s="25">
        <v>337.2</v>
      </c>
      <c r="C28" s="20" t="s">
        <v>90</v>
      </c>
      <c r="D28" s="46">
        <v>35080</v>
      </c>
      <c r="E28" s="46">
        <v>0</v>
      </c>
      <c r="F28" s="46">
        <v>0</v>
      </c>
      <c r="G28" s="46">
        <v>6000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41080</v>
      </c>
      <c r="O28" s="47">
        <f t="shared" si="1"/>
        <v>6.4917825537294567</v>
      </c>
      <c r="P28" s="9"/>
    </row>
    <row r="29" spans="1:16">
      <c r="A29" s="12"/>
      <c r="B29" s="25">
        <v>337.4</v>
      </c>
      <c r="C29" s="20" t="s">
        <v>57</v>
      </c>
      <c r="D29" s="46">
        <v>33010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>SUM(D29:M29)</f>
        <v>33010</v>
      </c>
      <c r="O29" s="47">
        <f t="shared" si="1"/>
        <v>5.216498103666245</v>
      </c>
      <c r="P29" s="9"/>
    </row>
    <row r="30" spans="1:16">
      <c r="A30" s="12"/>
      <c r="B30" s="25">
        <v>337.7</v>
      </c>
      <c r="C30" s="20" t="s">
        <v>25</v>
      </c>
      <c r="D30" s="46">
        <v>24544</v>
      </c>
      <c r="E30" s="46">
        <v>774028</v>
      </c>
      <c r="F30" s="46">
        <v>0</v>
      </c>
      <c r="G30" s="46">
        <v>35256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>SUM(D30:M30)</f>
        <v>833828</v>
      </c>
      <c r="O30" s="47">
        <f t="shared" si="1"/>
        <v>131.76801517067003</v>
      </c>
      <c r="P30" s="9"/>
    </row>
    <row r="31" spans="1:16" ht="15.6">
      <c r="A31" s="29" t="s">
        <v>31</v>
      </c>
      <c r="B31" s="30"/>
      <c r="C31" s="31"/>
      <c r="D31" s="32">
        <f t="shared" ref="D31:M31" si="7">SUM(D32:D37)</f>
        <v>1623144</v>
      </c>
      <c r="E31" s="32">
        <f t="shared" si="7"/>
        <v>0</v>
      </c>
      <c r="F31" s="32">
        <f t="shared" si="7"/>
        <v>0</v>
      </c>
      <c r="G31" s="32">
        <f t="shared" si="7"/>
        <v>0</v>
      </c>
      <c r="H31" s="32">
        <f t="shared" si="7"/>
        <v>0</v>
      </c>
      <c r="I31" s="32">
        <f t="shared" si="7"/>
        <v>4580825</v>
      </c>
      <c r="J31" s="32">
        <f t="shared" si="7"/>
        <v>0</v>
      </c>
      <c r="K31" s="32">
        <f t="shared" si="7"/>
        <v>0</v>
      </c>
      <c r="L31" s="32">
        <f t="shared" si="7"/>
        <v>0</v>
      </c>
      <c r="M31" s="32">
        <f t="shared" si="7"/>
        <v>0</v>
      </c>
      <c r="N31" s="32">
        <f>SUM(D31:M31)</f>
        <v>6203969</v>
      </c>
      <c r="O31" s="45">
        <f t="shared" si="1"/>
        <v>980.39965233881162</v>
      </c>
      <c r="P31" s="10"/>
    </row>
    <row r="32" spans="1:16">
      <c r="A32" s="12"/>
      <c r="B32" s="25">
        <v>341.9</v>
      </c>
      <c r="C32" s="20" t="s">
        <v>91</v>
      </c>
      <c r="D32" s="46">
        <v>3954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37" si="8">SUM(D32:M32)</f>
        <v>3954</v>
      </c>
      <c r="O32" s="47">
        <f t="shared" si="1"/>
        <v>0.62484197218710491</v>
      </c>
      <c r="P32" s="9"/>
    </row>
    <row r="33" spans="1:16">
      <c r="A33" s="12"/>
      <c r="B33" s="25">
        <v>343.3</v>
      </c>
      <c r="C33" s="20" t="s">
        <v>35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4580825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4580825</v>
      </c>
      <c r="O33" s="47">
        <f t="shared" si="1"/>
        <v>723.89775600505686</v>
      </c>
      <c r="P33" s="9"/>
    </row>
    <row r="34" spans="1:16">
      <c r="A34" s="12"/>
      <c r="B34" s="25">
        <v>343.4</v>
      </c>
      <c r="C34" s="20" t="s">
        <v>92</v>
      </c>
      <c r="D34" s="46">
        <v>46076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46076</v>
      </c>
      <c r="O34" s="47">
        <f t="shared" si="1"/>
        <v>7.2812895069532235</v>
      </c>
      <c r="P34" s="9"/>
    </row>
    <row r="35" spans="1:16">
      <c r="A35" s="12"/>
      <c r="B35" s="25">
        <v>344.5</v>
      </c>
      <c r="C35" s="20" t="s">
        <v>93</v>
      </c>
      <c r="D35" s="46">
        <v>1259056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1259056</v>
      </c>
      <c r="O35" s="47">
        <f t="shared" si="1"/>
        <v>198.96586599241468</v>
      </c>
      <c r="P35" s="9"/>
    </row>
    <row r="36" spans="1:16">
      <c r="A36" s="12"/>
      <c r="B36" s="25">
        <v>344.9</v>
      </c>
      <c r="C36" s="20" t="s">
        <v>94</v>
      </c>
      <c r="D36" s="46">
        <v>92307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92307</v>
      </c>
      <c r="O36" s="47">
        <f t="shared" si="1"/>
        <v>14.587073324905184</v>
      </c>
      <c r="P36" s="9"/>
    </row>
    <row r="37" spans="1:16">
      <c r="A37" s="12"/>
      <c r="B37" s="25">
        <v>347.2</v>
      </c>
      <c r="C37" s="20" t="s">
        <v>95</v>
      </c>
      <c r="D37" s="46">
        <v>221751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221751</v>
      </c>
      <c r="O37" s="47">
        <f t="shared" si="1"/>
        <v>35.042825537294561</v>
      </c>
      <c r="P37" s="9"/>
    </row>
    <row r="38" spans="1:16" ht="15.6">
      <c r="A38" s="29" t="s">
        <v>32</v>
      </c>
      <c r="B38" s="30"/>
      <c r="C38" s="31"/>
      <c r="D38" s="32">
        <f t="shared" ref="D38:M38" si="9">SUM(D39:D39)</f>
        <v>7714</v>
      </c>
      <c r="E38" s="32">
        <f t="shared" si="9"/>
        <v>0</v>
      </c>
      <c r="F38" s="32">
        <f t="shared" si="9"/>
        <v>0</v>
      </c>
      <c r="G38" s="32">
        <f t="shared" si="9"/>
        <v>0</v>
      </c>
      <c r="H38" s="32">
        <f t="shared" si="9"/>
        <v>0</v>
      </c>
      <c r="I38" s="32">
        <f t="shared" si="9"/>
        <v>0</v>
      </c>
      <c r="J38" s="32">
        <f t="shared" si="9"/>
        <v>0</v>
      </c>
      <c r="K38" s="32">
        <f t="shared" si="9"/>
        <v>0</v>
      </c>
      <c r="L38" s="32">
        <f t="shared" si="9"/>
        <v>0</v>
      </c>
      <c r="M38" s="32">
        <f t="shared" si="9"/>
        <v>0</v>
      </c>
      <c r="N38" s="32">
        <f t="shared" ref="N38:N49" si="10">SUM(D38:M38)</f>
        <v>7714</v>
      </c>
      <c r="O38" s="45">
        <f t="shared" si="1"/>
        <v>1.2190265486725664</v>
      </c>
      <c r="P38" s="10"/>
    </row>
    <row r="39" spans="1:16">
      <c r="A39" s="13"/>
      <c r="B39" s="39">
        <v>359</v>
      </c>
      <c r="C39" s="21" t="s">
        <v>41</v>
      </c>
      <c r="D39" s="46">
        <v>7714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7714</v>
      </c>
      <c r="O39" s="47">
        <f t="shared" si="1"/>
        <v>1.2190265486725664</v>
      </c>
      <c r="P39" s="9"/>
    </row>
    <row r="40" spans="1:16" ht="15.6">
      <c r="A40" s="29" t="s">
        <v>3</v>
      </c>
      <c r="B40" s="30"/>
      <c r="C40" s="31"/>
      <c r="D40" s="32">
        <f t="shared" ref="D40:M40" si="11">SUM(D41:D45)</f>
        <v>130827</v>
      </c>
      <c r="E40" s="32">
        <f t="shared" si="11"/>
        <v>337</v>
      </c>
      <c r="F40" s="32">
        <f t="shared" si="11"/>
        <v>0</v>
      </c>
      <c r="G40" s="32">
        <f t="shared" si="11"/>
        <v>0</v>
      </c>
      <c r="H40" s="32">
        <f t="shared" si="11"/>
        <v>0</v>
      </c>
      <c r="I40" s="32">
        <f t="shared" si="11"/>
        <v>0</v>
      </c>
      <c r="J40" s="32">
        <f t="shared" si="11"/>
        <v>0</v>
      </c>
      <c r="K40" s="32">
        <f t="shared" si="11"/>
        <v>0</v>
      </c>
      <c r="L40" s="32">
        <f t="shared" si="11"/>
        <v>0</v>
      </c>
      <c r="M40" s="32">
        <f t="shared" si="11"/>
        <v>0</v>
      </c>
      <c r="N40" s="32">
        <f t="shared" si="10"/>
        <v>131164</v>
      </c>
      <c r="O40" s="45">
        <f t="shared" si="1"/>
        <v>20.727560050568901</v>
      </c>
      <c r="P40" s="10"/>
    </row>
    <row r="41" spans="1:16">
      <c r="A41" s="12"/>
      <c r="B41" s="25">
        <v>361.1</v>
      </c>
      <c r="C41" s="20" t="s">
        <v>42</v>
      </c>
      <c r="D41" s="46">
        <v>3386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3386</v>
      </c>
      <c r="O41" s="47">
        <f t="shared" si="1"/>
        <v>0.53508217446270545</v>
      </c>
      <c r="P41" s="9"/>
    </row>
    <row r="42" spans="1:16">
      <c r="A42" s="12"/>
      <c r="B42" s="25">
        <v>361.3</v>
      </c>
      <c r="C42" s="20" t="s">
        <v>96</v>
      </c>
      <c r="D42" s="46">
        <v>3116</v>
      </c>
      <c r="E42" s="46">
        <v>337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3453</v>
      </c>
      <c r="O42" s="47">
        <f t="shared" si="1"/>
        <v>0.54567003792667512</v>
      </c>
      <c r="P42" s="9"/>
    </row>
    <row r="43" spans="1:16">
      <c r="A43" s="12"/>
      <c r="B43" s="25">
        <v>365</v>
      </c>
      <c r="C43" s="20" t="s">
        <v>104</v>
      </c>
      <c r="D43" s="46">
        <v>20425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20425</v>
      </c>
      <c r="O43" s="47">
        <f t="shared" si="1"/>
        <v>3.2277180783817951</v>
      </c>
      <c r="P43" s="9"/>
    </row>
    <row r="44" spans="1:16">
      <c r="A44" s="12"/>
      <c r="B44" s="25">
        <v>366</v>
      </c>
      <c r="C44" s="20" t="s">
        <v>43</v>
      </c>
      <c r="D44" s="46">
        <v>70462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70462</v>
      </c>
      <c r="O44" s="47">
        <f t="shared" si="1"/>
        <v>11.13495575221239</v>
      </c>
      <c r="P44" s="9"/>
    </row>
    <row r="45" spans="1:16">
      <c r="A45" s="12"/>
      <c r="B45" s="25">
        <v>369.9</v>
      </c>
      <c r="C45" s="20" t="s">
        <v>44</v>
      </c>
      <c r="D45" s="46">
        <v>33438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33438</v>
      </c>
      <c r="O45" s="47">
        <f t="shared" si="1"/>
        <v>5.2841340075853349</v>
      </c>
      <c r="P45" s="9"/>
    </row>
    <row r="46" spans="1:16" ht="15.6">
      <c r="A46" s="29" t="s">
        <v>33</v>
      </c>
      <c r="B46" s="30"/>
      <c r="C46" s="31"/>
      <c r="D46" s="32">
        <f t="shared" ref="D46:M46" si="12">SUM(D47:D48)</f>
        <v>153870</v>
      </c>
      <c r="E46" s="32">
        <f t="shared" si="12"/>
        <v>218230</v>
      </c>
      <c r="F46" s="32">
        <f t="shared" si="12"/>
        <v>0</v>
      </c>
      <c r="G46" s="32">
        <f t="shared" si="12"/>
        <v>227211</v>
      </c>
      <c r="H46" s="32">
        <f t="shared" si="12"/>
        <v>0</v>
      </c>
      <c r="I46" s="32">
        <f t="shared" si="12"/>
        <v>2998294</v>
      </c>
      <c r="J46" s="32">
        <f t="shared" si="12"/>
        <v>0</v>
      </c>
      <c r="K46" s="32">
        <f t="shared" si="12"/>
        <v>0</v>
      </c>
      <c r="L46" s="32">
        <f t="shared" si="12"/>
        <v>0</v>
      </c>
      <c r="M46" s="32">
        <f t="shared" si="12"/>
        <v>0</v>
      </c>
      <c r="N46" s="32">
        <f t="shared" si="10"/>
        <v>3597605</v>
      </c>
      <c r="O46" s="45">
        <f t="shared" si="1"/>
        <v>568.52164981036663</v>
      </c>
      <c r="P46" s="9"/>
    </row>
    <row r="47" spans="1:16">
      <c r="A47" s="12"/>
      <c r="B47" s="25">
        <v>381</v>
      </c>
      <c r="C47" s="20" t="s">
        <v>45</v>
      </c>
      <c r="D47" s="46">
        <v>153870</v>
      </c>
      <c r="E47" s="46">
        <v>218230</v>
      </c>
      <c r="F47" s="46">
        <v>0</v>
      </c>
      <c r="G47" s="46">
        <v>227211</v>
      </c>
      <c r="H47" s="46">
        <v>0</v>
      </c>
      <c r="I47" s="46">
        <v>150000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749311</v>
      </c>
      <c r="O47" s="47">
        <f t="shared" si="1"/>
        <v>118.41197850821744</v>
      </c>
      <c r="P47" s="9"/>
    </row>
    <row r="48" spans="1:16" ht="15.6" thickBot="1">
      <c r="A48" s="12"/>
      <c r="B48" s="25">
        <v>389.7</v>
      </c>
      <c r="C48" s="20" t="s">
        <v>109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2848294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2848294</v>
      </c>
      <c r="O48" s="47">
        <f t="shared" si="1"/>
        <v>450.1096713021492</v>
      </c>
      <c r="P48" s="9"/>
    </row>
    <row r="49" spans="1:119" ht="16.2" thickBot="1">
      <c r="A49" s="14" t="s">
        <v>39</v>
      </c>
      <c r="B49" s="23"/>
      <c r="C49" s="22"/>
      <c r="D49" s="15">
        <f t="shared" ref="D49:M49" si="13">SUM(D5,D13,D20,D31,D38,D40,D46)</f>
        <v>7101919</v>
      </c>
      <c r="E49" s="15">
        <f t="shared" si="13"/>
        <v>1510762</v>
      </c>
      <c r="F49" s="15">
        <f t="shared" si="13"/>
        <v>0</v>
      </c>
      <c r="G49" s="15">
        <f t="shared" si="13"/>
        <v>268467</v>
      </c>
      <c r="H49" s="15">
        <f t="shared" si="13"/>
        <v>0</v>
      </c>
      <c r="I49" s="15">
        <f t="shared" si="13"/>
        <v>8716857</v>
      </c>
      <c r="J49" s="15">
        <f t="shared" si="13"/>
        <v>0</v>
      </c>
      <c r="K49" s="15">
        <f t="shared" si="13"/>
        <v>0</v>
      </c>
      <c r="L49" s="15">
        <f t="shared" si="13"/>
        <v>0</v>
      </c>
      <c r="M49" s="15">
        <f t="shared" si="13"/>
        <v>0</v>
      </c>
      <c r="N49" s="15">
        <f t="shared" si="10"/>
        <v>17598005</v>
      </c>
      <c r="O49" s="38">
        <f t="shared" si="1"/>
        <v>2780.9742414664979</v>
      </c>
      <c r="P49" s="6"/>
      <c r="Q49" s="2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</row>
    <row r="50" spans="1:119">
      <c r="A50" s="16"/>
      <c r="B50" s="18"/>
      <c r="C50" s="18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9"/>
    </row>
    <row r="51" spans="1:119">
      <c r="A51" s="40"/>
      <c r="B51" s="41"/>
      <c r="C51" s="41"/>
      <c r="D51" s="42"/>
      <c r="E51" s="42"/>
      <c r="F51" s="42"/>
      <c r="G51" s="42"/>
      <c r="H51" s="42"/>
      <c r="I51" s="42"/>
      <c r="J51" s="42"/>
      <c r="K51" s="42"/>
      <c r="L51" s="118" t="s">
        <v>110</v>
      </c>
      <c r="M51" s="118"/>
      <c r="N51" s="118"/>
      <c r="O51" s="43">
        <v>6328</v>
      </c>
    </row>
    <row r="52" spans="1:119">
      <c r="A52" s="119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7"/>
    </row>
    <row r="53" spans="1:119" ht="15.75" customHeight="1" thickBot="1">
      <c r="A53" s="120" t="s">
        <v>61</v>
      </c>
      <c r="B53" s="99"/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100"/>
    </row>
  </sheetData>
  <mergeCells count="10">
    <mergeCell ref="L51:N51"/>
    <mergeCell ref="A52:O52"/>
    <mergeCell ref="A53:O5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51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60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21" t="s">
        <v>55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3.4" thickBot="1">
      <c r="A2" s="124" t="s">
        <v>106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48</v>
      </c>
      <c r="B3" s="108"/>
      <c r="C3" s="109"/>
      <c r="D3" s="128" t="s">
        <v>27</v>
      </c>
      <c r="E3" s="129"/>
      <c r="F3" s="129"/>
      <c r="G3" s="129"/>
      <c r="H3" s="130"/>
      <c r="I3" s="128" t="s">
        <v>28</v>
      </c>
      <c r="J3" s="130"/>
      <c r="K3" s="128" t="s">
        <v>30</v>
      </c>
      <c r="L3" s="130"/>
      <c r="M3" s="36"/>
      <c r="N3" s="37"/>
      <c r="O3" s="131" t="s">
        <v>53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49</v>
      </c>
      <c r="F4" s="34" t="s">
        <v>50</v>
      </c>
      <c r="G4" s="34" t="s">
        <v>51</v>
      </c>
      <c r="H4" s="34" t="s">
        <v>5</v>
      </c>
      <c r="I4" s="34" t="s">
        <v>6</v>
      </c>
      <c r="J4" s="35" t="s">
        <v>52</v>
      </c>
      <c r="K4" s="35" t="s">
        <v>7</v>
      </c>
      <c r="L4" s="35" t="s">
        <v>8</v>
      </c>
      <c r="M4" s="35" t="s">
        <v>9</v>
      </c>
      <c r="N4" s="35" t="s">
        <v>29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4" t="s">
        <v>1</v>
      </c>
      <c r="B5" s="26"/>
      <c r="C5" s="26"/>
      <c r="D5" s="27">
        <f t="shared" ref="D5:M5" si="0">SUM(D6:D12)</f>
        <v>3564503</v>
      </c>
      <c r="E5" s="27">
        <f t="shared" si="0"/>
        <v>410511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3975014</v>
      </c>
      <c r="O5" s="33">
        <f t="shared" ref="O5:O47" si="1">(N5/O$49)</f>
        <v>633.36743148502228</v>
      </c>
      <c r="P5" s="6"/>
    </row>
    <row r="6" spans="1:133">
      <c r="A6" s="12"/>
      <c r="B6" s="25">
        <v>311</v>
      </c>
      <c r="C6" s="20" t="s">
        <v>2</v>
      </c>
      <c r="D6" s="46">
        <v>2225160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2225160</v>
      </c>
      <c r="O6" s="47">
        <f t="shared" si="1"/>
        <v>354.55066921606118</v>
      </c>
      <c r="P6" s="9"/>
    </row>
    <row r="7" spans="1:133">
      <c r="A7" s="12"/>
      <c r="B7" s="25">
        <v>312.41000000000003</v>
      </c>
      <c r="C7" s="20" t="s">
        <v>10</v>
      </c>
      <c r="D7" s="46">
        <v>0</v>
      </c>
      <c r="E7" s="46">
        <v>236322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236322</v>
      </c>
      <c r="O7" s="47">
        <f t="shared" si="1"/>
        <v>37.654875717017205</v>
      </c>
      <c r="P7" s="9"/>
    </row>
    <row r="8" spans="1:133">
      <c r="A8" s="12"/>
      <c r="B8" s="25">
        <v>312.42</v>
      </c>
      <c r="C8" s="20" t="s">
        <v>76</v>
      </c>
      <c r="D8" s="46">
        <v>0</v>
      </c>
      <c r="E8" s="46">
        <v>174189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174189</v>
      </c>
      <c r="O8" s="47">
        <f t="shared" si="1"/>
        <v>27.754780114722752</v>
      </c>
      <c r="P8" s="9"/>
    </row>
    <row r="9" spans="1:133">
      <c r="A9" s="12"/>
      <c r="B9" s="25">
        <v>314.10000000000002</v>
      </c>
      <c r="C9" s="20" t="s">
        <v>77</v>
      </c>
      <c r="D9" s="46">
        <v>786661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786661</v>
      </c>
      <c r="O9" s="47">
        <f t="shared" si="1"/>
        <v>125.34432759719567</v>
      </c>
      <c r="P9" s="9"/>
    </row>
    <row r="10" spans="1:133">
      <c r="A10" s="12"/>
      <c r="B10" s="25">
        <v>314.39999999999998</v>
      </c>
      <c r="C10" s="20" t="s">
        <v>78</v>
      </c>
      <c r="D10" s="46">
        <v>7699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7699</v>
      </c>
      <c r="O10" s="47">
        <f t="shared" si="1"/>
        <v>1.2267367750159337</v>
      </c>
      <c r="P10" s="9"/>
    </row>
    <row r="11" spans="1:133">
      <c r="A11" s="12"/>
      <c r="B11" s="25">
        <v>315</v>
      </c>
      <c r="C11" s="20" t="s">
        <v>79</v>
      </c>
      <c r="D11" s="46">
        <v>538411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538411</v>
      </c>
      <c r="O11" s="47">
        <f t="shared" si="1"/>
        <v>85.788878266411729</v>
      </c>
      <c r="P11" s="9"/>
    </row>
    <row r="12" spans="1:133">
      <c r="A12" s="12"/>
      <c r="B12" s="25">
        <v>316</v>
      </c>
      <c r="C12" s="20" t="s">
        <v>80</v>
      </c>
      <c r="D12" s="46">
        <v>6572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6572</v>
      </c>
      <c r="O12" s="47">
        <f t="shared" si="1"/>
        <v>1.047163798597833</v>
      </c>
      <c r="P12" s="9"/>
    </row>
    <row r="13" spans="1:133" ht="15.6">
      <c r="A13" s="29" t="s">
        <v>12</v>
      </c>
      <c r="B13" s="30"/>
      <c r="C13" s="31"/>
      <c r="D13" s="32">
        <f t="shared" ref="D13:M13" si="3">SUM(D14:D19)</f>
        <v>596167</v>
      </c>
      <c r="E13" s="32">
        <f t="shared" si="3"/>
        <v>738632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21" si="4">SUM(D13:M13)</f>
        <v>1334799</v>
      </c>
      <c r="O13" s="45">
        <f t="shared" si="1"/>
        <v>212.68307839388146</v>
      </c>
      <c r="P13" s="10"/>
    </row>
    <row r="14" spans="1:133">
      <c r="A14" s="12"/>
      <c r="B14" s="25">
        <v>322</v>
      </c>
      <c r="C14" s="20" t="s">
        <v>0</v>
      </c>
      <c r="D14" s="46">
        <v>372512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372512</v>
      </c>
      <c r="O14" s="47">
        <f t="shared" si="1"/>
        <v>59.355003186743147</v>
      </c>
      <c r="P14" s="9"/>
    </row>
    <row r="15" spans="1:133">
      <c r="A15" s="12"/>
      <c r="B15" s="25">
        <v>323.7</v>
      </c>
      <c r="C15" s="20" t="s">
        <v>14</v>
      </c>
      <c r="D15" s="46">
        <v>87898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87898</v>
      </c>
      <c r="O15" s="47">
        <f t="shared" si="1"/>
        <v>14.005417463352455</v>
      </c>
      <c r="P15" s="9"/>
    </row>
    <row r="16" spans="1:133">
      <c r="A16" s="12"/>
      <c r="B16" s="25">
        <v>324.32</v>
      </c>
      <c r="C16" s="20" t="s">
        <v>16</v>
      </c>
      <c r="D16" s="46">
        <v>0</v>
      </c>
      <c r="E16" s="46">
        <v>52566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52566</v>
      </c>
      <c r="O16" s="47">
        <f t="shared" si="1"/>
        <v>8.3757170172084123</v>
      </c>
      <c r="P16" s="9"/>
    </row>
    <row r="17" spans="1:16">
      <c r="A17" s="12"/>
      <c r="B17" s="25">
        <v>324.62</v>
      </c>
      <c r="C17" s="20" t="s">
        <v>17</v>
      </c>
      <c r="D17" s="46">
        <v>0</v>
      </c>
      <c r="E17" s="46">
        <v>12771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12771</v>
      </c>
      <c r="O17" s="47">
        <f t="shared" si="1"/>
        <v>2.0348948374760996</v>
      </c>
      <c r="P17" s="9"/>
    </row>
    <row r="18" spans="1:16">
      <c r="A18" s="12"/>
      <c r="B18" s="25">
        <v>325.2</v>
      </c>
      <c r="C18" s="20" t="s">
        <v>19</v>
      </c>
      <c r="D18" s="46">
        <v>0</v>
      </c>
      <c r="E18" s="46">
        <v>673295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673295</v>
      </c>
      <c r="O18" s="47">
        <f t="shared" si="1"/>
        <v>107.28091140854048</v>
      </c>
      <c r="P18" s="9"/>
    </row>
    <row r="19" spans="1:16">
      <c r="A19" s="12"/>
      <c r="B19" s="25">
        <v>329</v>
      </c>
      <c r="C19" s="20" t="s">
        <v>20</v>
      </c>
      <c r="D19" s="46">
        <v>135757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135757</v>
      </c>
      <c r="O19" s="47">
        <f t="shared" si="1"/>
        <v>21.631134480560867</v>
      </c>
      <c r="P19" s="9"/>
    </row>
    <row r="20" spans="1:16" ht="15.6">
      <c r="A20" s="29" t="s">
        <v>21</v>
      </c>
      <c r="B20" s="30"/>
      <c r="C20" s="31"/>
      <c r="D20" s="32">
        <f t="shared" ref="D20:M20" si="5">SUM(D21:D30)</f>
        <v>808808</v>
      </c>
      <c r="E20" s="32">
        <f t="shared" si="5"/>
        <v>999333</v>
      </c>
      <c r="F20" s="32">
        <f t="shared" si="5"/>
        <v>0</v>
      </c>
      <c r="G20" s="32">
        <f t="shared" si="5"/>
        <v>164088</v>
      </c>
      <c r="H20" s="32">
        <f t="shared" si="5"/>
        <v>0</v>
      </c>
      <c r="I20" s="32">
        <f t="shared" si="5"/>
        <v>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4">
        <f t="shared" si="4"/>
        <v>1972229</v>
      </c>
      <c r="O20" s="45">
        <f t="shared" si="1"/>
        <v>314.24936265137029</v>
      </c>
      <c r="P20" s="10"/>
    </row>
    <row r="21" spans="1:16">
      <c r="A21" s="12"/>
      <c r="B21" s="25">
        <v>331.5</v>
      </c>
      <c r="C21" s="20" t="s">
        <v>83</v>
      </c>
      <c r="D21" s="46">
        <v>17391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17391</v>
      </c>
      <c r="O21" s="47">
        <f t="shared" si="1"/>
        <v>2.7710325047801145</v>
      </c>
      <c r="P21" s="9"/>
    </row>
    <row r="22" spans="1:16">
      <c r="A22" s="12"/>
      <c r="B22" s="25">
        <v>334.49</v>
      </c>
      <c r="C22" s="20" t="s">
        <v>103</v>
      </c>
      <c r="D22" s="46">
        <v>0</v>
      </c>
      <c r="E22" s="46">
        <v>11611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28" si="6">SUM(D22:M22)</f>
        <v>11611</v>
      </c>
      <c r="O22" s="47">
        <f t="shared" si="1"/>
        <v>1.85006373486297</v>
      </c>
      <c r="P22" s="9"/>
    </row>
    <row r="23" spans="1:16">
      <c r="A23" s="12"/>
      <c r="B23" s="25">
        <v>334.7</v>
      </c>
      <c r="C23" s="20" t="s">
        <v>100</v>
      </c>
      <c r="D23" s="46">
        <v>0</v>
      </c>
      <c r="E23" s="46">
        <v>0</v>
      </c>
      <c r="F23" s="46">
        <v>0</v>
      </c>
      <c r="G23" s="46">
        <v>45492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45492</v>
      </c>
      <c r="O23" s="47">
        <f t="shared" si="1"/>
        <v>7.2485659655831736</v>
      </c>
      <c r="P23" s="9"/>
    </row>
    <row r="24" spans="1:16">
      <c r="A24" s="12"/>
      <c r="B24" s="25">
        <v>335.12</v>
      </c>
      <c r="C24" s="20" t="s">
        <v>85</v>
      </c>
      <c r="D24" s="46">
        <v>134761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134761</v>
      </c>
      <c r="O24" s="47">
        <f t="shared" si="1"/>
        <v>21.472434671765456</v>
      </c>
      <c r="P24" s="9"/>
    </row>
    <row r="25" spans="1:16">
      <c r="A25" s="12"/>
      <c r="B25" s="25">
        <v>335.14</v>
      </c>
      <c r="C25" s="20" t="s">
        <v>86</v>
      </c>
      <c r="D25" s="46">
        <v>11954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11954</v>
      </c>
      <c r="O25" s="47">
        <f t="shared" si="1"/>
        <v>1.9047163798597833</v>
      </c>
      <c r="P25" s="9"/>
    </row>
    <row r="26" spans="1:16">
      <c r="A26" s="12"/>
      <c r="B26" s="25">
        <v>335.15</v>
      </c>
      <c r="C26" s="20" t="s">
        <v>87</v>
      </c>
      <c r="D26" s="46">
        <v>23072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23072</v>
      </c>
      <c r="O26" s="47">
        <f t="shared" si="1"/>
        <v>3.6762268961121736</v>
      </c>
      <c r="P26" s="9"/>
    </row>
    <row r="27" spans="1:16">
      <c r="A27" s="12"/>
      <c r="B27" s="25">
        <v>335.18</v>
      </c>
      <c r="C27" s="20" t="s">
        <v>88</v>
      </c>
      <c r="D27" s="46">
        <v>530825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530825</v>
      </c>
      <c r="O27" s="47">
        <f t="shared" si="1"/>
        <v>84.580146590184825</v>
      </c>
      <c r="P27" s="9"/>
    </row>
    <row r="28" spans="1:16">
      <c r="A28" s="12"/>
      <c r="B28" s="25">
        <v>335.49</v>
      </c>
      <c r="C28" s="20" t="s">
        <v>89</v>
      </c>
      <c r="D28" s="46">
        <v>0</v>
      </c>
      <c r="E28" s="46">
        <v>41989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41989</v>
      </c>
      <c r="O28" s="47">
        <f t="shared" si="1"/>
        <v>6.6904079031230079</v>
      </c>
      <c r="P28" s="9"/>
    </row>
    <row r="29" spans="1:16">
      <c r="A29" s="12"/>
      <c r="B29" s="25">
        <v>337.4</v>
      </c>
      <c r="C29" s="20" t="s">
        <v>57</v>
      </c>
      <c r="D29" s="46">
        <v>85230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>SUM(D29:M29)</f>
        <v>85230</v>
      </c>
      <c r="O29" s="47">
        <f t="shared" si="1"/>
        <v>13.580305927342256</v>
      </c>
      <c r="P29" s="9"/>
    </row>
    <row r="30" spans="1:16">
      <c r="A30" s="12"/>
      <c r="B30" s="25">
        <v>337.7</v>
      </c>
      <c r="C30" s="20" t="s">
        <v>25</v>
      </c>
      <c r="D30" s="46">
        <v>5575</v>
      </c>
      <c r="E30" s="46">
        <v>945733</v>
      </c>
      <c r="F30" s="46">
        <v>0</v>
      </c>
      <c r="G30" s="46">
        <v>118596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>SUM(D30:M30)</f>
        <v>1069904</v>
      </c>
      <c r="O30" s="47">
        <f t="shared" si="1"/>
        <v>170.47546207775653</v>
      </c>
      <c r="P30" s="9"/>
    </row>
    <row r="31" spans="1:16" ht="15.6">
      <c r="A31" s="29" t="s">
        <v>31</v>
      </c>
      <c r="B31" s="30"/>
      <c r="C31" s="31"/>
      <c r="D31" s="32">
        <f t="shared" ref="D31:M31" si="7">SUM(D32:D37)</f>
        <v>1543517</v>
      </c>
      <c r="E31" s="32">
        <f t="shared" si="7"/>
        <v>0</v>
      </c>
      <c r="F31" s="32">
        <f t="shared" si="7"/>
        <v>0</v>
      </c>
      <c r="G31" s="32">
        <f t="shared" si="7"/>
        <v>0</v>
      </c>
      <c r="H31" s="32">
        <f t="shared" si="7"/>
        <v>0</v>
      </c>
      <c r="I31" s="32">
        <f t="shared" si="7"/>
        <v>4415671</v>
      </c>
      <c r="J31" s="32">
        <f t="shared" si="7"/>
        <v>0</v>
      </c>
      <c r="K31" s="32">
        <f t="shared" si="7"/>
        <v>0</v>
      </c>
      <c r="L31" s="32">
        <f t="shared" si="7"/>
        <v>0</v>
      </c>
      <c r="M31" s="32">
        <f t="shared" si="7"/>
        <v>0</v>
      </c>
      <c r="N31" s="32">
        <f>SUM(D31:M31)</f>
        <v>5959188</v>
      </c>
      <c r="O31" s="45">
        <f t="shared" si="1"/>
        <v>949.52007648183553</v>
      </c>
      <c r="P31" s="10"/>
    </row>
    <row r="32" spans="1:16">
      <c r="A32" s="12"/>
      <c r="B32" s="25">
        <v>341.9</v>
      </c>
      <c r="C32" s="20" t="s">
        <v>91</v>
      </c>
      <c r="D32" s="46">
        <v>13820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37" si="8">SUM(D32:M32)</f>
        <v>13820</v>
      </c>
      <c r="O32" s="47">
        <f t="shared" si="1"/>
        <v>2.2020395156150414</v>
      </c>
      <c r="P32" s="9"/>
    </row>
    <row r="33" spans="1:119">
      <c r="A33" s="12"/>
      <c r="B33" s="25">
        <v>343.3</v>
      </c>
      <c r="C33" s="20" t="s">
        <v>35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4415671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4415671</v>
      </c>
      <c r="O33" s="47">
        <f t="shared" si="1"/>
        <v>703.58046526449971</v>
      </c>
      <c r="P33" s="9"/>
    </row>
    <row r="34" spans="1:119">
      <c r="A34" s="12"/>
      <c r="B34" s="25">
        <v>343.4</v>
      </c>
      <c r="C34" s="20" t="s">
        <v>92</v>
      </c>
      <c r="D34" s="46">
        <v>56882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56882</v>
      </c>
      <c r="O34" s="47">
        <f t="shared" si="1"/>
        <v>9.0634161886551947</v>
      </c>
      <c r="P34" s="9"/>
    </row>
    <row r="35" spans="1:119">
      <c r="A35" s="12"/>
      <c r="B35" s="25">
        <v>344.5</v>
      </c>
      <c r="C35" s="20" t="s">
        <v>93</v>
      </c>
      <c r="D35" s="46">
        <v>1191946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1191946</v>
      </c>
      <c r="O35" s="47">
        <f t="shared" si="1"/>
        <v>189.92128744423201</v>
      </c>
      <c r="P35" s="9"/>
    </row>
    <row r="36" spans="1:119">
      <c r="A36" s="12"/>
      <c r="B36" s="25">
        <v>344.9</v>
      </c>
      <c r="C36" s="20" t="s">
        <v>94</v>
      </c>
      <c r="D36" s="46">
        <v>82698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82698</v>
      </c>
      <c r="O36" s="47">
        <f t="shared" si="1"/>
        <v>13.176864244741873</v>
      </c>
      <c r="P36" s="9"/>
    </row>
    <row r="37" spans="1:119">
      <c r="A37" s="12"/>
      <c r="B37" s="25">
        <v>347.2</v>
      </c>
      <c r="C37" s="20" t="s">
        <v>95</v>
      </c>
      <c r="D37" s="46">
        <v>198171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198171</v>
      </c>
      <c r="O37" s="47">
        <f t="shared" si="1"/>
        <v>31.576003824091778</v>
      </c>
      <c r="P37" s="9"/>
    </row>
    <row r="38" spans="1:119" ht="15.6">
      <c r="A38" s="29" t="s">
        <v>32</v>
      </c>
      <c r="B38" s="30"/>
      <c r="C38" s="31"/>
      <c r="D38" s="32">
        <f t="shared" ref="D38:M38" si="9">SUM(D39:D39)</f>
        <v>6209</v>
      </c>
      <c r="E38" s="32">
        <f t="shared" si="9"/>
        <v>0</v>
      </c>
      <c r="F38" s="32">
        <f t="shared" si="9"/>
        <v>0</v>
      </c>
      <c r="G38" s="32">
        <f t="shared" si="9"/>
        <v>0</v>
      </c>
      <c r="H38" s="32">
        <f t="shared" si="9"/>
        <v>0</v>
      </c>
      <c r="I38" s="32">
        <f t="shared" si="9"/>
        <v>0</v>
      </c>
      <c r="J38" s="32">
        <f t="shared" si="9"/>
        <v>0</v>
      </c>
      <c r="K38" s="32">
        <f t="shared" si="9"/>
        <v>0</v>
      </c>
      <c r="L38" s="32">
        <f t="shared" si="9"/>
        <v>0</v>
      </c>
      <c r="M38" s="32">
        <f t="shared" si="9"/>
        <v>0</v>
      </c>
      <c r="N38" s="32">
        <f t="shared" ref="N38:N47" si="10">SUM(D38:M38)</f>
        <v>6209</v>
      </c>
      <c r="O38" s="45">
        <f t="shared" si="1"/>
        <v>0.98932441045251751</v>
      </c>
      <c r="P38" s="10"/>
    </row>
    <row r="39" spans="1:119">
      <c r="A39" s="13"/>
      <c r="B39" s="39">
        <v>359</v>
      </c>
      <c r="C39" s="21" t="s">
        <v>41</v>
      </c>
      <c r="D39" s="46">
        <v>6209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6209</v>
      </c>
      <c r="O39" s="47">
        <f t="shared" si="1"/>
        <v>0.98932441045251751</v>
      </c>
      <c r="P39" s="9"/>
    </row>
    <row r="40" spans="1:119" ht="15.6">
      <c r="A40" s="29" t="s">
        <v>3</v>
      </c>
      <c r="B40" s="30"/>
      <c r="C40" s="31"/>
      <c r="D40" s="32">
        <f t="shared" ref="D40:M40" si="11">SUM(D41:D44)</f>
        <v>155404</v>
      </c>
      <c r="E40" s="32">
        <f t="shared" si="11"/>
        <v>29224</v>
      </c>
      <c r="F40" s="32">
        <f t="shared" si="11"/>
        <v>0</v>
      </c>
      <c r="G40" s="32">
        <f t="shared" si="11"/>
        <v>0</v>
      </c>
      <c r="H40" s="32">
        <f t="shared" si="11"/>
        <v>0</v>
      </c>
      <c r="I40" s="32">
        <f t="shared" si="11"/>
        <v>0</v>
      </c>
      <c r="J40" s="32">
        <f t="shared" si="11"/>
        <v>0</v>
      </c>
      <c r="K40" s="32">
        <f t="shared" si="11"/>
        <v>0</v>
      </c>
      <c r="L40" s="32">
        <f t="shared" si="11"/>
        <v>0</v>
      </c>
      <c r="M40" s="32">
        <f t="shared" si="11"/>
        <v>0</v>
      </c>
      <c r="N40" s="32">
        <f t="shared" si="10"/>
        <v>184628</v>
      </c>
      <c r="O40" s="45">
        <f t="shared" si="1"/>
        <v>29.418100701083493</v>
      </c>
      <c r="P40" s="10"/>
    </row>
    <row r="41" spans="1:119">
      <c r="A41" s="12"/>
      <c r="B41" s="25">
        <v>361.1</v>
      </c>
      <c r="C41" s="20" t="s">
        <v>42</v>
      </c>
      <c r="D41" s="46">
        <v>270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270</v>
      </c>
      <c r="O41" s="47">
        <f t="shared" si="1"/>
        <v>4.3021032504780114E-2</v>
      </c>
      <c r="P41" s="9"/>
    </row>
    <row r="42" spans="1:119">
      <c r="A42" s="12"/>
      <c r="B42" s="25">
        <v>361.3</v>
      </c>
      <c r="C42" s="20" t="s">
        <v>96</v>
      </c>
      <c r="D42" s="46">
        <v>42964</v>
      </c>
      <c r="E42" s="46">
        <v>29224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72188</v>
      </c>
      <c r="O42" s="47">
        <f t="shared" si="1"/>
        <v>11.502230720203952</v>
      </c>
      <c r="P42" s="9"/>
    </row>
    <row r="43" spans="1:119">
      <c r="A43" s="12"/>
      <c r="B43" s="25">
        <v>366</v>
      </c>
      <c r="C43" s="20" t="s">
        <v>43</v>
      </c>
      <c r="D43" s="46">
        <v>72582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72582</v>
      </c>
      <c r="O43" s="47">
        <f t="shared" si="1"/>
        <v>11.565009560229445</v>
      </c>
      <c r="P43" s="9"/>
    </row>
    <row r="44" spans="1:119">
      <c r="A44" s="12"/>
      <c r="B44" s="25">
        <v>369.9</v>
      </c>
      <c r="C44" s="20" t="s">
        <v>44</v>
      </c>
      <c r="D44" s="46">
        <v>39588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39588</v>
      </c>
      <c r="O44" s="47">
        <f t="shared" si="1"/>
        <v>6.3078393881453154</v>
      </c>
      <c r="P44" s="9"/>
    </row>
    <row r="45" spans="1:119" ht="15.6">
      <c r="A45" s="29" t="s">
        <v>33</v>
      </c>
      <c r="B45" s="30"/>
      <c r="C45" s="31"/>
      <c r="D45" s="32">
        <f t="shared" ref="D45:M45" si="12">SUM(D46:D46)</f>
        <v>276520</v>
      </c>
      <c r="E45" s="32">
        <f t="shared" si="12"/>
        <v>1772374</v>
      </c>
      <c r="F45" s="32">
        <f t="shared" si="12"/>
        <v>0</v>
      </c>
      <c r="G45" s="32">
        <f t="shared" si="12"/>
        <v>374606</v>
      </c>
      <c r="H45" s="32">
        <f t="shared" si="12"/>
        <v>0</v>
      </c>
      <c r="I45" s="32">
        <f t="shared" si="12"/>
        <v>835423</v>
      </c>
      <c r="J45" s="32">
        <f t="shared" si="12"/>
        <v>0</v>
      </c>
      <c r="K45" s="32">
        <f t="shared" si="12"/>
        <v>0</v>
      </c>
      <c r="L45" s="32">
        <f t="shared" si="12"/>
        <v>0</v>
      </c>
      <c r="M45" s="32">
        <f t="shared" si="12"/>
        <v>0</v>
      </c>
      <c r="N45" s="32">
        <f t="shared" si="10"/>
        <v>3258923</v>
      </c>
      <c r="O45" s="45">
        <f t="shared" si="1"/>
        <v>519.26752708731681</v>
      </c>
      <c r="P45" s="9"/>
    </row>
    <row r="46" spans="1:119" ht="15.6" thickBot="1">
      <c r="A46" s="12"/>
      <c r="B46" s="25">
        <v>381</v>
      </c>
      <c r="C46" s="20" t="s">
        <v>45</v>
      </c>
      <c r="D46" s="46">
        <v>276520</v>
      </c>
      <c r="E46" s="46">
        <v>1772374</v>
      </c>
      <c r="F46" s="46">
        <v>0</v>
      </c>
      <c r="G46" s="46">
        <v>374606</v>
      </c>
      <c r="H46" s="46">
        <v>0</v>
      </c>
      <c r="I46" s="46">
        <v>835423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3258923</v>
      </c>
      <c r="O46" s="47">
        <f t="shared" si="1"/>
        <v>519.26752708731681</v>
      </c>
      <c r="P46" s="9"/>
    </row>
    <row r="47" spans="1:119" ht="16.2" thickBot="1">
      <c r="A47" s="14" t="s">
        <v>39</v>
      </c>
      <c r="B47" s="23"/>
      <c r="C47" s="22"/>
      <c r="D47" s="15">
        <f t="shared" ref="D47:M47" si="13">SUM(D5,D13,D20,D31,D38,D40,D45)</f>
        <v>6951128</v>
      </c>
      <c r="E47" s="15">
        <f t="shared" si="13"/>
        <v>3950074</v>
      </c>
      <c r="F47" s="15">
        <f t="shared" si="13"/>
        <v>0</v>
      </c>
      <c r="G47" s="15">
        <f t="shared" si="13"/>
        <v>538694</v>
      </c>
      <c r="H47" s="15">
        <f t="shared" si="13"/>
        <v>0</v>
      </c>
      <c r="I47" s="15">
        <f t="shared" si="13"/>
        <v>5251094</v>
      </c>
      <c r="J47" s="15">
        <f t="shared" si="13"/>
        <v>0</v>
      </c>
      <c r="K47" s="15">
        <f t="shared" si="13"/>
        <v>0</v>
      </c>
      <c r="L47" s="15">
        <f t="shared" si="13"/>
        <v>0</v>
      </c>
      <c r="M47" s="15">
        <f t="shared" si="13"/>
        <v>0</v>
      </c>
      <c r="N47" s="15">
        <f t="shared" si="10"/>
        <v>16690990</v>
      </c>
      <c r="O47" s="38">
        <f t="shared" si="1"/>
        <v>2659.4949012109623</v>
      </c>
      <c r="P47" s="6"/>
      <c r="Q47" s="2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</row>
    <row r="48" spans="1:119">
      <c r="A48" s="16"/>
      <c r="B48" s="18"/>
      <c r="C48" s="18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9"/>
    </row>
    <row r="49" spans="1:15">
      <c r="A49" s="40"/>
      <c r="B49" s="41"/>
      <c r="C49" s="41"/>
      <c r="D49" s="42"/>
      <c r="E49" s="42"/>
      <c r="F49" s="42"/>
      <c r="G49" s="42"/>
      <c r="H49" s="42"/>
      <c r="I49" s="42"/>
      <c r="J49" s="42"/>
      <c r="K49" s="42"/>
      <c r="L49" s="118" t="s">
        <v>107</v>
      </c>
      <c r="M49" s="118"/>
      <c r="N49" s="118"/>
      <c r="O49" s="43">
        <v>6276</v>
      </c>
    </row>
    <row r="50" spans="1:15">
      <c r="A50" s="119"/>
      <c r="B50" s="96"/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7"/>
    </row>
    <row r="51" spans="1:15" ht="15.75" customHeight="1" thickBot="1">
      <c r="A51" s="120" t="s">
        <v>61</v>
      </c>
      <c r="B51" s="99"/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100"/>
    </row>
  </sheetData>
  <mergeCells count="10">
    <mergeCell ref="L49:N49"/>
    <mergeCell ref="A50:O50"/>
    <mergeCell ref="A51:O5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52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60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21" t="s">
        <v>55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3.4" thickBot="1">
      <c r="A2" s="124" t="s">
        <v>102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48</v>
      </c>
      <c r="B3" s="108"/>
      <c r="C3" s="109"/>
      <c r="D3" s="128" t="s">
        <v>27</v>
      </c>
      <c r="E3" s="129"/>
      <c r="F3" s="129"/>
      <c r="G3" s="129"/>
      <c r="H3" s="130"/>
      <c r="I3" s="128" t="s">
        <v>28</v>
      </c>
      <c r="J3" s="130"/>
      <c r="K3" s="128" t="s">
        <v>30</v>
      </c>
      <c r="L3" s="130"/>
      <c r="M3" s="36"/>
      <c r="N3" s="37"/>
      <c r="O3" s="131" t="s">
        <v>53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49</v>
      </c>
      <c r="F4" s="34" t="s">
        <v>50</v>
      </c>
      <c r="G4" s="34" t="s">
        <v>51</v>
      </c>
      <c r="H4" s="34" t="s">
        <v>5</v>
      </c>
      <c r="I4" s="34" t="s">
        <v>6</v>
      </c>
      <c r="J4" s="35" t="s">
        <v>52</v>
      </c>
      <c r="K4" s="35" t="s">
        <v>7</v>
      </c>
      <c r="L4" s="35" t="s">
        <v>8</v>
      </c>
      <c r="M4" s="35" t="s">
        <v>9</v>
      </c>
      <c r="N4" s="35" t="s">
        <v>29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4" t="s">
        <v>1</v>
      </c>
      <c r="B5" s="26"/>
      <c r="C5" s="26"/>
      <c r="D5" s="27">
        <f t="shared" ref="D5:M5" si="0">SUM(D6:D12)</f>
        <v>3519766</v>
      </c>
      <c r="E5" s="27">
        <f t="shared" si="0"/>
        <v>388564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3908330</v>
      </c>
      <c r="O5" s="33">
        <f t="shared" ref="O5:O48" si="1">(N5/O$50)</f>
        <v>623.93518518518522</v>
      </c>
      <c r="P5" s="6"/>
    </row>
    <row r="6" spans="1:133">
      <c r="A6" s="12"/>
      <c r="B6" s="25">
        <v>311</v>
      </c>
      <c r="C6" s="20" t="s">
        <v>2</v>
      </c>
      <c r="D6" s="46">
        <v>1941024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1941024</v>
      </c>
      <c r="O6" s="47">
        <f t="shared" si="1"/>
        <v>309.86973180076626</v>
      </c>
      <c r="P6" s="9"/>
    </row>
    <row r="7" spans="1:133">
      <c r="A7" s="12"/>
      <c r="B7" s="25">
        <v>312.41000000000003</v>
      </c>
      <c r="C7" s="20" t="s">
        <v>10</v>
      </c>
      <c r="D7" s="46">
        <v>0</v>
      </c>
      <c r="E7" s="46">
        <v>223629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223629</v>
      </c>
      <c r="O7" s="47">
        <f t="shared" si="1"/>
        <v>35.700670498084293</v>
      </c>
      <c r="P7" s="9"/>
    </row>
    <row r="8" spans="1:133">
      <c r="A8" s="12"/>
      <c r="B8" s="25">
        <v>312.42</v>
      </c>
      <c r="C8" s="20" t="s">
        <v>76</v>
      </c>
      <c r="D8" s="46">
        <v>0</v>
      </c>
      <c r="E8" s="46">
        <v>164935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164935</v>
      </c>
      <c r="O8" s="47">
        <f t="shared" si="1"/>
        <v>26.330619412515965</v>
      </c>
      <c r="P8" s="9"/>
    </row>
    <row r="9" spans="1:133">
      <c r="A9" s="12"/>
      <c r="B9" s="25">
        <v>314.10000000000002</v>
      </c>
      <c r="C9" s="20" t="s">
        <v>77</v>
      </c>
      <c r="D9" s="46">
        <v>1012301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1012301</v>
      </c>
      <c r="O9" s="47">
        <f t="shared" si="1"/>
        <v>161.60616219667943</v>
      </c>
      <c r="P9" s="9"/>
    </row>
    <row r="10" spans="1:133">
      <c r="A10" s="12"/>
      <c r="B10" s="25">
        <v>314.39999999999998</v>
      </c>
      <c r="C10" s="20" t="s">
        <v>78</v>
      </c>
      <c r="D10" s="46">
        <v>7569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7569</v>
      </c>
      <c r="O10" s="47">
        <f t="shared" si="1"/>
        <v>1.2083333333333333</v>
      </c>
      <c r="P10" s="9"/>
    </row>
    <row r="11" spans="1:133">
      <c r="A11" s="12"/>
      <c r="B11" s="25">
        <v>315</v>
      </c>
      <c r="C11" s="20" t="s">
        <v>79</v>
      </c>
      <c r="D11" s="46">
        <v>549470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549470</v>
      </c>
      <c r="O11" s="47">
        <f t="shared" si="1"/>
        <v>87.71871008939975</v>
      </c>
      <c r="P11" s="9"/>
    </row>
    <row r="12" spans="1:133">
      <c r="A12" s="12"/>
      <c r="B12" s="25">
        <v>316</v>
      </c>
      <c r="C12" s="20" t="s">
        <v>80</v>
      </c>
      <c r="D12" s="46">
        <v>9402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9402</v>
      </c>
      <c r="O12" s="47">
        <f t="shared" si="1"/>
        <v>1.5009578544061302</v>
      </c>
      <c r="P12" s="9"/>
    </row>
    <row r="13" spans="1:133" ht="15.6">
      <c r="A13" s="29" t="s">
        <v>12</v>
      </c>
      <c r="B13" s="30"/>
      <c r="C13" s="31"/>
      <c r="D13" s="32">
        <f t="shared" ref="D13:M13" si="3">SUM(D14:D18)</f>
        <v>625553</v>
      </c>
      <c r="E13" s="32">
        <f t="shared" si="3"/>
        <v>97725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20" si="4">SUM(D13:M13)</f>
        <v>723278</v>
      </c>
      <c r="O13" s="45">
        <f t="shared" si="1"/>
        <v>115.46583652618135</v>
      </c>
      <c r="P13" s="10"/>
    </row>
    <row r="14" spans="1:133">
      <c r="A14" s="12"/>
      <c r="B14" s="25">
        <v>322</v>
      </c>
      <c r="C14" s="20" t="s">
        <v>0</v>
      </c>
      <c r="D14" s="46">
        <v>458100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458100</v>
      </c>
      <c r="O14" s="47">
        <f t="shared" si="1"/>
        <v>73.132183908045974</v>
      </c>
      <c r="P14" s="9"/>
    </row>
    <row r="15" spans="1:133">
      <c r="A15" s="12"/>
      <c r="B15" s="25">
        <v>323.7</v>
      </c>
      <c r="C15" s="20" t="s">
        <v>14</v>
      </c>
      <c r="D15" s="46">
        <v>86548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86548</v>
      </c>
      <c r="O15" s="47">
        <f t="shared" si="1"/>
        <v>13.816730523627076</v>
      </c>
      <c r="P15" s="9"/>
    </row>
    <row r="16" spans="1:133">
      <c r="A16" s="12"/>
      <c r="B16" s="25">
        <v>324.32</v>
      </c>
      <c r="C16" s="20" t="s">
        <v>16</v>
      </c>
      <c r="D16" s="46">
        <v>0</v>
      </c>
      <c r="E16" s="46">
        <v>73866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73866</v>
      </c>
      <c r="O16" s="47">
        <f t="shared" si="1"/>
        <v>11.792145593869732</v>
      </c>
      <c r="P16" s="9"/>
    </row>
    <row r="17" spans="1:16">
      <c r="A17" s="12"/>
      <c r="B17" s="25">
        <v>324.62</v>
      </c>
      <c r="C17" s="20" t="s">
        <v>17</v>
      </c>
      <c r="D17" s="46">
        <v>0</v>
      </c>
      <c r="E17" s="46">
        <v>23859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23859</v>
      </c>
      <c r="O17" s="47">
        <f t="shared" si="1"/>
        <v>3.8089080459770117</v>
      </c>
      <c r="P17" s="9"/>
    </row>
    <row r="18" spans="1:16">
      <c r="A18" s="12"/>
      <c r="B18" s="25">
        <v>329</v>
      </c>
      <c r="C18" s="20" t="s">
        <v>20</v>
      </c>
      <c r="D18" s="46">
        <v>80905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80905</v>
      </c>
      <c r="O18" s="47">
        <f t="shared" si="1"/>
        <v>12.915868454661558</v>
      </c>
      <c r="P18" s="9"/>
    </row>
    <row r="19" spans="1:16" ht="15.6">
      <c r="A19" s="29" t="s">
        <v>21</v>
      </c>
      <c r="B19" s="30"/>
      <c r="C19" s="31"/>
      <c r="D19" s="32">
        <f t="shared" ref="D19:M19" si="5">SUM(D20:D30)</f>
        <v>751059</v>
      </c>
      <c r="E19" s="32">
        <f t="shared" si="5"/>
        <v>776951</v>
      </c>
      <c r="F19" s="32">
        <f t="shared" si="5"/>
        <v>0</v>
      </c>
      <c r="G19" s="32">
        <f t="shared" si="5"/>
        <v>1138409</v>
      </c>
      <c r="H19" s="32">
        <f t="shared" si="5"/>
        <v>0</v>
      </c>
      <c r="I19" s="32">
        <f t="shared" si="5"/>
        <v>0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4">
        <f t="shared" si="4"/>
        <v>2666419</v>
      </c>
      <c r="O19" s="45">
        <f t="shared" si="1"/>
        <v>425.67353128991061</v>
      </c>
      <c r="P19" s="10"/>
    </row>
    <row r="20" spans="1:16">
      <c r="A20" s="12"/>
      <c r="B20" s="25">
        <v>331.5</v>
      </c>
      <c r="C20" s="20" t="s">
        <v>83</v>
      </c>
      <c r="D20" s="46">
        <v>24534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24534</v>
      </c>
      <c r="O20" s="47">
        <f t="shared" si="1"/>
        <v>3.9166666666666665</v>
      </c>
      <c r="P20" s="9"/>
    </row>
    <row r="21" spans="1:16">
      <c r="A21" s="12"/>
      <c r="B21" s="25">
        <v>334.39</v>
      </c>
      <c r="C21" s="20" t="s">
        <v>84</v>
      </c>
      <c r="D21" s="46">
        <v>9800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ref="N21:N28" si="6">SUM(D21:M21)</f>
        <v>9800</v>
      </c>
      <c r="O21" s="47">
        <f t="shared" si="1"/>
        <v>1.5644955300127714</v>
      </c>
      <c r="P21" s="9"/>
    </row>
    <row r="22" spans="1:16">
      <c r="A22" s="12"/>
      <c r="B22" s="25">
        <v>334.49</v>
      </c>
      <c r="C22" s="20" t="s">
        <v>103</v>
      </c>
      <c r="D22" s="46">
        <v>0</v>
      </c>
      <c r="E22" s="46">
        <v>10047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10047</v>
      </c>
      <c r="O22" s="47">
        <f t="shared" si="1"/>
        <v>1.6039272030651341</v>
      </c>
      <c r="P22" s="9"/>
    </row>
    <row r="23" spans="1:16">
      <c r="A23" s="12"/>
      <c r="B23" s="25">
        <v>334.7</v>
      </c>
      <c r="C23" s="20" t="s">
        <v>100</v>
      </c>
      <c r="D23" s="46">
        <v>0</v>
      </c>
      <c r="E23" s="46">
        <v>0</v>
      </c>
      <c r="F23" s="46">
        <v>0</v>
      </c>
      <c r="G23" s="46">
        <v>288122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288122</v>
      </c>
      <c r="O23" s="47">
        <f t="shared" si="1"/>
        <v>45.996487867177521</v>
      </c>
      <c r="P23" s="9"/>
    </row>
    <row r="24" spans="1:16">
      <c r="A24" s="12"/>
      <c r="B24" s="25">
        <v>335.12</v>
      </c>
      <c r="C24" s="20" t="s">
        <v>85</v>
      </c>
      <c r="D24" s="46">
        <v>130140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130140</v>
      </c>
      <c r="O24" s="47">
        <f t="shared" si="1"/>
        <v>20.775862068965516</v>
      </c>
      <c r="P24" s="9"/>
    </row>
    <row r="25" spans="1:16">
      <c r="A25" s="12"/>
      <c r="B25" s="25">
        <v>335.14</v>
      </c>
      <c r="C25" s="20" t="s">
        <v>86</v>
      </c>
      <c r="D25" s="46">
        <v>11620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11620</v>
      </c>
      <c r="O25" s="47">
        <f t="shared" si="1"/>
        <v>1.855044699872286</v>
      </c>
      <c r="P25" s="9"/>
    </row>
    <row r="26" spans="1:16">
      <c r="A26" s="12"/>
      <c r="B26" s="25">
        <v>335.15</v>
      </c>
      <c r="C26" s="20" t="s">
        <v>87</v>
      </c>
      <c r="D26" s="46">
        <v>23977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23977</v>
      </c>
      <c r="O26" s="47">
        <f t="shared" si="1"/>
        <v>3.8277458492975733</v>
      </c>
      <c r="P26" s="9"/>
    </row>
    <row r="27" spans="1:16">
      <c r="A27" s="12"/>
      <c r="B27" s="25">
        <v>335.18</v>
      </c>
      <c r="C27" s="20" t="s">
        <v>88</v>
      </c>
      <c r="D27" s="46">
        <v>523988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523988</v>
      </c>
      <c r="O27" s="47">
        <f t="shared" si="1"/>
        <v>83.650702426564493</v>
      </c>
      <c r="P27" s="9"/>
    </row>
    <row r="28" spans="1:16">
      <c r="A28" s="12"/>
      <c r="B28" s="25">
        <v>335.49</v>
      </c>
      <c r="C28" s="20" t="s">
        <v>89</v>
      </c>
      <c r="D28" s="46">
        <v>0</v>
      </c>
      <c r="E28" s="46">
        <v>42388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42388</v>
      </c>
      <c r="O28" s="47">
        <f t="shared" si="1"/>
        <v>6.7669220945083017</v>
      </c>
      <c r="P28" s="9"/>
    </row>
    <row r="29" spans="1:16">
      <c r="A29" s="12"/>
      <c r="B29" s="25">
        <v>337.2</v>
      </c>
      <c r="C29" s="20" t="s">
        <v>90</v>
      </c>
      <c r="D29" s="46">
        <v>27000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>SUM(D29:M29)</f>
        <v>27000</v>
      </c>
      <c r="O29" s="47">
        <f t="shared" si="1"/>
        <v>4.3103448275862073</v>
      </c>
      <c r="P29" s="9"/>
    </row>
    <row r="30" spans="1:16">
      <c r="A30" s="12"/>
      <c r="B30" s="25">
        <v>337.7</v>
      </c>
      <c r="C30" s="20" t="s">
        <v>25</v>
      </c>
      <c r="D30" s="46">
        <v>0</v>
      </c>
      <c r="E30" s="46">
        <v>724516</v>
      </c>
      <c r="F30" s="46">
        <v>0</v>
      </c>
      <c r="G30" s="46">
        <v>850287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>SUM(D30:M30)</f>
        <v>1574803</v>
      </c>
      <c r="O30" s="47">
        <f t="shared" si="1"/>
        <v>251.40533205619411</v>
      </c>
      <c r="P30" s="9"/>
    </row>
    <row r="31" spans="1:16" ht="15.6">
      <c r="A31" s="29" t="s">
        <v>31</v>
      </c>
      <c r="B31" s="30"/>
      <c r="C31" s="31"/>
      <c r="D31" s="32">
        <f t="shared" ref="D31:M31" si="7">SUM(D32:D37)</f>
        <v>1237307</v>
      </c>
      <c r="E31" s="32">
        <f t="shared" si="7"/>
        <v>5570</v>
      </c>
      <c r="F31" s="32">
        <f t="shared" si="7"/>
        <v>0</v>
      </c>
      <c r="G31" s="32">
        <f t="shared" si="7"/>
        <v>0</v>
      </c>
      <c r="H31" s="32">
        <f t="shared" si="7"/>
        <v>0</v>
      </c>
      <c r="I31" s="32">
        <f t="shared" si="7"/>
        <v>4406750</v>
      </c>
      <c r="J31" s="32">
        <f t="shared" si="7"/>
        <v>0</v>
      </c>
      <c r="K31" s="32">
        <f t="shared" si="7"/>
        <v>0</v>
      </c>
      <c r="L31" s="32">
        <f t="shared" si="7"/>
        <v>0</v>
      </c>
      <c r="M31" s="32">
        <f t="shared" si="7"/>
        <v>0</v>
      </c>
      <c r="N31" s="32">
        <f>SUM(D31:M31)</f>
        <v>5649627</v>
      </c>
      <c r="O31" s="45">
        <f t="shared" si="1"/>
        <v>901.92001915708818</v>
      </c>
      <c r="P31" s="10"/>
    </row>
    <row r="32" spans="1:16">
      <c r="A32" s="12"/>
      <c r="B32" s="25">
        <v>341.9</v>
      </c>
      <c r="C32" s="20" t="s">
        <v>91</v>
      </c>
      <c r="D32" s="46">
        <v>22052</v>
      </c>
      <c r="E32" s="46">
        <v>5570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37" si="8">SUM(D32:M32)</f>
        <v>27622</v>
      </c>
      <c r="O32" s="47">
        <f t="shared" si="1"/>
        <v>4.4096424010217117</v>
      </c>
      <c r="P32" s="9"/>
    </row>
    <row r="33" spans="1:119">
      <c r="A33" s="12"/>
      <c r="B33" s="25">
        <v>343.3</v>
      </c>
      <c r="C33" s="20" t="s">
        <v>35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4406750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4406750</v>
      </c>
      <c r="O33" s="47">
        <f t="shared" si="1"/>
        <v>703.50415070242661</v>
      </c>
      <c r="P33" s="9"/>
    </row>
    <row r="34" spans="1:119">
      <c r="A34" s="12"/>
      <c r="B34" s="25">
        <v>343.4</v>
      </c>
      <c r="C34" s="20" t="s">
        <v>92</v>
      </c>
      <c r="D34" s="46">
        <v>51457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51457</v>
      </c>
      <c r="O34" s="47">
        <f t="shared" si="1"/>
        <v>8.2147190293742014</v>
      </c>
      <c r="P34" s="9"/>
    </row>
    <row r="35" spans="1:119">
      <c r="A35" s="12"/>
      <c r="B35" s="25">
        <v>344.5</v>
      </c>
      <c r="C35" s="20" t="s">
        <v>93</v>
      </c>
      <c r="D35" s="46">
        <v>987372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987372</v>
      </c>
      <c r="O35" s="47">
        <f t="shared" si="1"/>
        <v>157.62643678160919</v>
      </c>
      <c r="P35" s="9"/>
    </row>
    <row r="36" spans="1:119">
      <c r="A36" s="12"/>
      <c r="B36" s="25">
        <v>344.9</v>
      </c>
      <c r="C36" s="20" t="s">
        <v>94</v>
      </c>
      <c r="D36" s="46">
        <v>50409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50409</v>
      </c>
      <c r="O36" s="47">
        <f t="shared" si="1"/>
        <v>8.0474137931034484</v>
      </c>
      <c r="P36" s="9"/>
    </row>
    <row r="37" spans="1:119">
      <c r="A37" s="12"/>
      <c r="B37" s="25">
        <v>347.2</v>
      </c>
      <c r="C37" s="20" t="s">
        <v>95</v>
      </c>
      <c r="D37" s="46">
        <v>126017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126017</v>
      </c>
      <c r="O37" s="47">
        <f t="shared" si="1"/>
        <v>20.117656449553003</v>
      </c>
      <c r="P37" s="9"/>
    </row>
    <row r="38" spans="1:119" ht="15.6">
      <c r="A38" s="29" t="s">
        <v>32</v>
      </c>
      <c r="B38" s="30"/>
      <c r="C38" s="31"/>
      <c r="D38" s="32">
        <f t="shared" ref="D38:M38" si="9">SUM(D39:D39)</f>
        <v>7017</v>
      </c>
      <c r="E38" s="32">
        <f t="shared" si="9"/>
        <v>0</v>
      </c>
      <c r="F38" s="32">
        <f t="shared" si="9"/>
        <v>0</v>
      </c>
      <c r="G38" s="32">
        <f t="shared" si="9"/>
        <v>0</v>
      </c>
      <c r="H38" s="32">
        <f t="shared" si="9"/>
        <v>0</v>
      </c>
      <c r="I38" s="32">
        <f t="shared" si="9"/>
        <v>0</v>
      </c>
      <c r="J38" s="32">
        <f t="shared" si="9"/>
        <v>0</v>
      </c>
      <c r="K38" s="32">
        <f t="shared" si="9"/>
        <v>0</v>
      </c>
      <c r="L38" s="32">
        <f t="shared" si="9"/>
        <v>0</v>
      </c>
      <c r="M38" s="32">
        <f t="shared" si="9"/>
        <v>0</v>
      </c>
      <c r="N38" s="32">
        <f t="shared" ref="N38:N48" si="10">SUM(D38:M38)</f>
        <v>7017</v>
      </c>
      <c r="O38" s="45">
        <f t="shared" si="1"/>
        <v>1.1202107279693487</v>
      </c>
      <c r="P38" s="10"/>
    </row>
    <row r="39" spans="1:119">
      <c r="A39" s="13"/>
      <c r="B39" s="39">
        <v>359</v>
      </c>
      <c r="C39" s="21" t="s">
        <v>41</v>
      </c>
      <c r="D39" s="46">
        <v>7017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7017</v>
      </c>
      <c r="O39" s="47">
        <f t="shared" si="1"/>
        <v>1.1202107279693487</v>
      </c>
      <c r="P39" s="9"/>
    </row>
    <row r="40" spans="1:119" ht="15.6">
      <c r="A40" s="29" t="s">
        <v>3</v>
      </c>
      <c r="B40" s="30"/>
      <c r="C40" s="31"/>
      <c r="D40" s="32">
        <f t="shared" ref="D40:M40" si="11">SUM(D41:D45)</f>
        <v>205811</v>
      </c>
      <c r="E40" s="32">
        <f t="shared" si="11"/>
        <v>40978</v>
      </c>
      <c r="F40" s="32">
        <f t="shared" si="11"/>
        <v>0</v>
      </c>
      <c r="G40" s="32">
        <f t="shared" si="11"/>
        <v>0</v>
      </c>
      <c r="H40" s="32">
        <f t="shared" si="11"/>
        <v>0</v>
      </c>
      <c r="I40" s="32">
        <f t="shared" si="11"/>
        <v>0</v>
      </c>
      <c r="J40" s="32">
        <f t="shared" si="11"/>
        <v>0</v>
      </c>
      <c r="K40" s="32">
        <f t="shared" si="11"/>
        <v>0</v>
      </c>
      <c r="L40" s="32">
        <f t="shared" si="11"/>
        <v>0</v>
      </c>
      <c r="M40" s="32">
        <f t="shared" si="11"/>
        <v>0</v>
      </c>
      <c r="N40" s="32">
        <f t="shared" si="10"/>
        <v>246789</v>
      </c>
      <c r="O40" s="45">
        <f t="shared" si="1"/>
        <v>39.397988505747129</v>
      </c>
      <c r="P40" s="10"/>
    </row>
    <row r="41" spans="1:119">
      <c r="A41" s="12"/>
      <c r="B41" s="25">
        <v>361.1</v>
      </c>
      <c r="C41" s="20" t="s">
        <v>42</v>
      </c>
      <c r="D41" s="46">
        <v>322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322</v>
      </c>
      <c r="O41" s="47">
        <f t="shared" si="1"/>
        <v>5.1404853128991061E-2</v>
      </c>
      <c r="P41" s="9"/>
    </row>
    <row r="42" spans="1:119">
      <c r="A42" s="12"/>
      <c r="B42" s="25">
        <v>361.3</v>
      </c>
      <c r="C42" s="20" t="s">
        <v>96</v>
      </c>
      <c r="D42" s="46">
        <v>82912</v>
      </c>
      <c r="E42" s="46">
        <v>40978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123890</v>
      </c>
      <c r="O42" s="47">
        <f t="shared" si="1"/>
        <v>19.778097062579821</v>
      </c>
      <c r="P42" s="9"/>
    </row>
    <row r="43" spans="1:119">
      <c r="A43" s="12"/>
      <c r="B43" s="25">
        <v>365</v>
      </c>
      <c r="C43" s="20" t="s">
        <v>104</v>
      </c>
      <c r="D43" s="46">
        <v>40098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40098</v>
      </c>
      <c r="O43" s="47">
        <f t="shared" si="1"/>
        <v>6.4013409961685825</v>
      </c>
      <c r="P43" s="9"/>
    </row>
    <row r="44" spans="1:119">
      <c r="A44" s="12"/>
      <c r="B44" s="25">
        <v>366</v>
      </c>
      <c r="C44" s="20" t="s">
        <v>43</v>
      </c>
      <c r="D44" s="46">
        <v>42748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42748</v>
      </c>
      <c r="O44" s="47">
        <f t="shared" si="1"/>
        <v>6.8243933588761179</v>
      </c>
      <c r="P44" s="9"/>
    </row>
    <row r="45" spans="1:119">
      <c r="A45" s="12"/>
      <c r="B45" s="25">
        <v>369.9</v>
      </c>
      <c r="C45" s="20" t="s">
        <v>44</v>
      </c>
      <c r="D45" s="46">
        <v>39731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39731</v>
      </c>
      <c r="O45" s="47">
        <f t="shared" si="1"/>
        <v>6.3427522349936147</v>
      </c>
      <c r="P45" s="9"/>
    </row>
    <row r="46" spans="1:119" ht="15.6">
      <c r="A46" s="29" t="s">
        <v>33</v>
      </c>
      <c r="B46" s="30"/>
      <c r="C46" s="31"/>
      <c r="D46" s="32">
        <f t="shared" ref="D46:M46" si="12">SUM(D47:D47)</f>
        <v>1033590</v>
      </c>
      <c r="E46" s="32">
        <f t="shared" si="12"/>
        <v>0</v>
      </c>
      <c r="F46" s="32">
        <f t="shared" si="12"/>
        <v>0</v>
      </c>
      <c r="G46" s="32">
        <f t="shared" si="12"/>
        <v>7930</v>
      </c>
      <c r="H46" s="32">
        <f t="shared" si="12"/>
        <v>0</v>
      </c>
      <c r="I46" s="32">
        <f t="shared" si="12"/>
        <v>0</v>
      </c>
      <c r="J46" s="32">
        <f t="shared" si="12"/>
        <v>0</v>
      </c>
      <c r="K46" s="32">
        <f t="shared" si="12"/>
        <v>0</v>
      </c>
      <c r="L46" s="32">
        <f t="shared" si="12"/>
        <v>0</v>
      </c>
      <c r="M46" s="32">
        <f t="shared" si="12"/>
        <v>0</v>
      </c>
      <c r="N46" s="32">
        <f t="shared" si="10"/>
        <v>1041520</v>
      </c>
      <c r="O46" s="45">
        <f t="shared" si="1"/>
        <v>166.27075351213281</v>
      </c>
      <c r="P46" s="9"/>
    </row>
    <row r="47" spans="1:119" ht="15.6" thickBot="1">
      <c r="A47" s="12"/>
      <c r="B47" s="25">
        <v>381</v>
      </c>
      <c r="C47" s="20" t="s">
        <v>45</v>
      </c>
      <c r="D47" s="46">
        <v>1033590</v>
      </c>
      <c r="E47" s="46">
        <v>0</v>
      </c>
      <c r="F47" s="46">
        <v>0</v>
      </c>
      <c r="G47" s="46">
        <v>7930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1041520</v>
      </c>
      <c r="O47" s="47">
        <f t="shared" si="1"/>
        <v>166.27075351213281</v>
      </c>
      <c r="P47" s="9"/>
    </row>
    <row r="48" spans="1:119" ht="16.2" thickBot="1">
      <c r="A48" s="14" t="s">
        <v>39</v>
      </c>
      <c r="B48" s="23"/>
      <c r="C48" s="22"/>
      <c r="D48" s="15">
        <f t="shared" ref="D48:M48" si="13">SUM(D5,D13,D19,D31,D38,D40,D46)</f>
        <v>7380103</v>
      </c>
      <c r="E48" s="15">
        <f t="shared" si="13"/>
        <v>1309788</v>
      </c>
      <c r="F48" s="15">
        <f t="shared" si="13"/>
        <v>0</v>
      </c>
      <c r="G48" s="15">
        <f t="shared" si="13"/>
        <v>1146339</v>
      </c>
      <c r="H48" s="15">
        <f t="shared" si="13"/>
        <v>0</v>
      </c>
      <c r="I48" s="15">
        <f t="shared" si="13"/>
        <v>4406750</v>
      </c>
      <c r="J48" s="15">
        <f t="shared" si="13"/>
        <v>0</v>
      </c>
      <c r="K48" s="15">
        <f t="shared" si="13"/>
        <v>0</v>
      </c>
      <c r="L48" s="15">
        <f t="shared" si="13"/>
        <v>0</v>
      </c>
      <c r="M48" s="15">
        <f t="shared" si="13"/>
        <v>0</v>
      </c>
      <c r="N48" s="15">
        <f t="shared" si="10"/>
        <v>14242980</v>
      </c>
      <c r="O48" s="38">
        <f t="shared" si="1"/>
        <v>2273.7835249042146</v>
      </c>
      <c r="P48" s="6"/>
      <c r="Q48" s="2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</row>
    <row r="49" spans="1:15">
      <c r="A49" s="16"/>
      <c r="B49" s="18"/>
      <c r="C49" s="18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9"/>
    </row>
    <row r="50" spans="1:15">
      <c r="A50" s="40"/>
      <c r="B50" s="41"/>
      <c r="C50" s="41"/>
      <c r="D50" s="42"/>
      <c r="E50" s="42"/>
      <c r="F50" s="42"/>
      <c r="G50" s="42"/>
      <c r="H50" s="42"/>
      <c r="I50" s="42"/>
      <c r="J50" s="42"/>
      <c r="K50" s="42"/>
      <c r="L50" s="118" t="s">
        <v>105</v>
      </c>
      <c r="M50" s="118"/>
      <c r="N50" s="118"/>
      <c r="O50" s="43">
        <v>6264</v>
      </c>
    </row>
    <row r="51" spans="1:15">
      <c r="A51" s="119"/>
      <c r="B51" s="96"/>
      <c r="C51" s="96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7"/>
    </row>
    <row r="52" spans="1:15" ht="15.75" customHeight="1" thickBot="1">
      <c r="A52" s="120" t="s">
        <v>61</v>
      </c>
      <c r="B52" s="99"/>
      <c r="C52" s="99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100"/>
    </row>
  </sheetData>
  <mergeCells count="10">
    <mergeCell ref="L50:N50"/>
    <mergeCell ref="A51:O51"/>
    <mergeCell ref="A52:O5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53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60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21" t="s">
        <v>55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3.4" thickBot="1">
      <c r="A2" s="124" t="s">
        <v>99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48</v>
      </c>
      <c r="B3" s="108"/>
      <c r="C3" s="109"/>
      <c r="D3" s="128" t="s">
        <v>27</v>
      </c>
      <c r="E3" s="129"/>
      <c r="F3" s="129"/>
      <c r="G3" s="129"/>
      <c r="H3" s="130"/>
      <c r="I3" s="128" t="s">
        <v>28</v>
      </c>
      <c r="J3" s="130"/>
      <c r="K3" s="128" t="s">
        <v>30</v>
      </c>
      <c r="L3" s="130"/>
      <c r="M3" s="36"/>
      <c r="N3" s="37"/>
      <c r="O3" s="131" t="s">
        <v>53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49</v>
      </c>
      <c r="F4" s="34" t="s">
        <v>50</v>
      </c>
      <c r="G4" s="34" t="s">
        <v>51</v>
      </c>
      <c r="H4" s="34" t="s">
        <v>5</v>
      </c>
      <c r="I4" s="34" t="s">
        <v>6</v>
      </c>
      <c r="J4" s="35" t="s">
        <v>52</v>
      </c>
      <c r="K4" s="35" t="s">
        <v>7</v>
      </c>
      <c r="L4" s="35" t="s">
        <v>8</v>
      </c>
      <c r="M4" s="35" t="s">
        <v>9</v>
      </c>
      <c r="N4" s="35" t="s">
        <v>29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4" t="s">
        <v>1</v>
      </c>
      <c r="B5" s="26"/>
      <c r="C5" s="26"/>
      <c r="D5" s="27">
        <f t="shared" ref="D5:M5" si="0">SUM(D6:D12)</f>
        <v>3412053</v>
      </c>
      <c r="E5" s="27">
        <f t="shared" si="0"/>
        <v>352822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3764875</v>
      </c>
      <c r="O5" s="33">
        <f t="shared" ref="O5:O49" si="1">(N5/O$51)</f>
        <v>602.38</v>
      </c>
      <c r="P5" s="6"/>
    </row>
    <row r="6" spans="1:133">
      <c r="A6" s="12"/>
      <c r="B6" s="25">
        <v>311</v>
      </c>
      <c r="C6" s="20" t="s">
        <v>2</v>
      </c>
      <c r="D6" s="46">
        <v>1823023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1823023</v>
      </c>
      <c r="O6" s="47">
        <f t="shared" si="1"/>
        <v>291.68367999999998</v>
      </c>
      <c r="P6" s="9"/>
    </row>
    <row r="7" spans="1:133">
      <c r="A7" s="12"/>
      <c r="B7" s="25">
        <v>312.41000000000003</v>
      </c>
      <c r="C7" s="20" t="s">
        <v>10</v>
      </c>
      <c r="D7" s="46">
        <v>0</v>
      </c>
      <c r="E7" s="46">
        <v>205498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205498</v>
      </c>
      <c r="O7" s="47">
        <f t="shared" si="1"/>
        <v>32.87968</v>
      </c>
      <c r="P7" s="9"/>
    </row>
    <row r="8" spans="1:133">
      <c r="A8" s="12"/>
      <c r="B8" s="25">
        <v>312.42</v>
      </c>
      <c r="C8" s="20" t="s">
        <v>76</v>
      </c>
      <c r="D8" s="46">
        <v>0</v>
      </c>
      <c r="E8" s="46">
        <v>147324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147324</v>
      </c>
      <c r="O8" s="47">
        <f t="shared" si="1"/>
        <v>23.571840000000002</v>
      </c>
      <c r="P8" s="9"/>
    </row>
    <row r="9" spans="1:133">
      <c r="A9" s="12"/>
      <c r="B9" s="25">
        <v>314.10000000000002</v>
      </c>
      <c r="C9" s="20" t="s">
        <v>77</v>
      </c>
      <c r="D9" s="46">
        <v>1004732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1004732</v>
      </c>
      <c r="O9" s="47">
        <f t="shared" si="1"/>
        <v>160.75711999999999</v>
      </c>
      <c r="P9" s="9"/>
    </row>
    <row r="10" spans="1:133">
      <c r="A10" s="12"/>
      <c r="B10" s="25">
        <v>314.39999999999998</v>
      </c>
      <c r="C10" s="20" t="s">
        <v>78</v>
      </c>
      <c r="D10" s="46">
        <v>7203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7203</v>
      </c>
      <c r="O10" s="47">
        <f t="shared" si="1"/>
        <v>1.1524799999999999</v>
      </c>
      <c r="P10" s="9"/>
    </row>
    <row r="11" spans="1:133">
      <c r="A11" s="12"/>
      <c r="B11" s="25">
        <v>315</v>
      </c>
      <c r="C11" s="20" t="s">
        <v>79</v>
      </c>
      <c r="D11" s="46">
        <v>566916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566916</v>
      </c>
      <c r="O11" s="47">
        <f t="shared" si="1"/>
        <v>90.706559999999996</v>
      </c>
      <c r="P11" s="9"/>
    </row>
    <row r="12" spans="1:133">
      <c r="A12" s="12"/>
      <c r="B12" s="25">
        <v>316</v>
      </c>
      <c r="C12" s="20" t="s">
        <v>80</v>
      </c>
      <c r="D12" s="46">
        <v>10179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10179</v>
      </c>
      <c r="O12" s="47">
        <f t="shared" si="1"/>
        <v>1.6286400000000001</v>
      </c>
      <c r="P12" s="9"/>
    </row>
    <row r="13" spans="1:133" ht="15.6">
      <c r="A13" s="29" t="s">
        <v>12</v>
      </c>
      <c r="B13" s="30"/>
      <c r="C13" s="31"/>
      <c r="D13" s="32">
        <f t="shared" ref="D13:M13" si="3">SUM(D14:D18)</f>
        <v>609006</v>
      </c>
      <c r="E13" s="32">
        <f t="shared" si="3"/>
        <v>58488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21" si="4">SUM(D13:M13)</f>
        <v>667494</v>
      </c>
      <c r="O13" s="45">
        <f t="shared" si="1"/>
        <v>106.79904000000001</v>
      </c>
      <c r="P13" s="10"/>
    </row>
    <row r="14" spans="1:133">
      <c r="A14" s="12"/>
      <c r="B14" s="25">
        <v>322</v>
      </c>
      <c r="C14" s="20" t="s">
        <v>0</v>
      </c>
      <c r="D14" s="46">
        <v>460419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460419</v>
      </c>
      <c r="O14" s="47">
        <f t="shared" si="1"/>
        <v>73.66704</v>
      </c>
      <c r="P14" s="9"/>
    </row>
    <row r="15" spans="1:133">
      <c r="A15" s="12"/>
      <c r="B15" s="25">
        <v>323.7</v>
      </c>
      <c r="C15" s="20" t="s">
        <v>14</v>
      </c>
      <c r="D15" s="46">
        <v>82082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82082</v>
      </c>
      <c r="O15" s="47">
        <f t="shared" si="1"/>
        <v>13.13312</v>
      </c>
      <c r="P15" s="9"/>
    </row>
    <row r="16" spans="1:133">
      <c r="A16" s="12"/>
      <c r="B16" s="25">
        <v>324.32</v>
      </c>
      <c r="C16" s="20" t="s">
        <v>16</v>
      </c>
      <c r="D16" s="46">
        <v>0</v>
      </c>
      <c r="E16" s="46">
        <v>42395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42395</v>
      </c>
      <c r="O16" s="47">
        <f t="shared" si="1"/>
        <v>6.7831999999999999</v>
      </c>
      <c r="P16" s="9"/>
    </row>
    <row r="17" spans="1:16">
      <c r="A17" s="12"/>
      <c r="B17" s="25">
        <v>324.62</v>
      </c>
      <c r="C17" s="20" t="s">
        <v>17</v>
      </c>
      <c r="D17" s="46">
        <v>0</v>
      </c>
      <c r="E17" s="46">
        <v>16093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16093</v>
      </c>
      <c r="O17" s="47">
        <f t="shared" si="1"/>
        <v>2.5748799999999998</v>
      </c>
      <c r="P17" s="9"/>
    </row>
    <row r="18" spans="1:16">
      <c r="A18" s="12"/>
      <c r="B18" s="25">
        <v>329</v>
      </c>
      <c r="C18" s="20" t="s">
        <v>20</v>
      </c>
      <c r="D18" s="46">
        <v>66505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66505</v>
      </c>
      <c r="O18" s="47">
        <f t="shared" si="1"/>
        <v>10.6408</v>
      </c>
      <c r="P18" s="9"/>
    </row>
    <row r="19" spans="1:16" ht="15.6">
      <c r="A19" s="29" t="s">
        <v>21</v>
      </c>
      <c r="B19" s="30"/>
      <c r="C19" s="31"/>
      <c r="D19" s="32">
        <f t="shared" ref="D19:M19" si="5">SUM(D20:D31)</f>
        <v>760657</v>
      </c>
      <c r="E19" s="32">
        <f t="shared" si="5"/>
        <v>1056690</v>
      </c>
      <c r="F19" s="32">
        <f t="shared" si="5"/>
        <v>0</v>
      </c>
      <c r="G19" s="32">
        <f t="shared" si="5"/>
        <v>467491</v>
      </c>
      <c r="H19" s="32">
        <f t="shared" si="5"/>
        <v>0</v>
      </c>
      <c r="I19" s="32">
        <f t="shared" si="5"/>
        <v>0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4">
        <f t="shared" si="4"/>
        <v>2284838</v>
      </c>
      <c r="O19" s="45">
        <f t="shared" si="1"/>
        <v>365.57407999999998</v>
      </c>
      <c r="P19" s="10"/>
    </row>
    <row r="20" spans="1:16">
      <c r="A20" s="12"/>
      <c r="B20" s="25">
        <v>331.39</v>
      </c>
      <c r="C20" s="20" t="s">
        <v>82</v>
      </c>
      <c r="D20" s="46">
        <v>0</v>
      </c>
      <c r="E20" s="46">
        <v>422622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422622</v>
      </c>
      <c r="O20" s="47">
        <f t="shared" si="1"/>
        <v>67.619519999999994</v>
      </c>
      <c r="P20" s="9"/>
    </row>
    <row r="21" spans="1:16">
      <c r="A21" s="12"/>
      <c r="B21" s="25">
        <v>331.5</v>
      </c>
      <c r="C21" s="20" t="s">
        <v>83</v>
      </c>
      <c r="D21" s="46">
        <v>33574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33574</v>
      </c>
      <c r="O21" s="47">
        <f t="shared" si="1"/>
        <v>5.3718399999999997</v>
      </c>
      <c r="P21" s="9"/>
    </row>
    <row r="22" spans="1:16">
      <c r="A22" s="12"/>
      <c r="B22" s="25">
        <v>334.39</v>
      </c>
      <c r="C22" s="20" t="s">
        <v>84</v>
      </c>
      <c r="D22" s="46">
        <v>10681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28" si="6">SUM(D22:M22)</f>
        <v>10681</v>
      </c>
      <c r="O22" s="47">
        <f t="shared" si="1"/>
        <v>1.70896</v>
      </c>
      <c r="P22" s="9"/>
    </row>
    <row r="23" spans="1:16">
      <c r="A23" s="12"/>
      <c r="B23" s="25">
        <v>334.7</v>
      </c>
      <c r="C23" s="20" t="s">
        <v>100</v>
      </c>
      <c r="D23" s="46">
        <v>0</v>
      </c>
      <c r="E23" s="46">
        <v>0</v>
      </c>
      <c r="F23" s="46">
        <v>0</v>
      </c>
      <c r="G23" s="46">
        <v>445000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445000</v>
      </c>
      <c r="O23" s="47">
        <f t="shared" si="1"/>
        <v>71.2</v>
      </c>
      <c r="P23" s="9"/>
    </row>
    <row r="24" spans="1:16">
      <c r="A24" s="12"/>
      <c r="B24" s="25">
        <v>335.12</v>
      </c>
      <c r="C24" s="20" t="s">
        <v>85</v>
      </c>
      <c r="D24" s="46">
        <v>120241</v>
      </c>
      <c r="E24" s="46">
        <v>41235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161476</v>
      </c>
      <c r="O24" s="47">
        <f t="shared" si="1"/>
        <v>25.83616</v>
      </c>
      <c r="P24" s="9"/>
    </row>
    <row r="25" spans="1:16">
      <c r="A25" s="12"/>
      <c r="B25" s="25">
        <v>335.14</v>
      </c>
      <c r="C25" s="20" t="s">
        <v>86</v>
      </c>
      <c r="D25" s="46">
        <v>11285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11285</v>
      </c>
      <c r="O25" s="47">
        <f t="shared" si="1"/>
        <v>1.8056000000000001</v>
      </c>
      <c r="P25" s="9"/>
    </row>
    <row r="26" spans="1:16">
      <c r="A26" s="12"/>
      <c r="B26" s="25">
        <v>335.15</v>
      </c>
      <c r="C26" s="20" t="s">
        <v>87</v>
      </c>
      <c r="D26" s="46">
        <v>26501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26501</v>
      </c>
      <c r="O26" s="47">
        <f t="shared" si="1"/>
        <v>4.2401600000000004</v>
      </c>
      <c r="P26" s="9"/>
    </row>
    <row r="27" spans="1:16">
      <c r="A27" s="12"/>
      <c r="B27" s="25">
        <v>335.18</v>
      </c>
      <c r="C27" s="20" t="s">
        <v>88</v>
      </c>
      <c r="D27" s="46">
        <v>485381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485381</v>
      </c>
      <c r="O27" s="47">
        <f t="shared" si="1"/>
        <v>77.660960000000003</v>
      </c>
      <c r="P27" s="9"/>
    </row>
    <row r="28" spans="1:16">
      <c r="A28" s="12"/>
      <c r="B28" s="25">
        <v>335.49</v>
      </c>
      <c r="C28" s="20" t="s">
        <v>89</v>
      </c>
      <c r="D28" s="46">
        <v>0</v>
      </c>
      <c r="E28" s="46">
        <v>9441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9441</v>
      </c>
      <c r="O28" s="47">
        <f t="shared" si="1"/>
        <v>1.5105599999999999</v>
      </c>
      <c r="P28" s="9"/>
    </row>
    <row r="29" spans="1:16">
      <c r="A29" s="12"/>
      <c r="B29" s="25">
        <v>337.2</v>
      </c>
      <c r="C29" s="20" t="s">
        <v>90</v>
      </c>
      <c r="D29" s="46">
        <v>27000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>SUM(D29:M29)</f>
        <v>27000</v>
      </c>
      <c r="O29" s="47">
        <f t="shared" si="1"/>
        <v>4.32</v>
      </c>
      <c r="P29" s="9"/>
    </row>
    <row r="30" spans="1:16">
      <c r="A30" s="12"/>
      <c r="B30" s="25">
        <v>337.4</v>
      </c>
      <c r="C30" s="20" t="s">
        <v>57</v>
      </c>
      <c r="D30" s="46">
        <v>18065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>SUM(D30:M30)</f>
        <v>18065</v>
      </c>
      <c r="O30" s="47">
        <f t="shared" si="1"/>
        <v>2.8904000000000001</v>
      </c>
      <c r="P30" s="9"/>
    </row>
    <row r="31" spans="1:16">
      <c r="A31" s="12"/>
      <c r="B31" s="25">
        <v>337.7</v>
      </c>
      <c r="C31" s="20" t="s">
        <v>25</v>
      </c>
      <c r="D31" s="46">
        <v>27929</v>
      </c>
      <c r="E31" s="46">
        <v>583392</v>
      </c>
      <c r="F31" s="46">
        <v>0</v>
      </c>
      <c r="G31" s="46">
        <v>22491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>SUM(D31:M31)</f>
        <v>633812</v>
      </c>
      <c r="O31" s="47">
        <f t="shared" si="1"/>
        <v>101.40992</v>
      </c>
      <c r="P31" s="9"/>
    </row>
    <row r="32" spans="1:16" ht="15.6">
      <c r="A32" s="29" t="s">
        <v>31</v>
      </c>
      <c r="B32" s="30"/>
      <c r="C32" s="31"/>
      <c r="D32" s="32">
        <f t="shared" ref="D32:M32" si="7">SUM(D33:D38)</f>
        <v>942191</v>
      </c>
      <c r="E32" s="32">
        <f t="shared" si="7"/>
        <v>0</v>
      </c>
      <c r="F32" s="32">
        <f t="shared" si="7"/>
        <v>0</v>
      </c>
      <c r="G32" s="32">
        <f t="shared" si="7"/>
        <v>0</v>
      </c>
      <c r="H32" s="32">
        <f t="shared" si="7"/>
        <v>0</v>
      </c>
      <c r="I32" s="32">
        <f t="shared" si="7"/>
        <v>4199929</v>
      </c>
      <c r="J32" s="32">
        <f t="shared" si="7"/>
        <v>0</v>
      </c>
      <c r="K32" s="32">
        <f t="shared" si="7"/>
        <v>0</v>
      </c>
      <c r="L32" s="32">
        <f t="shared" si="7"/>
        <v>0</v>
      </c>
      <c r="M32" s="32">
        <f t="shared" si="7"/>
        <v>0</v>
      </c>
      <c r="N32" s="32">
        <f>SUM(D32:M32)</f>
        <v>5142120</v>
      </c>
      <c r="O32" s="45">
        <f t="shared" si="1"/>
        <v>822.73919999999998</v>
      </c>
      <c r="P32" s="10"/>
    </row>
    <row r="33" spans="1:16">
      <c r="A33" s="12"/>
      <c r="B33" s="25">
        <v>341.9</v>
      </c>
      <c r="C33" s="20" t="s">
        <v>91</v>
      </c>
      <c r="D33" s="46">
        <v>6329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38" si="8">SUM(D33:M33)</f>
        <v>6329</v>
      </c>
      <c r="O33" s="47">
        <f t="shared" si="1"/>
        <v>1.01264</v>
      </c>
      <c r="P33" s="9"/>
    </row>
    <row r="34" spans="1:16">
      <c r="A34" s="12"/>
      <c r="B34" s="25">
        <v>343.3</v>
      </c>
      <c r="C34" s="20" t="s">
        <v>35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4199929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4199929</v>
      </c>
      <c r="O34" s="47">
        <f t="shared" si="1"/>
        <v>671.98864000000003</v>
      </c>
      <c r="P34" s="9"/>
    </row>
    <row r="35" spans="1:16">
      <c r="A35" s="12"/>
      <c r="B35" s="25">
        <v>343.4</v>
      </c>
      <c r="C35" s="20" t="s">
        <v>92</v>
      </c>
      <c r="D35" s="46">
        <v>47696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47696</v>
      </c>
      <c r="O35" s="47">
        <f t="shared" si="1"/>
        <v>7.6313599999999999</v>
      </c>
      <c r="P35" s="9"/>
    </row>
    <row r="36" spans="1:16">
      <c r="A36" s="12"/>
      <c r="B36" s="25">
        <v>344.5</v>
      </c>
      <c r="C36" s="20" t="s">
        <v>93</v>
      </c>
      <c r="D36" s="46">
        <v>703486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703486</v>
      </c>
      <c r="O36" s="47">
        <f t="shared" si="1"/>
        <v>112.55776</v>
      </c>
      <c r="P36" s="9"/>
    </row>
    <row r="37" spans="1:16">
      <c r="A37" s="12"/>
      <c r="B37" s="25">
        <v>344.9</v>
      </c>
      <c r="C37" s="20" t="s">
        <v>94</v>
      </c>
      <c r="D37" s="46">
        <v>52672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52672</v>
      </c>
      <c r="O37" s="47">
        <f t="shared" si="1"/>
        <v>8.4275199999999995</v>
      </c>
      <c r="P37" s="9"/>
    </row>
    <row r="38" spans="1:16">
      <c r="A38" s="12"/>
      <c r="B38" s="25">
        <v>347.2</v>
      </c>
      <c r="C38" s="20" t="s">
        <v>95</v>
      </c>
      <c r="D38" s="46">
        <v>132008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132008</v>
      </c>
      <c r="O38" s="47">
        <f t="shared" si="1"/>
        <v>21.121279999999999</v>
      </c>
      <c r="P38" s="9"/>
    </row>
    <row r="39" spans="1:16" ht="15.6">
      <c r="A39" s="29" t="s">
        <v>32</v>
      </c>
      <c r="B39" s="30"/>
      <c r="C39" s="31"/>
      <c r="D39" s="32">
        <f t="shared" ref="D39:M39" si="9">SUM(D40:D40)</f>
        <v>9555</v>
      </c>
      <c r="E39" s="32">
        <f t="shared" si="9"/>
        <v>0</v>
      </c>
      <c r="F39" s="32">
        <f t="shared" si="9"/>
        <v>0</v>
      </c>
      <c r="G39" s="32">
        <f t="shared" si="9"/>
        <v>0</v>
      </c>
      <c r="H39" s="32">
        <f t="shared" si="9"/>
        <v>0</v>
      </c>
      <c r="I39" s="32">
        <f t="shared" si="9"/>
        <v>0</v>
      </c>
      <c r="J39" s="32">
        <f t="shared" si="9"/>
        <v>0</v>
      </c>
      <c r="K39" s="32">
        <f t="shared" si="9"/>
        <v>0</v>
      </c>
      <c r="L39" s="32">
        <f t="shared" si="9"/>
        <v>0</v>
      </c>
      <c r="M39" s="32">
        <f t="shared" si="9"/>
        <v>0</v>
      </c>
      <c r="N39" s="32">
        <f t="shared" ref="N39:N49" si="10">SUM(D39:M39)</f>
        <v>9555</v>
      </c>
      <c r="O39" s="45">
        <f t="shared" si="1"/>
        <v>1.5287999999999999</v>
      </c>
      <c r="P39" s="10"/>
    </row>
    <row r="40" spans="1:16">
      <c r="A40" s="13"/>
      <c r="B40" s="39">
        <v>359</v>
      </c>
      <c r="C40" s="21" t="s">
        <v>41</v>
      </c>
      <c r="D40" s="46">
        <v>9555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9555</v>
      </c>
      <c r="O40" s="47">
        <f t="shared" si="1"/>
        <v>1.5287999999999999</v>
      </c>
      <c r="P40" s="9"/>
    </row>
    <row r="41" spans="1:16" ht="15.6">
      <c r="A41" s="29" t="s">
        <v>3</v>
      </c>
      <c r="B41" s="30"/>
      <c r="C41" s="31"/>
      <c r="D41" s="32">
        <f t="shared" ref="D41:M41" si="11">SUM(D42:D45)</f>
        <v>148392</v>
      </c>
      <c r="E41" s="32">
        <f t="shared" si="11"/>
        <v>36436</v>
      </c>
      <c r="F41" s="32">
        <f t="shared" si="11"/>
        <v>0</v>
      </c>
      <c r="G41" s="32">
        <f t="shared" si="11"/>
        <v>0</v>
      </c>
      <c r="H41" s="32">
        <f t="shared" si="11"/>
        <v>0</v>
      </c>
      <c r="I41" s="32">
        <f t="shared" si="11"/>
        <v>0</v>
      </c>
      <c r="J41" s="32">
        <f t="shared" si="11"/>
        <v>0</v>
      </c>
      <c r="K41" s="32">
        <f t="shared" si="11"/>
        <v>0</v>
      </c>
      <c r="L41" s="32">
        <f t="shared" si="11"/>
        <v>0</v>
      </c>
      <c r="M41" s="32">
        <f t="shared" si="11"/>
        <v>0</v>
      </c>
      <c r="N41" s="32">
        <f t="shared" si="10"/>
        <v>184828</v>
      </c>
      <c r="O41" s="45">
        <f t="shared" si="1"/>
        <v>29.572479999999999</v>
      </c>
      <c r="P41" s="10"/>
    </row>
    <row r="42" spans="1:16">
      <c r="A42" s="12"/>
      <c r="B42" s="25">
        <v>361.1</v>
      </c>
      <c r="C42" s="20" t="s">
        <v>42</v>
      </c>
      <c r="D42" s="46">
        <v>744</v>
      </c>
      <c r="E42" s="46">
        <v>212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956</v>
      </c>
      <c r="O42" s="47">
        <f t="shared" si="1"/>
        <v>0.15296000000000001</v>
      </c>
      <c r="P42" s="9"/>
    </row>
    <row r="43" spans="1:16">
      <c r="A43" s="12"/>
      <c r="B43" s="25">
        <v>361.3</v>
      </c>
      <c r="C43" s="20" t="s">
        <v>96</v>
      </c>
      <c r="D43" s="46">
        <v>72858</v>
      </c>
      <c r="E43" s="46">
        <v>36224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109082</v>
      </c>
      <c r="O43" s="47">
        <f t="shared" si="1"/>
        <v>17.453119999999998</v>
      </c>
      <c r="P43" s="9"/>
    </row>
    <row r="44" spans="1:16">
      <c r="A44" s="12"/>
      <c r="B44" s="25">
        <v>366</v>
      </c>
      <c r="C44" s="20" t="s">
        <v>43</v>
      </c>
      <c r="D44" s="46">
        <v>19916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19916</v>
      </c>
      <c r="O44" s="47">
        <f t="shared" si="1"/>
        <v>3.1865600000000001</v>
      </c>
      <c r="P44" s="9"/>
    </row>
    <row r="45" spans="1:16">
      <c r="A45" s="12"/>
      <c r="B45" s="25">
        <v>369.9</v>
      </c>
      <c r="C45" s="20" t="s">
        <v>44</v>
      </c>
      <c r="D45" s="46">
        <v>54874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54874</v>
      </c>
      <c r="O45" s="47">
        <f t="shared" si="1"/>
        <v>8.7798400000000001</v>
      </c>
      <c r="P45" s="9"/>
    </row>
    <row r="46" spans="1:16" ht="15.6">
      <c r="A46" s="29" t="s">
        <v>33</v>
      </c>
      <c r="B46" s="30"/>
      <c r="C46" s="31"/>
      <c r="D46" s="32">
        <f t="shared" ref="D46:M46" si="12">SUM(D47:D48)</f>
        <v>182723</v>
      </c>
      <c r="E46" s="32">
        <f t="shared" si="12"/>
        <v>0</v>
      </c>
      <c r="F46" s="32">
        <f t="shared" si="12"/>
        <v>0</v>
      </c>
      <c r="G46" s="32">
        <f t="shared" si="12"/>
        <v>688312</v>
      </c>
      <c r="H46" s="32">
        <f t="shared" si="12"/>
        <v>0</v>
      </c>
      <c r="I46" s="32">
        <f t="shared" si="12"/>
        <v>1007</v>
      </c>
      <c r="J46" s="32">
        <f t="shared" si="12"/>
        <v>0</v>
      </c>
      <c r="K46" s="32">
        <f t="shared" si="12"/>
        <v>0</v>
      </c>
      <c r="L46" s="32">
        <f t="shared" si="12"/>
        <v>0</v>
      </c>
      <c r="M46" s="32">
        <f t="shared" si="12"/>
        <v>0</v>
      </c>
      <c r="N46" s="32">
        <f t="shared" si="10"/>
        <v>872042</v>
      </c>
      <c r="O46" s="45">
        <f t="shared" si="1"/>
        <v>139.52672000000001</v>
      </c>
      <c r="P46" s="9"/>
    </row>
    <row r="47" spans="1:16">
      <c r="A47" s="12"/>
      <c r="B47" s="25">
        <v>381</v>
      </c>
      <c r="C47" s="20" t="s">
        <v>45</v>
      </c>
      <c r="D47" s="46">
        <v>182723</v>
      </c>
      <c r="E47" s="46">
        <v>0</v>
      </c>
      <c r="F47" s="46">
        <v>0</v>
      </c>
      <c r="G47" s="46">
        <v>688312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871035</v>
      </c>
      <c r="O47" s="47">
        <f t="shared" si="1"/>
        <v>139.3656</v>
      </c>
      <c r="P47" s="9"/>
    </row>
    <row r="48" spans="1:16" ht="15.6" thickBot="1">
      <c r="A48" s="12"/>
      <c r="B48" s="25">
        <v>389.1</v>
      </c>
      <c r="C48" s="20" t="s">
        <v>97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1007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1007</v>
      </c>
      <c r="O48" s="47">
        <f t="shared" si="1"/>
        <v>0.16112000000000001</v>
      </c>
      <c r="P48" s="9"/>
    </row>
    <row r="49" spans="1:119" ht="16.2" thickBot="1">
      <c r="A49" s="14" t="s">
        <v>39</v>
      </c>
      <c r="B49" s="23"/>
      <c r="C49" s="22"/>
      <c r="D49" s="15">
        <f t="shared" ref="D49:M49" si="13">SUM(D5,D13,D19,D32,D39,D41,D46)</f>
        <v>6064577</v>
      </c>
      <c r="E49" s="15">
        <f t="shared" si="13"/>
        <v>1504436</v>
      </c>
      <c r="F49" s="15">
        <f t="shared" si="13"/>
        <v>0</v>
      </c>
      <c r="G49" s="15">
        <f t="shared" si="13"/>
        <v>1155803</v>
      </c>
      <c r="H49" s="15">
        <f t="shared" si="13"/>
        <v>0</v>
      </c>
      <c r="I49" s="15">
        <f t="shared" si="13"/>
        <v>4200936</v>
      </c>
      <c r="J49" s="15">
        <f t="shared" si="13"/>
        <v>0</v>
      </c>
      <c r="K49" s="15">
        <f t="shared" si="13"/>
        <v>0</v>
      </c>
      <c r="L49" s="15">
        <f t="shared" si="13"/>
        <v>0</v>
      </c>
      <c r="M49" s="15">
        <f t="shared" si="13"/>
        <v>0</v>
      </c>
      <c r="N49" s="15">
        <f t="shared" si="10"/>
        <v>12925752</v>
      </c>
      <c r="O49" s="38">
        <f t="shared" si="1"/>
        <v>2068.12032</v>
      </c>
      <c r="P49" s="6"/>
      <c r="Q49" s="2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</row>
    <row r="50" spans="1:119">
      <c r="A50" s="16"/>
      <c r="B50" s="18"/>
      <c r="C50" s="18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9"/>
    </row>
    <row r="51" spans="1:119">
      <c r="A51" s="40"/>
      <c r="B51" s="41"/>
      <c r="C51" s="41"/>
      <c r="D51" s="42"/>
      <c r="E51" s="42"/>
      <c r="F51" s="42"/>
      <c r="G51" s="42"/>
      <c r="H51" s="42"/>
      <c r="I51" s="42"/>
      <c r="J51" s="42"/>
      <c r="K51" s="42"/>
      <c r="L51" s="118" t="s">
        <v>101</v>
      </c>
      <c r="M51" s="118"/>
      <c r="N51" s="118"/>
      <c r="O51" s="43">
        <v>6250</v>
      </c>
    </row>
    <row r="52" spans="1:119">
      <c r="A52" s="119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7"/>
    </row>
    <row r="53" spans="1:119" ht="15.75" customHeight="1" thickBot="1">
      <c r="A53" s="120" t="s">
        <v>61</v>
      </c>
      <c r="B53" s="99"/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100"/>
    </row>
  </sheetData>
  <mergeCells count="10">
    <mergeCell ref="L51:N51"/>
    <mergeCell ref="A52:O52"/>
    <mergeCell ref="A53:O5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55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60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21" t="s">
        <v>55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3.4" thickBot="1">
      <c r="A2" s="124" t="s">
        <v>75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48</v>
      </c>
      <c r="B3" s="108"/>
      <c r="C3" s="109"/>
      <c r="D3" s="128" t="s">
        <v>27</v>
      </c>
      <c r="E3" s="129"/>
      <c r="F3" s="129"/>
      <c r="G3" s="129"/>
      <c r="H3" s="130"/>
      <c r="I3" s="128" t="s">
        <v>28</v>
      </c>
      <c r="J3" s="130"/>
      <c r="K3" s="128" t="s">
        <v>30</v>
      </c>
      <c r="L3" s="130"/>
      <c r="M3" s="36"/>
      <c r="N3" s="37"/>
      <c r="O3" s="131" t="s">
        <v>53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49</v>
      </c>
      <c r="F4" s="34" t="s">
        <v>50</v>
      </c>
      <c r="G4" s="34" t="s">
        <v>51</v>
      </c>
      <c r="H4" s="34" t="s">
        <v>5</v>
      </c>
      <c r="I4" s="34" t="s">
        <v>6</v>
      </c>
      <c r="J4" s="35" t="s">
        <v>52</v>
      </c>
      <c r="K4" s="35" t="s">
        <v>7</v>
      </c>
      <c r="L4" s="35" t="s">
        <v>8</v>
      </c>
      <c r="M4" s="35" t="s">
        <v>9</v>
      </c>
      <c r="N4" s="35" t="s">
        <v>29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4" t="s">
        <v>1</v>
      </c>
      <c r="B5" s="26"/>
      <c r="C5" s="26"/>
      <c r="D5" s="27">
        <f t="shared" ref="D5:M5" si="0">SUM(D6:D12)</f>
        <v>3311255</v>
      </c>
      <c r="E5" s="27">
        <f t="shared" si="0"/>
        <v>301668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3612923</v>
      </c>
      <c r="O5" s="33">
        <f t="shared" ref="O5:O51" si="1">(N5/O$53)</f>
        <v>571.39380041119716</v>
      </c>
      <c r="P5" s="6"/>
    </row>
    <row r="6" spans="1:133">
      <c r="A6" s="12"/>
      <c r="B6" s="25">
        <v>311</v>
      </c>
      <c r="C6" s="20" t="s">
        <v>2</v>
      </c>
      <c r="D6" s="46">
        <v>1836006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1836006</v>
      </c>
      <c r="O6" s="47">
        <f t="shared" si="1"/>
        <v>290.36944488375769</v>
      </c>
      <c r="P6" s="9"/>
    </row>
    <row r="7" spans="1:133">
      <c r="A7" s="12"/>
      <c r="B7" s="25">
        <v>312.41000000000003</v>
      </c>
      <c r="C7" s="20" t="s">
        <v>10</v>
      </c>
      <c r="D7" s="46">
        <v>0</v>
      </c>
      <c r="E7" s="46">
        <v>173262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173262</v>
      </c>
      <c r="O7" s="47">
        <f t="shared" si="1"/>
        <v>27.401866202751858</v>
      </c>
      <c r="P7" s="9"/>
    </row>
    <row r="8" spans="1:133">
      <c r="A8" s="12"/>
      <c r="B8" s="25">
        <v>312.42</v>
      </c>
      <c r="C8" s="20" t="s">
        <v>76</v>
      </c>
      <c r="D8" s="46">
        <v>0</v>
      </c>
      <c r="E8" s="46">
        <v>128406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128406</v>
      </c>
      <c r="O8" s="47">
        <f t="shared" si="1"/>
        <v>20.307765301281037</v>
      </c>
      <c r="P8" s="9"/>
    </row>
    <row r="9" spans="1:133">
      <c r="A9" s="12"/>
      <c r="B9" s="25">
        <v>314.10000000000002</v>
      </c>
      <c r="C9" s="20" t="s">
        <v>77</v>
      </c>
      <c r="D9" s="46">
        <v>907282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907282</v>
      </c>
      <c r="O9" s="47">
        <f t="shared" si="1"/>
        <v>143.48916653487268</v>
      </c>
      <c r="P9" s="9"/>
    </row>
    <row r="10" spans="1:133">
      <c r="A10" s="12"/>
      <c r="B10" s="25">
        <v>314.39999999999998</v>
      </c>
      <c r="C10" s="20" t="s">
        <v>78</v>
      </c>
      <c r="D10" s="46">
        <v>7684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7684</v>
      </c>
      <c r="O10" s="47">
        <f t="shared" si="1"/>
        <v>1.2152459275660288</v>
      </c>
      <c r="P10" s="9"/>
    </row>
    <row r="11" spans="1:133">
      <c r="A11" s="12"/>
      <c r="B11" s="25">
        <v>315</v>
      </c>
      <c r="C11" s="20" t="s">
        <v>79</v>
      </c>
      <c r="D11" s="46">
        <v>549389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549389</v>
      </c>
      <c r="O11" s="47">
        <f t="shared" si="1"/>
        <v>86.887395223786172</v>
      </c>
      <c r="P11" s="9"/>
    </row>
    <row r="12" spans="1:133">
      <c r="A12" s="12"/>
      <c r="B12" s="25">
        <v>316</v>
      </c>
      <c r="C12" s="20" t="s">
        <v>80</v>
      </c>
      <c r="D12" s="46">
        <v>10894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10894</v>
      </c>
      <c r="O12" s="47">
        <f t="shared" si="1"/>
        <v>1.7229163371817175</v>
      </c>
      <c r="P12" s="9"/>
    </row>
    <row r="13" spans="1:133" ht="15.6">
      <c r="A13" s="29" t="s">
        <v>12</v>
      </c>
      <c r="B13" s="30"/>
      <c r="C13" s="31"/>
      <c r="D13" s="32">
        <f t="shared" ref="D13:M13" si="3">SUM(D14:D20)</f>
        <v>600808</v>
      </c>
      <c r="E13" s="32">
        <f t="shared" si="3"/>
        <v>78298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23" si="4">SUM(D13:M13)</f>
        <v>679106</v>
      </c>
      <c r="O13" s="45">
        <f t="shared" si="1"/>
        <v>107.40249881385418</v>
      </c>
      <c r="P13" s="10"/>
    </row>
    <row r="14" spans="1:133">
      <c r="A14" s="12"/>
      <c r="B14" s="25">
        <v>322</v>
      </c>
      <c r="C14" s="20" t="s">
        <v>0</v>
      </c>
      <c r="D14" s="46">
        <v>417710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417710</v>
      </c>
      <c r="O14" s="47">
        <f t="shared" si="1"/>
        <v>66.061995888027838</v>
      </c>
      <c r="P14" s="9"/>
    </row>
    <row r="15" spans="1:133">
      <c r="A15" s="12"/>
      <c r="B15" s="25">
        <v>323.7</v>
      </c>
      <c r="C15" s="20" t="s">
        <v>14</v>
      </c>
      <c r="D15" s="46">
        <v>79133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79133</v>
      </c>
      <c r="O15" s="47">
        <f t="shared" si="1"/>
        <v>12.515103590068005</v>
      </c>
      <c r="P15" s="9"/>
    </row>
    <row r="16" spans="1:133">
      <c r="A16" s="12"/>
      <c r="B16" s="25">
        <v>324.12</v>
      </c>
      <c r="C16" s="20" t="s">
        <v>15</v>
      </c>
      <c r="D16" s="46">
        <v>7274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7274</v>
      </c>
      <c r="O16" s="47">
        <f t="shared" si="1"/>
        <v>1.1504032895777321</v>
      </c>
      <c r="P16" s="9"/>
    </row>
    <row r="17" spans="1:16">
      <c r="A17" s="12"/>
      <c r="B17" s="25">
        <v>324.32</v>
      </c>
      <c r="C17" s="20" t="s">
        <v>16</v>
      </c>
      <c r="D17" s="46">
        <v>0</v>
      </c>
      <c r="E17" s="46">
        <v>52483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52483</v>
      </c>
      <c r="O17" s="47">
        <f t="shared" si="1"/>
        <v>8.3003321208287204</v>
      </c>
      <c r="P17" s="9"/>
    </row>
    <row r="18" spans="1:16">
      <c r="A18" s="12"/>
      <c r="B18" s="25">
        <v>324.62</v>
      </c>
      <c r="C18" s="20" t="s">
        <v>17</v>
      </c>
      <c r="D18" s="46">
        <v>0</v>
      </c>
      <c r="E18" s="46">
        <v>25815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25815</v>
      </c>
      <c r="O18" s="47">
        <f t="shared" si="1"/>
        <v>4.0827139016289733</v>
      </c>
      <c r="P18" s="9"/>
    </row>
    <row r="19" spans="1:16">
      <c r="A19" s="12"/>
      <c r="B19" s="25">
        <v>324.72000000000003</v>
      </c>
      <c r="C19" s="20" t="s">
        <v>81</v>
      </c>
      <c r="D19" s="46">
        <v>31681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31681</v>
      </c>
      <c r="O19" s="47">
        <f t="shared" si="1"/>
        <v>5.0104380831883599</v>
      </c>
      <c r="P19" s="9"/>
    </row>
    <row r="20" spans="1:16">
      <c r="A20" s="12"/>
      <c r="B20" s="25">
        <v>329</v>
      </c>
      <c r="C20" s="20" t="s">
        <v>20</v>
      </c>
      <c r="D20" s="46">
        <v>65010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65010</v>
      </c>
      <c r="O20" s="47">
        <f t="shared" si="1"/>
        <v>10.281511940534557</v>
      </c>
      <c r="P20" s="9"/>
    </row>
    <row r="21" spans="1:16" ht="15.6">
      <c r="A21" s="29" t="s">
        <v>21</v>
      </c>
      <c r="B21" s="30"/>
      <c r="C21" s="31"/>
      <c r="D21" s="32">
        <f t="shared" ref="D21:M21" si="5">SUM(D22:D33)</f>
        <v>779856</v>
      </c>
      <c r="E21" s="32">
        <f t="shared" si="5"/>
        <v>459899</v>
      </c>
      <c r="F21" s="32">
        <f t="shared" si="5"/>
        <v>0</v>
      </c>
      <c r="G21" s="32">
        <f t="shared" si="5"/>
        <v>249944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 t="shared" si="4"/>
        <v>1489699</v>
      </c>
      <c r="O21" s="45">
        <f t="shared" si="1"/>
        <v>235.60003163055512</v>
      </c>
      <c r="P21" s="10"/>
    </row>
    <row r="22" spans="1:16">
      <c r="A22" s="12"/>
      <c r="B22" s="25">
        <v>331.39</v>
      </c>
      <c r="C22" s="20" t="s">
        <v>82</v>
      </c>
      <c r="D22" s="46">
        <v>49868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49868</v>
      </c>
      <c r="O22" s="47">
        <f t="shared" si="1"/>
        <v>7.886762612683853</v>
      </c>
      <c r="P22" s="9"/>
    </row>
    <row r="23" spans="1:16">
      <c r="A23" s="12"/>
      <c r="B23" s="25">
        <v>331.5</v>
      </c>
      <c r="C23" s="20" t="s">
        <v>83</v>
      </c>
      <c r="D23" s="46">
        <v>43157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43157</v>
      </c>
      <c r="O23" s="47">
        <f t="shared" si="1"/>
        <v>6.8253993357583429</v>
      </c>
      <c r="P23" s="9"/>
    </row>
    <row r="24" spans="1:16">
      <c r="A24" s="12"/>
      <c r="B24" s="25">
        <v>334.39</v>
      </c>
      <c r="C24" s="20" t="s">
        <v>84</v>
      </c>
      <c r="D24" s="46">
        <v>11276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29" si="6">SUM(D24:M24)</f>
        <v>11276</v>
      </c>
      <c r="O24" s="47">
        <f t="shared" si="1"/>
        <v>1.7833306974537404</v>
      </c>
      <c r="P24" s="9"/>
    </row>
    <row r="25" spans="1:16">
      <c r="A25" s="12"/>
      <c r="B25" s="25">
        <v>335.12</v>
      </c>
      <c r="C25" s="20" t="s">
        <v>85</v>
      </c>
      <c r="D25" s="46">
        <v>105345</v>
      </c>
      <c r="E25" s="46">
        <v>37751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143096</v>
      </c>
      <c r="O25" s="47">
        <f t="shared" si="1"/>
        <v>22.631029574569034</v>
      </c>
      <c r="P25" s="9"/>
    </row>
    <row r="26" spans="1:16">
      <c r="A26" s="12"/>
      <c r="B26" s="25">
        <v>335.14</v>
      </c>
      <c r="C26" s="20" t="s">
        <v>86</v>
      </c>
      <c r="D26" s="46">
        <v>13410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13410</v>
      </c>
      <c r="O26" s="47">
        <f t="shared" si="1"/>
        <v>2.1208287205440457</v>
      </c>
      <c r="P26" s="9"/>
    </row>
    <row r="27" spans="1:16">
      <c r="A27" s="12"/>
      <c r="B27" s="25">
        <v>335.15</v>
      </c>
      <c r="C27" s="20" t="s">
        <v>87</v>
      </c>
      <c r="D27" s="46">
        <v>30049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30049</v>
      </c>
      <c r="O27" s="47">
        <f t="shared" si="1"/>
        <v>4.7523327534398225</v>
      </c>
      <c r="P27" s="9"/>
    </row>
    <row r="28" spans="1:16">
      <c r="A28" s="12"/>
      <c r="B28" s="25">
        <v>335.18</v>
      </c>
      <c r="C28" s="20" t="s">
        <v>88</v>
      </c>
      <c r="D28" s="46">
        <v>453708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453708</v>
      </c>
      <c r="O28" s="47">
        <f t="shared" si="1"/>
        <v>71.755179503400285</v>
      </c>
      <c r="P28" s="9"/>
    </row>
    <row r="29" spans="1:16">
      <c r="A29" s="12"/>
      <c r="B29" s="25">
        <v>335.49</v>
      </c>
      <c r="C29" s="20" t="s">
        <v>89</v>
      </c>
      <c r="D29" s="46">
        <v>0</v>
      </c>
      <c r="E29" s="46">
        <v>9472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9472</v>
      </c>
      <c r="O29" s="47">
        <f t="shared" si="1"/>
        <v>1.498023090305235</v>
      </c>
      <c r="P29" s="9"/>
    </row>
    <row r="30" spans="1:16">
      <c r="A30" s="12"/>
      <c r="B30" s="25">
        <v>337.2</v>
      </c>
      <c r="C30" s="20" t="s">
        <v>90</v>
      </c>
      <c r="D30" s="46">
        <v>63883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>SUM(D30:M30)</f>
        <v>63883</v>
      </c>
      <c r="O30" s="47">
        <f t="shared" si="1"/>
        <v>10.103273762454531</v>
      </c>
      <c r="P30" s="9"/>
    </row>
    <row r="31" spans="1:16">
      <c r="A31" s="12"/>
      <c r="B31" s="25">
        <v>337.4</v>
      </c>
      <c r="C31" s="20" t="s">
        <v>57</v>
      </c>
      <c r="D31" s="46">
        <v>9003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>SUM(D31:M31)</f>
        <v>9003</v>
      </c>
      <c r="O31" s="47">
        <f t="shared" si="1"/>
        <v>1.4238494385576468</v>
      </c>
      <c r="P31" s="9"/>
    </row>
    <row r="32" spans="1:16">
      <c r="A32" s="12"/>
      <c r="B32" s="25">
        <v>337.7</v>
      </c>
      <c r="C32" s="20" t="s">
        <v>25</v>
      </c>
      <c r="D32" s="46">
        <v>157</v>
      </c>
      <c r="E32" s="46">
        <v>412676</v>
      </c>
      <c r="F32" s="46">
        <v>0</v>
      </c>
      <c r="G32" s="46">
        <v>91441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>SUM(D32:M32)</f>
        <v>504274</v>
      </c>
      <c r="O32" s="47">
        <f t="shared" si="1"/>
        <v>79.752332753439816</v>
      </c>
      <c r="P32" s="9"/>
    </row>
    <row r="33" spans="1:16">
      <c r="A33" s="12"/>
      <c r="B33" s="25">
        <v>337.9</v>
      </c>
      <c r="C33" s="20" t="s">
        <v>26</v>
      </c>
      <c r="D33" s="46">
        <v>0</v>
      </c>
      <c r="E33" s="46">
        <v>0</v>
      </c>
      <c r="F33" s="46">
        <v>0</v>
      </c>
      <c r="G33" s="46">
        <v>158503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>SUM(D33:M33)</f>
        <v>158503</v>
      </c>
      <c r="O33" s="47">
        <f t="shared" si="1"/>
        <v>25.067689387948757</v>
      </c>
      <c r="P33" s="9"/>
    </row>
    <row r="34" spans="1:16" ht="15.6">
      <c r="A34" s="29" t="s">
        <v>31</v>
      </c>
      <c r="B34" s="30"/>
      <c r="C34" s="31"/>
      <c r="D34" s="32">
        <f t="shared" ref="D34:M34" si="7">SUM(D35:D40)</f>
        <v>847403</v>
      </c>
      <c r="E34" s="32">
        <f t="shared" si="7"/>
        <v>0</v>
      </c>
      <c r="F34" s="32">
        <f t="shared" si="7"/>
        <v>0</v>
      </c>
      <c r="G34" s="32">
        <f t="shared" si="7"/>
        <v>0</v>
      </c>
      <c r="H34" s="32">
        <f t="shared" si="7"/>
        <v>0</v>
      </c>
      <c r="I34" s="32">
        <f t="shared" si="7"/>
        <v>4087046</v>
      </c>
      <c r="J34" s="32">
        <f t="shared" si="7"/>
        <v>0</v>
      </c>
      <c r="K34" s="32">
        <f t="shared" si="7"/>
        <v>0</v>
      </c>
      <c r="L34" s="32">
        <f t="shared" si="7"/>
        <v>0</v>
      </c>
      <c r="M34" s="32">
        <f t="shared" si="7"/>
        <v>0</v>
      </c>
      <c r="N34" s="32">
        <f>SUM(D34:M34)</f>
        <v>4934449</v>
      </c>
      <c r="O34" s="45">
        <f t="shared" si="1"/>
        <v>780.39680531393321</v>
      </c>
      <c r="P34" s="10"/>
    </row>
    <row r="35" spans="1:16">
      <c r="A35" s="12"/>
      <c r="B35" s="25">
        <v>341.9</v>
      </c>
      <c r="C35" s="20" t="s">
        <v>91</v>
      </c>
      <c r="D35" s="46">
        <v>10293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ref="N35:N40" si="8">SUM(D35:M35)</f>
        <v>10293</v>
      </c>
      <c r="O35" s="47">
        <f t="shared" si="1"/>
        <v>1.6278665190574095</v>
      </c>
      <c r="P35" s="9"/>
    </row>
    <row r="36" spans="1:16">
      <c r="A36" s="12"/>
      <c r="B36" s="25">
        <v>343.3</v>
      </c>
      <c r="C36" s="20" t="s">
        <v>35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4087046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4087046</v>
      </c>
      <c r="O36" s="47">
        <f t="shared" si="1"/>
        <v>646.37766882808796</v>
      </c>
      <c r="P36" s="9"/>
    </row>
    <row r="37" spans="1:16">
      <c r="A37" s="12"/>
      <c r="B37" s="25">
        <v>343.4</v>
      </c>
      <c r="C37" s="20" t="s">
        <v>92</v>
      </c>
      <c r="D37" s="46">
        <v>34539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34539</v>
      </c>
      <c r="O37" s="47">
        <f t="shared" si="1"/>
        <v>5.4624387157994621</v>
      </c>
      <c r="P37" s="9"/>
    </row>
    <row r="38" spans="1:16">
      <c r="A38" s="12"/>
      <c r="B38" s="25">
        <v>344.5</v>
      </c>
      <c r="C38" s="20" t="s">
        <v>93</v>
      </c>
      <c r="D38" s="46">
        <v>615633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615633</v>
      </c>
      <c r="O38" s="47">
        <f t="shared" si="1"/>
        <v>97.364067689387952</v>
      </c>
      <c r="P38" s="9"/>
    </row>
    <row r="39" spans="1:16">
      <c r="A39" s="12"/>
      <c r="B39" s="25">
        <v>344.9</v>
      </c>
      <c r="C39" s="20" t="s">
        <v>94</v>
      </c>
      <c r="D39" s="46">
        <v>44899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44899</v>
      </c>
      <c r="O39" s="47">
        <f t="shared" si="1"/>
        <v>7.1009014708208129</v>
      </c>
      <c r="P39" s="9"/>
    </row>
    <row r="40" spans="1:16">
      <c r="A40" s="12"/>
      <c r="B40" s="25">
        <v>347.2</v>
      </c>
      <c r="C40" s="20" t="s">
        <v>95</v>
      </c>
      <c r="D40" s="46">
        <v>142039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142039</v>
      </c>
      <c r="O40" s="47">
        <f t="shared" si="1"/>
        <v>22.463862090779692</v>
      </c>
      <c r="P40" s="9"/>
    </row>
    <row r="41" spans="1:16" ht="15.6">
      <c r="A41" s="29" t="s">
        <v>32</v>
      </c>
      <c r="B41" s="30"/>
      <c r="C41" s="31"/>
      <c r="D41" s="32">
        <f t="shared" ref="D41:M41" si="9">SUM(D42:D42)</f>
        <v>12669</v>
      </c>
      <c r="E41" s="32">
        <f t="shared" si="9"/>
        <v>0</v>
      </c>
      <c r="F41" s="32">
        <f t="shared" si="9"/>
        <v>0</v>
      </c>
      <c r="G41" s="32">
        <f t="shared" si="9"/>
        <v>0</v>
      </c>
      <c r="H41" s="32">
        <f t="shared" si="9"/>
        <v>0</v>
      </c>
      <c r="I41" s="32">
        <f t="shared" si="9"/>
        <v>0</v>
      </c>
      <c r="J41" s="32">
        <f t="shared" si="9"/>
        <v>0</v>
      </c>
      <c r="K41" s="32">
        <f t="shared" si="9"/>
        <v>0</v>
      </c>
      <c r="L41" s="32">
        <f t="shared" si="9"/>
        <v>0</v>
      </c>
      <c r="M41" s="32">
        <f t="shared" si="9"/>
        <v>0</v>
      </c>
      <c r="N41" s="32">
        <f t="shared" ref="N41:N51" si="10">SUM(D41:M41)</f>
        <v>12669</v>
      </c>
      <c r="O41" s="45">
        <f t="shared" si="1"/>
        <v>2.0036375138383677</v>
      </c>
      <c r="P41" s="10"/>
    </row>
    <row r="42" spans="1:16">
      <c r="A42" s="13"/>
      <c r="B42" s="39">
        <v>359</v>
      </c>
      <c r="C42" s="21" t="s">
        <v>41</v>
      </c>
      <c r="D42" s="46">
        <v>12669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12669</v>
      </c>
      <c r="O42" s="47">
        <f t="shared" si="1"/>
        <v>2.0036375138383677</v>
      </c>
      <c r="P42" s="9"/>
    </row>
    <row r="43" spans="1:16" ht="15.6">
      <c r="A43" s="29" t="s">
        <v>3</v>
      </c>
      <c r="B43" s="30"/>
      <c r="C43" s="31"/>
      <c r="D43" s="32">
        <f t="shared" ref="D43:M43" si="11">SUM(D44:D47)</f>
        <v>52830</v>
      </c>
      <c r="E43" s="32">
        <f t="shared" si="11"/>
        <v>-16848</v>
      </c>
      <c r="F43" s="32">
        <f t="shared" si="11"/>
        <v>0</v>
      </c>
      <c r="G43" s="32">
        <f t="shared" si="11"/>
        <v>0</v>
      </c>
      <c r="H43" s="32">
        <f t="shared" si="11"/>
        <v>0</v>
      </c>
      <c r="I43" s="32">
        <f t="shared" si="11"/>
        <v>0</v>
      </c>
      <c r="J43" s="32">
        <f t="shared" si="11"/>
        <v>0</v>
      </c>
      <c r="K43" s="32">
        <f t="shared" si="11"/>
        <v>0</v>
      </c>
      <c r="L43" s="32">
        <f t="shared" si="11"/>
        <v>0</v>
      </c>
      <c r="M43" s="32">
        <f t="shared" si="11"/>
        <v>0</v>
      </c>
      <c r="N43" s="32">
        <f t="shared" si="10"/>
        <v>35982</v>
      </c>
      <c r="O43" s="45">
        <f t="shared" si="1"/>
        <v>5.6906531709631505</v>
      </c>
      <c r="P43" s="10"/>
    </row>
    <row r="44" spans="1:16">
      <c r="A44" s="12"/>
      <c r="B44" s="25">
        <v>361.1</v>
      </c>
      <c r="C44" s="20" t="s">
        <v>42</v>
      </c>
      <c r="D44" s="46">
        <v>1639</v>
      </c>
      <c r="E44" s="46">
        <v>879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2518</v>
      </c>
      <c r="O44" s="47">
        <f t="shared" si="1"/>
        <v>0.39822868891349045</v>
      </c>
      <c r="P44" s="9"/>
    </row>
    <row r="45" spans="1:16">
      <c r="A45" s="12"/>
      <c r="B45" s="25">
        <v>361.3</v>
      </c>
      <c r="C45" s="20" t="s">
        <v>96</v>
      </c>
      <c r="D45" s="46">
        <v>-34229</v>
      </c>
      <c r="E45" s="46">
        <v>-17727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-51956</v>
      </c>
      <c r="O45" s="47">
        <f t="shared" si="1"/>
        <v>-8.2169856080974224</v>
      </c>
      <c r="P45" s="9"/>
    </row>
    <row r="46" spans="1:16">
      <c r="A46" s="12"/>
      <c r="B46" s="25">
        <v>366</v>
      </c>
      <c r="C46" s="20" t="s">
        <v>43</v>
      </c>
      <c r="D46" s="46">
        <v>18746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18746</v>
      </c>
      <c r="O46" s="47">
        <f t="shared" si="1"/>
        <v>2.9647319310453897</v>
      </c>
      <c r="P46" s="9"/>
    </row>
    <row r="47" spans="1:16">
      <c r="A47" s="12"/>
      <c r="B47" s="25">
        <v>369.9</v>
      </c>
      <c r="C47" s="20" t="s">
        <v>44</v>
      </c>
      <c r="D47" s="46">
        <v>66674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66674</v>
      </c>
      <c r="O47" s="47">
        <f t="shared" si="1"/>
        <v>10.544678159101693</v>
      </c>
      <c r="P47" s="9"/>
    </row>
    <row r="48" spans="1:16" ht="15.6">
      <c r="A48" s="29" t="s">
        <v>33</v>
      </c>
      <c r="B48" s="30"/>
      <c r="C48" s="31"/>
      <c r="D48" s="32">
        <f t="shared" ref="D48:M48" si="12">SUM(D49:D50)</f>
        <v>418210</v>
      </c>
      <c r="E48" s="32">
        <f t="shared" si="12"/>
        <v>0</v>
      </c>
      <c r="F48" s="32">
        <f t="shared" si="12"/>
        <v>0</v>
      </c>
      <c r="G48" s="32">
        <f t="shared" si="12"/>
        <v>165120</v>
      </c>
      <c r="H48" s="32">
        <f t="shared" si="12"/>
        <v>0</v>
      </c>
      <c r="I48" s="32">
        <f t="shared" si="12"/>
        <v>3670</v>
      </c>
      <c r="J48" s="32">
        <f t="shared" si="12"/>
        <v>0</v>
      </c>
      <c r="K48" s="32">
        <f t="shared" si="12"/>
        <v>0</v>
      </c>
      <c r="L48" s="32">
        <f t="shared" si="12"/>
        <v>0</v>
      </c>
      <c r="M48" s="32">
        <f t="shared" si="12"/>
        <v>0</v>
      </c>
      <c r="N48" s="32">
        <f t="shared" si="10"/>
        <v>587000</v>
      </c>
      <c r="O48" s="45">
        <f t="shared" si="1"/>
        <v>92.835679266171127</v>
      </c>
      <c r="P48" s="9"/>
    </row>
    <row r="49" spans="1:119">
      <c r="A49" s="12"/>
      <c r="B49" s="25">
        <v>381</v>
      </c>
      <c r="C49" s="20" t="s">
        <v>45</v>
      </c>
      <c r="D49" s="46">
        <v>418210</v>
      </c>
      <c r="E49" s="46">
        <v>0</v>
      </c>
      <c r="F49" s="46">
        <v>0</v>
      </c>
      <c r="G49" s="46">
        <v>165120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583330</v>
      </c>
      <c r="O49" s="47">
        <f t="shared" si="1"/>
        <v>92.255258579788077</v>
      </c>
      <c r="P49" s="9"/>
    </row>
    <row r="50" spans="1:119" ht="15.6" thickBot="1">
      <c r="A50" s="12"/>
      <c r="B50" s="25">
        <v>389.1</v>
      </c>
      <c r="C50" s="20" t="s">
        <v>97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3670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3670</v>
      </c>
      <c r="O50" s="47">
        <f t="shared" si="1"/>
        <v>0.580420686383046</v>
      </c>
      <c r="P50" s="9"/>
    </row>
    <row r="51" spans="1:119" ht="16.2" thickBot="1">
      <c r="A51" s="14" t="s">
        <v>39</v>
      </c>
      <c r="B51" s="23"/>
      <c r="C51" s="22"/>
      <c r="D51" s="15">
        <f t="shared" ref="D51:M51" si="13">SUM(D5,D13,D21,D34,D41,D43,D48)</f>
        <v>6023031</v>
      </c>
      <c r="E51" s="15">
        <f t="shared" si="13"/>
        <v>823017</v>
      </c>
      <c r="F51" s="15">
        <f t="shared" si="13"/>
        <v>0</v>
      </c>
      <c r="G51" s="15">
        <f t="shared" si="13"/>
        <v>415064</v>
      </c>
      <c r="H51" s="15">
        <f t="shared" si="13"/>
        <v>0</v>
      </c>
      <c r="I51" s="15">
        <f t="shared" si="13"/>
        <v>4090716</v>
      </c>
      <c r="J51" s="15">
        <f t="shared" si="13"/>
        <v>0</v>
      </c>
      <c r="K51" s="15">
        <f t="shared" si="13"/>
        <v>0</v>
      </c>
      <c r="L51" s="15">
        <f t="shared" si="13"/>
        <v>0</v>
      </c>
      <c r="M51" s="15">
        <f t="shared" si="13"/>
        <v>0</v>
      </c>
      <c r="N51" s="15">
        <f t="shared" si="10"/>
        <v>11351828</v>
      </c>
      <c r="O51" s="38">
        <f t="shared" si="1"/>
        <v>1795.3231061205124</v>
      </c>
      <c r="P51" s="6"/>
      <c r="Q51" s="2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</row>
    <row r="52" spans="1:119">
      <c r="A52" s="16"/>
      <c r="B52" s="18"/>
      <c r="C52" s="18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9"/>
    </row>
    <row r="53" spans="1:119">
      <c r="A53" s="40"/>
      <c r="B53" s="41"/>
      <c r="C53" s="41"/>
      <c r="D53" s="42"/>
      <c r="E53" s="42"/>
      <c r="F53" s="42"/>
      <c r="G53" s="42"/>
      <c r="H53" s="42"/>
      <c r="I53" s="42"/>
      <c r="J53" s="42"/>
      <c r="K53" s="42"/>
      <c r="L53" s="118" t="s">
        <v>98</v>
      </c>
      <c r="M53" s="118"/>
      <c r="N53" s="118"/>
      <c r="O53" s="43">
        <v>6323</v>
      </c>
    </row>
    <row r="54" spans="1:119">
      <c r="A54" s="119"/>
      <c r="B54" s="96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7"/>
    </row>
    <row r="55" spans="1:119" ht="15.75" customHeight="1" thickBot="1">
      <c r="A55" s="120" t="s">
        <v>61</v>
      </c>
      <c r="B55" s="99"/>
      <c r="C55" s="99"/>
      <c r="D55" s="99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100"/>
    </row>
  </sheetData>
  <mergeCells count="10">
    <mergeCell ref="L53:N53"/>
    <mergeCell ref="A54:O54"/>
    <mergeCell ref="A55:O5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43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60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21" t="s">
        <v>55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3.4" thickBot="1">
      <c r="A2" s="124" t="s">
        <v>67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48</v>
      </c>
      <c r="B3" s="108"/>
      <c r="C3" s="109"/>
      <c r="D3" s="128" t="s">
        <v>27</v>
      </c>
      <c r="E3" s="129"/>
      <c r="F3" s="129"/>
      <c r="G3" s="129"/>
      <c r="H3" s="130"/>
      <c r="I3" s="128" t="s">
        <v>28</v>
      </c>
      <c r="J3" s="130"/>
      <c r="K3" s="128" t="s">
        <v>30</v>
      </c>
      <c r="L3" s="130"/>
      <c r="M3" s="36"/>
      <c r="N3" s="37"/>
      <c r="O3" s="131" t="s">
        <v>53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49</v>
      </c>
      <c r="F4" s="34" t="s">
        <v>50</v>
      </c>
      <c r="G4" s="34" t="s">
        <v>51</v>
      </c>
      <c r="H4" s="34" t="s">
        <v>5</v>
      </c>
      <c r="I4" s="34" t="s">
        <v>6</v>
      </c>
      <c r="J4" s="35" t="s">
        <v>52</v>
      </c>
      <c r="K4" s="35" t="s">
        <v>7</v>
      </c>
      <c r="L4" s="35" t="s">
        <v>8</v>
      </c>
      <c r="M4" s="35" t="s">
        <v>9</v>
      </c>
      <c r="N4" s="35" t="s">
        <v>29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4" t="s">
        <v>1</v>
      </c>
      <c r="B5" s="26"/>
      <c r="C5" s="26"/>
      <c r="D5" s="27">
        <f t="shared" ref="D5:M5" si="0">SUM(D6:D9)</f>
        <v>3066708</v>
      </c>
      <c r="E5" s="27">
        <f t="shared" si="0"/>
        <v>287322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39" si="1">SUM(D5:M5)</f>
        <v>3354030</v>
      </c>
      <c r="O5" s="33">
        <f t="shared" ref="O5:O39" si="2">(N5/O$41)</f>
        <v>536.38733407964173</v>
      </c>
      <c r="P5" s="6"/>
    </row>
    <row r="6" spans="1:133">
      <c r="A6" s="12"/>
      <c r="B6" s="25">
        <v>311</v>
      </c>
      <c r="C6" s="20" t="s">
        <v>2</v>
      </c>
      <c r="D6" s="46">
        <v>1987294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1987294</v>
      </c>
      <c r="O6" s="47">
        <f t="shared" si="2"/>
        <v>317.81448904525826</v>
      </c>
      <c r="P6" s="9"/>
    </row>
    <row r="7" spans="1:133">
      <c r="A7" s="12"/>
      <c r="B7" s="25">
        <v>312.41000000000003</v>
      </c>
      <c r="C7" s="20" t="s">
        <v>10</v>
      </c>
      <c r="D7" s="46">
        <v>0</v>
      </c>
      <c r="E7" s="46">
        <v>287322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287322</v>
      </c>
      <c r="O7" s="47">
        <f t="shared" si="2"/>
        <v>45.949464257156563</v>
      </c>
      <c r="P7" s="9"/>
    </row>
    <row r="8" spans="1:133">
      <c r="A8" s="12"/>
      <c r="B8" s="25">
        <v>315</v>
      </c>
      <c r="C8" s="20" t="s">
        <v>11</v>
      </c>
      <c r="D8" s="46">
        <v>1069103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1069103</v>
      </c>
      <c r="O8" s="47">
        <f t="shared" si="2"/>
        <v>170.97441228210459</v>
      </c>
      <c r="P8" s="9"/>
    </row>
    <row r="9" spans="1:133">
      <c r="A9" s="12"/>
      <c r="B9" s="25">
        <v>316</v>
      </c>
      <c r="C9" s="20" t="s">
        <v>63</v>
      </c>
      <c r="D9" s="46">
        <v>10311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10311</v>
      </c>
      <c r="O9" s="47">
        <f t="shared" si="2"/>
        <v>1.6489684951223413</v>
      </c>
      <c r="P9" s="9"/>
    </row>
    <row r="10" spans="1:133" ht="15.6">
      <c r="A10" s="29" t="s">
        <v>12</v>
      </c>
      <c r="B10" s="30"/>
      <c r="C10" s="31"/>
      <c r="D10" s="32">
        <f t="shared" ref="D10:M10" si="3">SUM(D11:D16)</f>
        <v>472575</v>
      </c>
      <c r="E10" s="32">
        <f t="shared" si="3"/>
        <v>35647</v>
      </c>
      <c r="F10" s="32">
        <f t="shared" si="3"/>
        <v>0</v>
      </c>
      <c r="G10" s="32">
        <f t="shared" si="3"/>
        <v>0</v>
      </c>
      <c r="H10" s="32">
        <f t="shared" si="3"/>
        <v>0</v>
      </c>
      <c r="I10" s="32">
        <f t="shared" si="3"/>
        <v>0</v>
      </c>
      <c r="J10" s="32">
        <f t="shared" si="3"/>
        <v>0</v>
      </c>
      <c r="K10" s="32">
        <f t="shared" si="3"/>
        <v>0</v>
      </c>
      <c r="L10" s="32">
        <f t="shared" si="3"/>
        <v>0</v>
      </c>
      <c r="M10" s="32">
        <f t="shared" si="3"/>
        <v>0</v>
      </c>
      <c r="N10" s="44">
        <f t="shared" si="1"/>
        <v>508222</v>
      </c>
      <c r="O10" s="45">
        <f t="shared" si="2"/>
        <v>81.276507276507274</v>
      </c>
      <c r="P10" s="10"/>
    </row>
    <row r="11" spans="1:133">
      <c r="A11" s="12"/>
      <c r="B11" s="25">
        <v>322</v>
      </c>
      <c r="C11" s="20" t="s">
        <v>0</v>
      </c>
      <c r="D11" s="46">
        <v>205601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205601</v>
      </c>
      <c r="O11" s="47">
        <f t="shared" si="2"/>
        <v>32.880377418838954</v>
      </c>
      <c r="P11" s="9"/>
    </row>
    <row r="12" spans="1:133">
      <c r="A12" s="12"/>
      <c r="B12" s="25">
        <v>323.39999999999998</v>
      </c>
      <c r="C12" s="20" t="s">
        <v>13</v>
      </c>
      <c r="D12" s="46">
        <v>6853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6853</v>
      </c>
      <c r="O12" s="47">
        <f t="shared" si="2"/>
        <v>1.0959539421077882</v>
      </c>
      <c r="P12" s="9"/>
    </row>
    <row r="13" spans="1:133">
      <c r="A13" s="12"/>
      <c r="B13" s="25">
        <v>323.7</v>
      </c>
      <c r="C13" s="20" t="s">
        <v>14</v>
      </c>
      <c r="D13" s="46">
        <v>74512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74512</v>
      </c>
      <c r="O13" s="47">
        <f t="shared" si="2"/>
        <v>11.916200223892531</v>
      </c>
      <c r="P13" s="9"/>
    </row>
    <row r="14" spans="1:133">
      <c r="A14" s="12"/>
      <c r="B14" s="25">
        <v>324.32</v>
      </c>
      <c r="C14" s="20" t="s">
        <v>16</v>
      </c>
      <c r="D14" s="46">
        <v>0</v>
      </c>
      <c r="E14" s="46">
        <v>24629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24629</v>
      </c>
      <c r="O14" s="47">
        <f t="shared" si="2"/>
        <v>3.938749400287862</v>
      </c>
      <c r="P14" s="9"/>
    </row>
    <row r="15" spans="1:133">
      <c r="A15" s="12"/>
      <c r="B15" s="25">
        <v>324.62</v>
      </c>
      <c r="C15" s="20" t="s">
        <v>17</v>
      </c>
      <c r="D15" s="46">
        <v>0</v>
      </c>
      <c r="E15" s="46">
        <v>11018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11018</v>
      </c>
      <c r="O15" s="47">
        <f t="shared" si="2"/>
        <v>1.7620342235726851</v>
      </c>
      <c r="P15" s="9"/>
    </row>
    <row r="16" spans="1:133">
      <c r="A16" s="12"/>
      <c r="B16" s="25">
        <v>329</v>
      </c>
      <c r="C16" s="20" t="s">
        <v>20</v>
      </c>
      <c r="D16" s="46">
        <v>185609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185609</v>
      </c>
      <c r="O16" s="47">
        <f t="shared" si="2"/>
        <v>29.683192067807454</v>
      </c>
      <c r="P16" s="9"/>
    </row>
    <row r="17" spans="1:16" ht="15.6">
      <c r="A17" s="29" t="s">
        <v>21</v>
      </c>
      <c r="B17" s="30"/>
      <c r="C17" s="31"/>
      <c r="D17" s="32">
        <f t="shared" ref="D17:M17" si="4">SUM(D18:D24)</f>
        <v>645610</v>
      </c>
      <c r="E17" s="32">
        <f t="shared" si="4"/>
        <v>399580</v>
      </c>
      <c r="F17" s="32">
        <f t="shared" si="4"/>
        <v>0</v>
      </c>
      <c r="G17" s="32">
        <f t="shared" si="4"/>
        <v>202953</v>
      </c>
      <c r="H17" s="32">
        <f t="shared" si="4"/>
        <v>0</v>
      </c>
      <c r="I17" s="32">
        <f t="shared" si="4"/>
        <v>0</v>
      </c>
      <c r="J17" s="32">
        <f t="shared" si="4"/>
        <v>0</v>
      </c>
      <c r="K17" s="32">
        <f t="shared" si="4"/>
        <v>0</v>
      </c>
      <c r="L17" s="32">
        <f t="shared" si="4"/>
        <v>0</v>
      </c>
      <c r="M17" s="32">
        <f t="shared" si="4"/>
        <v>0</v>
      </c>
      <c r="N17" s="44">
        <f t="shared" si="1"/>
        <v>1248143</v>
      </c>
      <c r="O17" s="45">
        <f t="shared" si="2"/>
        <v>199.60706860706861</v>
      </c>
      <c r="P17" s="10"/>
    </row>
    <row r="18" spans="1:16">
      <c r="A18" s="12"/>
      <c r="B18" s="25">
        <v>335.14</v>
      </c>
      <c r="C18" s="20" t="s">
        <v>22</v>
      </c>
      <c r="D18" s="46">
        <v>12643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12643</v>
      </c>
      <c r="O18" s="47">
        <f t="shared" si="2"/>
        <v>2.0219094834479452</v>
      </c>
      <c r="P18" s="9"/>
    </row>
    <row r="19" spans="1:16">
      <c r="A19" s="12"/>
      <c r="B19" s="25">
        <v>335.15</v>
      </c>
      <c r="C19" s="20" t="s">
        <v>23</v>
      </c>
      <c r="D19" s="46">
        <v>23918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23918</v>
      </c>
      <c r="O19" s="47">
        <f t="shared" si="2"/>
        <v>3.8250439788901329</v>
      </c>
      <c r="P19" s="9"/>
    </row>
    <row r="20" spans="1:16">
      <c r="A20" s="12"/>
      <c r="B20" s="25">
        <v>335.18</v>
      </c>
      <c r="C20" s="20" t="s">
        <v>24</v>
      </c>
      <c r="D20" s="46">
        <v>545452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545452</v>
      </c>
      <c r="O20" s="47">
        <f t="shared" si="2"/>
        <v>87.23044938429554</v>
      </c>
      <c r="P20" s="9"/>
    </row>
    <row r="21" spans="1:16">
      <c r="A21" s="12"/>
      <c r="B21" s="25">
        <v>335.19</v>
      </c>
      <c r="C21" s="20" t="s">
        <v>34</v>
      </c>
      <c r="D21" s="46">
        <v>0</v>
      </c>
      <c r="E21" s="46">
        <v>11645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11645</v>
      </c>
      <c r="O21" s="47">
        <f t="shared" si="2"/>
        <v>1.8623060930753239</v>
      </c>
      <c r="P21" s="9"/>
    </row>
    <row r="22" spans="1:16">
      <c r="A22" s="12"/>
      <c r="B22" s="25">
        <v>335.9</v>
      </c>
      <c r="C22" s="20" t="s">
        <v>65</v>
      </c>
      <c r="D22" s="46">
        <v>0</v>
      </c>
      <c r="E22" s="46">
        <v>36622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36622</v>
      </c>
      <c r="O22" s="47">
        <f t="shared" si="2"/>
        <v>5.8567087797857029</v>
      </c>
      <c r="P22" s="9"/>
    </row>
    <row r="23" spans="1:16">
      <c r="A23" s="12"/>
      <c r="B23" s="25">
        <v>337.4</v>
      </c>
      <c r="C23" s="20" t="s">
        <v>57</v>
      </c>
      <c r="D23" s="46">
        <v>0</v>
      </c>
      <c r="E23" s="46">
        <v>351313</v>
      </c>
      <c r="F23" s="46">
        <v>0</v>
      </c>
      <c r="G23" s="46">
        <v>102141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453454</v>
      </c>
      <c r="O23" s="47">
        <f t="shared" si="2"/>
        <v>72.517831440908367</v>
      </c>
      <c r="P23" s="9"/>
    </row>
    <row r="24" spans="1:16">
      <c r="A24" s="12"/>
      <c r="B24" s="25">
        <v>337.7</v>
      </c>
      <c r="C24" s="20" t="s">
        <v>25</v>
      </c>
      <c r="D24" s="46">
        <v>63597</v>
      </c>
      <c r="E24" s="46">
        <v>0</v>
      </c>
      <c r="F24" s="46">
        <v>0</v>
      </c>
      <c r="G24" s="46">
        <v>100812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164409</v>
      </c>
      <c r="O24" s="47">
        <f t="shared" si="2"/>
        <v>26.2928194466656</v>
      </c>
      <c r="P24" s="9"/>
    </row>
    <row r="25" spans="1:16" ht="15.6">
      <c r="A25" s="29" t="s">
        <v>31</v>
      </c>
      <c r="B25" s="30"/>
      <c r="C25" s="31"/>
      <c r="D25" s="32">
        <f t="shared" ref="D25:M25" si="5">SUM(D26:D30)</f>
        <v>677479</v>
      </c>
      <c r="E25" s="32">
        <f t="shared" si="5"/>
        <v>0</v>
      </c>
      <c r="F25" s="32">
        <f t="shared" si="5"/>
        <v>0</v>
      </c>
      <c r="G25" s="32">
        <f t="shared" si="5"/>
        <v>0</v>
      </c>
      <c r="H25" s="32">
        <f t="shared" si="5"/>
        <v>0</v>
      </c>
      <c r="I25" s="32">
        <f t="shared" si="5"/>
        <v>3945191</v>
      </c>
      <c r="J25" s="32">
        <f t="shared" si="5"/>
        <v>0</v>
      </c>
      <c r="K25" s="32">
        <f t="shared" si="5"/>
        <v>0</v>
      </c>
      <c r="L25" s="32">
        <f t="shared" si="5"/>
        <v>0</v>
      </c>
      <c r="M25" s="32">
        <f t="shared" si="5"/>
        <v>0</v>
      </c>
      <c r="N25" s="32">
        <f t="shared" si="1"/>
        <v>4622670</v>
      </c>
      <c r="O25" s="45">
        <f t="shared" si="2"/>
        <v>739.27234927234929</v>
      </c>
      <c r="P25" s="10"/>
    </row>
    <row r="26" spans="1:16">
      <c r="A26" s="12"/>
      <c r="B26" s="25">
        <v>343.3</v>
      </c>
      <c r="C26" s="20" t="s">
        <v>35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3945191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3945191</v>
      </c>
      <c r="O26" s="47">
        <f t="shared" si="2"/>
        <v>630.92771469694549</v>
      </c>
      <c r="P26" s="9"/>
    </row>
    <row r="27" spans="1:16">
      <c r="A27" s="12"/>
      <c r="B27" s="25">
        <v>344.5</v>
      </c>
      <c r="C27" s="20" t="s">
        <v>36</v>
      </c>
      <c r="D27" s="46">
        <v>447477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447477</v>
      </c>
      <c r="O27" s="47">
        <f t="shared" si="2"/>
        <v>71.561970254277952</v>
      </c>
      <c r="P27" s="9"/>
    </row>
    <row r="28" spans="1:16">
      <c r="A28" s="12"/>
      <c r="B28" s="25">
        <v>344.9</v>
      </c>
      <c r="C28" s="20" t="s">
        <v>37</v>
      </c>
      <c r="D28" s="46">
        <v>76107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76107</v>
      </c>
      <c r="O28" s="47">
        <f t="shared" si="2"/>
        <v>12.171277786662403</v>
      </c>
      <c r="P28" s="9"/>
    </row>
    <row r="29" spans="1:16">
      <c r="A29" s="12"/>
      <c r="B29" s="25">
        <v>347.9</v>
      </c>
      <c r="C29" s="20" t="s">
        <v>38</v>
      </c>
      <c r="D29" s="46">
        <v>152750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152750</v>
      </c>
      <c r="O29" s="47">
        <f t="shared" si="2"/>
        <v>24.428274428274428</v>
      </c>
      <c r="P29" s="9"/>
    </row>
    <row r="30" spans="1:16">
      <c r="A30" s="12"/>
      <c r="B30" s="25">
        <v>349</v>
      </c>
      <c r="C30" s="20" t="s">
        <v>59</v>
      </c>
      <c r="D30" s="46">
        <v>1145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1145</v>
      </c>
      <c r="O30" s="47">
        <f t="shared" si="2"/>
        <v>0.18311210618902926</v>
      </c>
      <c r="P30" s="9"/>
    </row>
    <row r="31" spans="1:16" ht="15.6">
      <c r="A31" s="29" t="s">
        <v>32</v>
      </c>
      <c r="B31" s="30"/>
      <c r="C31" s="31"/>
      <c r="D31" s="32">
        <f t="shared" ref="D31:M31" si="6">SUM(D32:D32)</f>
        <v>7942</v>
      </c>
      <c r="E31" s="32">
        <f t="shared" si="6"/>
        <v>0</v>
      </c>
      <c r="F31" s="32">
        <f t="shared" si="6"/>
        <v>0</v>
      </c>
      <c r="G31" s="32">
        <f t="shared" si="6"/>
        <v>0</v>
      </c>
      <c r="H31" s="32">
        <f t="shared" si="6"/>
        <v>0</v>
      </c>
      <c r="I31" s="32">
        <f t="shared" si="6"/>
        <v>0</v>
      </c>
      <c r="J31" s="32">
        <f t="shared" si="6"/>
        <v>0</v>
      </c>
      <c r="K31" s="32">
        <f t="shared" si="6"/>
        <v>0</v>
      </c>
      <c r="L31" s="32">
        <f t="shared" si="6"/>
        <v>0</v>
      </c>
      <c r="M31" s="32">
        <f t="shared" si="6"/>
        <v>0</v>
      </c>
      <c r="N31" s="32">
        <f t="shared" si="1"/>
        <v>7942</v>
      </c>
      <c r="O31" s="45">
        <f t="shared" si="2"/>
        <v>1.2701103470334238</v>
      </c>
      <c r="P31" s="10"/>
    </row>
    <row r="32" spans="1:16">
      <c r="A32" s="13"/>
      <c r="B32" s="39">
        <v>359</v>
      </c>
      <c r="C32" s="21" t="s">
        <v>41</v>
      </c>
      <c r="D32" s="46">
        <v>7942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"/>
        <v>7942</v>
      </c>
      <c r="O32" s="47">
        <f t="shared" si="2"/>
        <v>1.2701103470334238</v>
      </c>
      <c r="P32" s="9"/>
    </row>
    <row r="33" spans="1:119" ht="15.6">
      <c r="A33" s="29" t="s">
        <v>3</v>
      </c>
      <c r="B33" s="30"/>
      <c r="C33" s="31"/>
      <c r="D33" s="32">
        <f t="shared" ref="D33:M33" si="7">SUM(D34:D36)</f>
        <v>312947</v>
      </c>
      <c r="E33" s="32">
        <f t="shared" si="7"/>
        <v>51911</v>
      </c>
      <c r="F33" s="32">
        <f t="shared" si="7"/>
        <v>0</v>
      </c>
      <c r="G33" s="32">
        <f t="shared" si="7"/>
        <v>53</v>
      </c>
      <c r="H33" s="32">
        <f t="shared" si="7"/>
        <v>0</v>
      </c>
      <c r="I33" s="32">
        <f t="shared" si="7"/>
        <v>3756</v>
      </c>
      <c r="J33" s="32">
        <f t="shared" si="7"/>
        <v>0</v>
      </c>
      <c r="K33" s="32">
        <f t="shared" si="7"/>
        <v>0</v>
      </c>
      <c r="L33" s="32">
        <f t="shared" si="7"/>
        <v>0</v>
      </c>
      <c r="M33" s="32">
        <f t="shared" si="7"/>
        <v>0</v>
      </c>
      <c r="N33" s="32">
        <f t="shared" si="1"/>
        <v>368667</v>
      </c>
      <c r="O33" s="45">
        <f t="shared" si="2"/>
        <v>58.95841995841996</v>
      </c>
      <c r="P33" s="10"/>
    </row>
    <row r="34" spans="1:119">
      <c r="A34" s="12"/>
      <c r="B34" s="25">
        <v>361.1</v>
      </c>
      <c r="C34" s="20" t="s">
        <v>42</v>
      </c>
      <c r="D34" s="46">
        <v>110665</v>
      </c>
      <c r="E34" s="46">
        <v>51911</v>
      </c>
      <c r="F34" s="46">
        <v>0</v>
      </c>
      <c r="G34" s="46">
        <v>0</v>
      </c>
      <c r="H34" s="46">
        <v>0</v>
      </c>
      <c r="I34" s="46">
        <v>3756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"/>
        <v>166332</v>
      </c>
      <c r="O34" s="47">
        <f t="shared" si="2"/>
        <v>26.600351831121063</v>
      </c>
      <c r="P34" s="9"/>
    </row>
    <row r="35" spans="1:119">
      <c r="A35" s="12"/>
      <c r="B35" s="25">
        <v>366</v>
      </c>
      <c r="C35" s="20" t="s">
        <v>43</v>
      </c>
      <c r="D35" s="46">
        <v>24753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"/>
        <v>24753</v>
      </c>
      <c r="O35" s="47">
        <f t="shared" si="2"/>
        <v>3.9585798816568047</v>
      </c>
      <c r="P35" s="9"/>
    </row>
    <row r="36" spans="1:119">
      <c r="A36" s="12"/>
      <c r="B36" s="25">
        <v>369.9</v>
      </c>
      <c r="C36" s="20" t="s">
        <v>44</v>
      </c>
      <c r="D36" s="46">
        <v>177529</v>
      </c>
      <c r="E36" s="46">
        <v>0</v>
      </c>
      <c r="F36" s="46">
        <v>0</v>
      </c>
      <c r="G36" s="46">
        <v>53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"/>
        <v>177582</v>
      </c>
      <c r="O36" s="47">
        <f t="shared" si="2"/>
        <v>28.399488245642093</v>
      </c>
      <c r="P36" s="9"/>
    </row>
    <row r="37" spans="1:119" ht="15.6">
      <c r="A37" s="29" t="s">
        <v>33</v>
      </c>
      <c r="B37" s="30"/>
      <c r="C37" s="31"/>
      <c r="D37" s="32">
        <f t="shared" ref="D37:M37" si="8">SUM(D38:D38)</f>
        <v>174426</v>
      </c>
      <c r="E37" s="32">
        <f t="shared" si="8"/>
        <v>8841</v>
      </c>
      <c r="F37" s="32">
        <f t="shared" si="8"/>
        <v>0</v>
      </c>
      <c r="G37" s="32">
        <f t="shared" si="8"/>
        <v>109153</v>
      </c>
      <c r="H37" s="32">
        <f t="shared" si="8"/>
        <v>0</v>
      </c>
      <c r="I37" s="32">
        <f t="shared" si="8"/>
        <v>0</v>
      </c>
      <c r="J37" s="32">
        <f t="shared" si="8"/>
        <v>0</v>
      </c>
      <c r="K37" s="32">
        <f t="shared" si="8"/>
        <v>0</v>
      </c>
      <c r="L37" s="32">
        <f t="shared" si="8"/>
        <v>0</v>
      </c>
      <c r="M37" s="32">
        <f t="shared" si="8"/>
        <v>0</v>
      </c>
      <c r="N37" s="32">
        <f t="shared" si="1"/>
        <v>292420</v>
      </c>
      <c r="O37" s="45">
        <f t="shared" si="2"/>
        <v>46.764752918599072</v>
      </c>
      <c r="P37" s="9"/>
    </row>
    <row r="38" spans="1:119" ht="15.6" thickBot="1">
      <c r="A38" s="12"/>
      <c r="B38" s="25">
        <v>381</v>
      </c>
      <c r="C38" s="20" t="s">
        <v>45</v>
      </c>
      <c r="D38" s="46">
        <v>174426</v>
      </c>
      <c r="E38" s="46">
        <v>8841</v>
      </c>
      <c r="F38" s="46">
        <v>0</v>
      </c>
      <c r="G38" s="46">
        <v>109153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"/>
        <v>292420</v>
      </c>
      <c r="O38" s="47">
        <f t="shared" si="2"/>
        <v>46.764752918599072</v>
      </c>
      <c r="P38" s="9"/>
    </row>
    <row r="39" spans="1:119" ht="16.2" thickBot="1">
      <c r="A39" s="14" t="s">
        <v>39</v>
      </c>
      <c r="B39" s="23"/>
      <c r="C39" s="22"/>
      <c r="D39" s="15">
        <f t="shared" ref="D39:M39" si="9">SUM(D5,D10,D17,D25,D31,D33,D37)</f>
        <v>5357687</v>
      </c>
      <c r="E39" s="15">
        <f t="shared" si="9"/>
        <v>783301</v>
      </c>
      <c r="F39" s="15">
        <f t="shared" si="9"/>
        <v>0</v>
      </c>
      <c r="G39" s="15">
        <f t="shared" si="9"/>
        <v>312159</v>
      </c>
      <c r="H39" s="15">
        <f t="shared" si="9"/>
        <v>0</v>
      </c>
      <c r="I39" s="15">
        <f t="shared" si="9"/>
        <v>3948947</v>
      </c>
      <c r="J39" s="15">
        <f t="shared" si="9"/>
        <v>0</v>
      </c>
      <c r="K39" s="15">
        <f t="shared" si="9"/>
        <v>0</v>
      </c>
      <c r="L39" s="15">
        <f t="shared" si="9"/>
        <v>0</v>
      </c>
      <c r="M39" s="15">
        <f t="shared" si="9"/>
        <v>0</v>
      </c>
      <c r="N39" s="15">
        <f t="shared" si="1"/>
        <v>10402094</v>
      </c>
      <c r="O39" s="38">
        <f t="shared" si="2"/>
        <v>1663.5365424596193</v>
      </c>
      <c r="P39" s="6"/>
      <c r="Q39" s="2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</row>
    <row r="40" spans="1:119">
      <c r="A40" s="16"/>
      <c r="B40" s="18"/>
      <c r="C40" s="18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9"/>
    </row>
    <row r="41" spans="1:119">
      <c r="A41" s="40"/>
      <c r="B41" s="41"/>
      <c r="C41" s="41"/>
      <c r="D41" s="42"/>
      <c r="E41" s="42"/>
      <c r="F41" s="42"/>
      <c r="G41" s="42"/>
      <c r="H41" s="42"/>
      <c r="I41" s="42"/>
      <c r="J41" s="42"/>
      <c r="K41" s="42"/>
      <c r="L41" s="118" t="s">
        <v>68</v>
      </c>
      <c r="M41" s="118"/>
      <c r="N41" s="118"/>
      <c r="O41" s="43">
        <v>6253</v>
      </c>
    </row>
    <row r="42" spans="1:119">
      <c r="A42" s="119"/>
      <c r="B42" s="96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7"/>
    </row>
    <row r="43" spans="1:119" ht="15.75" customHeight="1" thickBot="1">
      <c r="A43" s="120" t="s">
        <v>61</v>
      </c>
      <c r="B43" s="99"/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100"/>
    </row>
  </sheetData>
  <mergeCells count="10">
    <mergeCell ref="L41:N41"/>
    <mergeCell ref="A42:O42"/>
    <mergeCell ref="A43:O4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45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60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21" t="s">
        <v>55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3.4" thickBot="1">
      <c r="A2" s="124" t="s">
        <v>62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48</v>
      </c>
      <c r="B3" s="108"/>
      <c r="C3" s="109"/>
      <c r="D3" s="128" t="s">
        <v>27</v>
      </c>
      <c r="E3" s="129"/>
      <c r="F3" s="129"/>
      <c r="G3" s="129"/>
      <c r="H3" s="130"/>
      <c r="I3" s="128" t="s">
        <v>28</v>
      </c>
      <c r="J3" s="130"/>
      <c r="K3" s="128" t="s">
        <v>30</v>
      </c>
      <c r="L3" s="130"/>
      <c r="M3" s="36"/>
      <c r="N3" s="37"/>
      <c r="O3" s="131" t="s">
        <v>53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49</v>
      </c>
      <c r="F4" s="34" t="s">
        <v>50</v>
      </c>
      <c r="G4" s="34" t="s">
        <v>51</v>
      </c>
      <c r="H4" s="34" t="s">
        <v>5</v>
      </c>
      <c r="I4" s="34" t="s">
        <v>6</v>
      </c>
      <c r="J4" s="35" t="s">
        <v>52</v>
      </c>
      <c r="K4" s="35" t="s">
        <v>7</v>
      </c>
      <c r="L4" s="35" t="s">
        <v>8</v>
      </c>
      <c r="M4" s="35" t="s">
        <v>9</v>
      </c>
      <c r="N4" s="35" t="s">
        <v>29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4" t="s">
        <v>1</v>
      </c>
      <c r="B5" s="26"/>
      <c r="C5" s="26"/>
      <c r="D5" s="27">
        <f t="shared" ref="D5:M5" si="0">SUM(D6:D9)</f>
        <v>3028903</v>
      </c>
      <c r="E5" s="27">
        <f t="shared" si="0"/>
        <v>289340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6" si="1">SUM(D5:M5)</f>
        <v>3318243</v>
      </c>
      <c r="O5" s="33">
        <f t="shared" ref="O5:O41" si="2">(N5/O$43)</f>
        <v>529.90146917917593</v>
      </c>
      <c r="P5" s="6"/>
    </row>
    <row r="6" spans="1:133">
      <c r="A6" s="12"/>
      <c r="B6" s="25">
        <v>311</v>
      </c>
      <c r="C6" s="20" t="s">
        <v>2</v>
      </c>
      <c r="D6" s="46">
        <v>2330151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2330151</v>
      </c>
      <c r="O6" s="47">
        <f t="shared" si="2"/>
        <v>372.1097093580326</v>
      </c>
      <c r="P6" s="9"/>
    </row>
    <row r="7" spans="1:133">
      <c r="A7" s="12"/>
      <c r="B7" s="25">
        <v>312.41000000000003</v>
      </c>
      <c r="C7" s="20" t="s">
        <v>10</v>
      </c>
      <c r="D7" s="46">
        <v>0</v>
      </c>
      <c r="E7" s="46">
        <v>289340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289340</v>
      </c>
      <c r="O7" s="47">
        <f t="shared" si="2"/>
        <v>46.205685084637494</v>
      </c>
      <c r="P7" s="9"/>
    </row>
    <row r="8" spans="1:133">
      <c r="A8" s="12"/>
      <c r="B8" s="25">
        <v>315</v>
      </c>
      <c r="C8" s="20" t="s">
        <v>11</v>
      </c>
      <c r="D8" s="46">
        <v>687159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687159</v>
      </c>
      <c r="O8" s="47">
        <f t="shared" si="2"/>
        <v>109.73474928137975</v>
      </c>
      <c r="P8" s="9"/>
    </row>
    <row r="9" spans="1:133">
      <c r="A9" s="12"/>
      <c r="B9" s="25">
        <v>316</v>
      </c>
      <c r="C9" s="20" t="s">
        <v>63</v>
      </c>
      <c r="D9" s="46">
        <v>11593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11593</v>
      </c>
      <c r="O9" s="47">
        <f t="shared" si="2"/>
        <v>1.8513254551261578</v>
      </c>
      <c r="P9" s="9"/>
    </row>
    <row r="10" spans="1:133" ht="15.6">
      <c r="A10" s="29" t="s">
        <v>12</v>
      </c>
      <c r="B10" s="30"/>
      <c r="C10" s="31"/>
      <c r="D10" s="32">
        <f t="shared" ref="D10:M10" si="3">SUM(D11:D17)</f>
        <v>451328</v>
      </c>
      <c r="E10" s="32">
        <f t="shared" si="3"/>
        <v>15700</v>
      </c>
      <c r="F10" s="32">
        <f t="shared" si="3"/>
        <v>0</v>
      </c>
      <c r="G10" s="32">
        <f t="shared" si="3"/>
        <v>0</v>
      </c>
      <c r="H10" s="32">
        <f t="shared" si="3"/>
        <v>0</v>
      </c>
      <c r="I10" s="32">
        <f t="shared" si="3"/>
        <v>0</v>
      </c>
      <c r="J10" s="32">
        <f t="shared" si="3"/>
        <v>0</v>
      </c>
      <c r="K10" s="32">
        <f t="shared" si="3"/>
        <v>0</v>
      </c>
      <c r="L10" s="32">
        <f t="shared" si="3"/>
        <v>0</v>
      </c>
      <c r="M10" s="32">
        <f t="shared" si="3"/>
        <v>0</v>
      </c>
      <c r="N10" s="44">
        <f t="shared" si="1"/>
        <v>467028</v>
      </c>
      <c r="O10" s="45">
        <f t="shared" si="2"/>
        <v>74.581283934845104</v>
      </c>
      <c r="P10" s="10"/>
    </row>
    <row r="11" spans="1:133">
      <c r="A11" s="12"/>
      <c r="B11" s="25">
        <v>322</v>
      </c>
      <c r="C11" s="20" t="s">
        <v>0</v>
      </c>
      <c r="D11" s="46">
        <v>230709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230709</v>
      </c>
      <c r="O11" s="47">
        <f t="shared" si="2"/>
        <v>36.842702012136698</v>
      </c>
      <c r="P11" s="9"/>
    </row>
    <row r="12" spans="1:133">
      <c r="A12" s="12"/>
      <c r="B12" s="25">
        <v>323.39999999999998</v>
      </c>
      <c r="C12" s="20" t="s">
        <v>13</v>
      </c>
      <c r="D12" s="46">
        <v>7114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7114</v>
      </c>
      <c r="O12" s="47">
        <f t="shared" si="2"/>
        <v>1.1360587671670392</v>
      </c>
      <c r="P12" s="9"/>
    </row>
    <row r="13" spans="1:133">
      <c r="A13" s="12"/>
      <c r="B13" s="25">
        <v>323.7</v>
      </c>
      <c r="C13" s="20" t="s">
        <v>14</v>
      </c>
      <c r="D13" s="46">
        <v>73853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73853</v>
      </c>
      <c r="O13" s="47">
        <f t="shared" si="2"/>
        <v>11.793835835196424</v>
      </c>
      <c r="P13" s="9"/>
    </row>
    <row r="14" spans="1:133">
      <c r="A14" s="12"/>
      <c r="B14" s="25">
        <v>324.32</v>
      </c>
      <c r="C14" s="20" t="s">
        <v>16</v>
      </c>
      <c r="D14" s="46">
        <v>0</v>
      </c>
      <c r="E14" s="46">
        <v>14728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14728</v>
      </c>
      <c r="O14" s="47">
        <f t="shared" si="2"/>
        <v>2.3519642286809326</v>
      </c>
      <c r="P14" s="9"/>
    </row>
    <row r="15" spans="1:133">
      <c r="A15" s="12"/>
      <c r="B15" s="25">
        <v>324.61</v>
      </c>
      <c r="C15" s="20" t="s">
        <v>64</v>
      </c>
      <c r="D15" s="46">
        <v>27726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27726</v>
      </c>
      <c r="O15" s="47">
        <f t="shared" si="2"/>
        <v>4.4276588949217501</v>
      </c>
      <c r="P15" s="9"/>
    </row>
    <row r="16" spans="1:133">
      <c r="A16" s="12"/>
      <c r="B16" s="25">
        <v>324.62</v>
      </c>
      <c r="C16" s="20" t="s">
        <v>17</v>
      </c>
      <c r="D16" s="46">
        <v>0</v>
      </c>
      <c r="E16" s="46">
        <v>972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972</v>
      </c>
      <c r="O16" s="47">
        <f t="shared" si="2"/>
        <v>0.15522197381028424</v>
      </c>
      <c r="P16" s="9"/>
    </row>
    <row r="17" spans="1:16">
      <c r="A17" s="12"/>
      <c r="B17" s="25">
        <v>329</v>
      </c>
      <c r="C17" s="20" t="s">
        <v>20</v>
      </c>
      <c r="D17" s="46">
        <v>111926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111926</v>
      </c>
      <c r="O17" s="47">
        <f t="shared" si="2"/>
        <v>17.87384222293197</v>
      </c>
      <c r="P17" s="9"/>
    </row>
    <row r="18" spans="1:16" ht="15.6">
      <c r="A18" s="29" t="s">
        <v>21</v>
      </c>
      <c r="B18" s="30"/>
      <c r="C18" s="31"/>
      <c r="D18" s="32">
        <f t="shared" ref="D18:M18" si="4">SUM(D19:D25)</f>
        <v>695809</v>
      </c>
      <c r="E18" s="32">
        <f t="shared" si="4"/>
        <v>188064</v>
      </c>
      <c r="F18" s="32">
        <f t="shared" si="4"/>
        <v>0</v>
      </c>
      <c r="G18" s="32">
        <f t="shared" si="4"/>
        <v>0</v>
      </c>
      <c r="H18" s="32">
        <f t="shared" si="4"/>
        <v>0</v>
      </c>
      <c r="I18" s="32">
        <f t="shared" si="4"/>
        <v>0</v>
      </c>
      <c r="J18" s="32">
        <f t="shared" si="4"/>
        <v>0</v>
      </c>
      <c r="K18" s="32">
        <f t="shared" si="4"/>
        <v>0</v>
      </c>
      <c r="L18" s="32">
        <f t="shared" si="4"/>
        <v>0</v>
      </c>
      <c r="M18" s="32">
        <f t="shared" si="4"/>
        <v>0</v>
      </c>
      <c r="N18" s="44">
        <f t="shared" si="1"/>
        <v>883873</v>
      </c>
      <c r="O18" s="45">
        <f t="shared" si="2"/>
        <v>141.14867454487384</v>
      </c>
      <c r="P18" s="10"/>
    </row>
    <row r="19" spans="1:16">
      <c r="A19" s="12"/>
      <c r="B19" s="25">
        <v>335.14</v>
      </c>
      <c r="C19" s="20" t="s">
        <v>22</v>
      </c>
      <c r="D19" s="46">
        <v>13131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13131</v>
      </c>
      <c r="O19" s="47">
        <f t="shared" si="2"/>
        <v>2.0969338869370806</v>
      </c>
      <c r="P19" s="9"/>
    </row>
    <row r="20" spans="1:16">
      <c r="A20" s="12"/>
      <c r="B20" s="25">
        <v>335.15</v>
      </c>
      <c r="C20" s="20" t="s">
        <v>23</v>
      </c>
      <c r="D20" s="46">
        <v>25019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25019</v>
      </c>
      <c r="O20" s="47">
        <f t="shared" si="2"/>
        <v>3.9953688917278827</v>
      </c>
      <c r="P20" s="9"/>
    </row>
    <row r="21" spans="1:16">
      <c r="A21" s="12"/>
      <c r="B21" s="25">
        <v>335.18</v>
      </c>
      <c r="C21" s="20" t="s">
        <v>24</v>
      </c>
      <c r="D21" s="46">
        <v>552297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552297</v>
      </c>
      <c r="O21" s="47">
        <f t="shared" si="2"/>
        <v>88.19817949536889</v>
      </c>
      <c r="P21" s="9"/>
    </row>
    <row r="22" spans="1:16">
      <c r="A22" s="12"/>
      <c r="B22" s="25">
        <v>335.19</v>
      </c>
      <c r="C22" s="20" t="s">
        <v>34</v>
      </c>
      <c r="D22" s="46">
        <v>0</v>
      </c>
      <c r="E22" s="46">
        <v>4659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4659</v>
      </c>
      <c r="O22" s="47">
        <f t="shared" si="2"/>
        <v>0.74401149792398591</v>
      </c>
      <c r="P22" s="9"/>
    </row>
    <row r="23" spans="1:16">
      <c r="A23" s="12"/>
      <c r="B23" s="25">
        <v>335.9</v>
      </c>
      <c r="C23" s="20" t="s">
        <v>65</v>
      </c>
      <c r="D23" s="46">
        <v>0</v>
      </c>
      <c r="E23" s="46">
        <v>43377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43377</v>
      </c>
      <c r="O23" s="47">
        <f t="shared" si="2"/>
        <v>6.9270201213669758</v>
      </c>
      <c r="P23" s="9"/>
    </row>
    <row r="24" spans="1:16">
      <c r="A24" s="12"/>
      <c r="B24" s="25">
        <v>337.4</v>
      </c>
      <c r="C24" s="20" t="s">
        <v>57</v>
      </c>
      <c r="D24" s="46">
        <v>0</v>
      </c>
      <c r="E24" s="46">
        <v>140028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140028</v>
      </c>
      <c r="O24" s="47">
        <f t="shared" si="2"/>
        <v>22.361545832002555</v>
      </c>
      <c r="P24" s="9"/>
    </row>
    <row r="25" spans="1:16">
      <c r="A25" s="12"/>
      <c r="B25" s="25">
        <v>337.7</v>
      </c>
      <c r="C25" s="20" t="s">
        <v>25</v>
      </c>
      <c r="D25" s="46">
        <v>105362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105362</v>
      </c>
      <c r="O25" s="47">
        <f t="shared" si="2"/>
        <v>16.82561481954647</v>
      </c>
      <c r="P25" s="9"/>
    </row>
    <row r="26" spans="1:16" ht="15.6">
      <c r="A26" s="29" t="s">
        <v>31</v>
      </c>
      <c r="B26" s="30"/>
      <c r="C26" s="31"/>
      <c r="D26" s="32">
        <f t="shared" ref="D26:M26" si="5">SUM(D27:D32)</f>
        <v>650025</v>
      </c>
      <c r="E26" s="32">
        <f t="shared" si="5"/>
        <v>0</v>
      </c>
      <c r="F26" s="32">
        <f t="shared" si="5"/>
        <v>0</v>
      </c>
      <c r="G26" s="32">
        <f t="shared" si="5"/>
        <v>625504</v>
      </c>
      <c r="H26" s="32">
        <f t="shared" si="5"/>
        <v>0</v>
      </c>
      <c r="I26" s="32">
        <f t="shared" si="5"/>
        <v>4136484</v>
      </c>
      <c r="J26" s="32">
        <f t="shared" si="5"/>
        <v>0</v>
      </c>
      <c r="K26" s="32">
        <f t="shared" si="5"/>
        <v>0</v>
      </c>
      <c r="L26" s="32">
        <f t="shared" si="5"/>
        <v>0</v>
      </c>
      <c r="M26" s="32">
        <f t="shared" si="5"/>
        <v>0</v>
      </c>
      <c r="N26" s="32">
        <f t="shared" si="1"/>
        <v>5412013</v>
      </c>
      <c r="O26" s="45">
        <f t="shared" si="2"/>
        <v>864.2626956244012</v>
      </c>
      <c r="P26" s="10"/>
    </row>
    <row r="27" spans="1:16">
      <c r="A27" s="12"/>
      <c r="B27" s="25">
        <v>343.3</v>
      </c>
      <c r="C27" s="20" t="s">
        <v>35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4136484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2" si="6">SUM(D27:M27)</f>
        <v>4136484</v>
      </c>
      <c r="O27" s="47">
        <f t="shared" si="2"/>
        <v>660.56914723730438</v>
      </c>
      <c r="P27" s="9"/>
    </row>
    <row r="28" spans="1:16">
      <c r="A28" s="12"/>
      <c r="B28" s="25">
        <v>344.5</v>
      </c>
      <c r="C28" s="20" t="s">
        <v>36</v>
      </c>
      <c r="D28" s="46">
        <v>402104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402104</v>
      </c>
      <c r="O28" s="47">
        <f t="shared" si="2"/>
        <v>64.213350367294794</v>
      </c>
      <c r="P28" s="9"/>
    </row>
    <row r="29" spans="1:16">
      <c r="A29" s="12"/>
      <c r="B29" s="25">
        <v>344.9</v>
      </c>
      <c r="C29" s="20" t="s">
        <v>37</v>
      </c>
      <c r="D29" s="46">
        <v>94980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94980</v>
      </c>
      <c r="O29" s="47">
        <f t="shared" si="2"/>
        <v>15.167678058128393</v>
      </c>
      <c r="P29" s="9"/>
    </row>
    <row r="30" spans="1:16">
      <c r="A30" s="12"/>
      <c r="B30" s="25">
        <v>347.3</v>
      </c>
      <c r="C30" s="20" t="s">
        <v>58</v>
      </c>
      <c r="D30" s="46">
        <v>0</v>
      </c>
      <c r="E30" s="46">
        <v>0</v>
      </c>
      <c r="F30" s="46">
        <v>0</v>
      </c>
      <c r="G30" s="46">
        <v>625504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625504</v>
      </c>
      <c r="O30" s="47">
        <f t="shared" si="2"/>
        <v>99.888853401469177</v>
      </c>
      <c r="P30" s="9"/>
    </row>
    <row r="31" spans="1:16">
      <c r="A31" s="12"/>
      <c r="B31" s="25">
        <v>347.9</v>
      </c>
      <c r="C31" s="20" t="s">
        <v>38</v>
      </c>
      <c r="D31" s="46">
        <v>149924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149924</v>
      </c>
      <c r="O31" s="47">
        <f t="shared" si="2"/>
        <v>23.941871606515491</v>
      </c>
      <c r="P31" s="9"/>
    </row>
    <row r="32" spans="1:16">
      <c r="A32" s="12"/>
      <c r="B32" s="25">
        <v>349</v>
      </c>
      <c r="C32" s="20" t="s">
        <v>59</v>
      </c>
      <c r="D32" s="46">
        <v>3017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3017</v>
      </c>
      <c r="O32" s="47">
        <f t="shared" si="2"/>
        <v>0.48179495368891728</v>
      </c>
      <c r="P32" s="9"/>
    </row>
    <row r="33" spans="1:119" ht="15.6">
      <c r="A33" s="29" t="s">
        <v>32</v>
      </c>
      <c r="B33" s="30"/>
      <c r="C33" s="31"/>
      <c r="D33" s="32">
        <f t="shared" ref="D33:M33" si="7">SUM(D34:D34)</f>
        <v>14035</v>
      </c>
      <c r="E33" s="32">
        <f t="shared" si="7"/>
        <v>0</v>
      </c>
      <c r="F33" s="32">
        <f t="shared" si="7"/>
        <v>0</v>
      </c>
      <c r="G33" s="32">
        <f t="shared" si="7"/>
        <v>0</v>
      </c>
      <c r="H33" s="32">
        <f t="shared" si="7"/>
        <v>0</v>
      </c>
      <c r="I33" s="32">
        <f t="shared" si="7"/>
        <v>0</v>
      </c>
      <c r="J33" s="32">
        <f t="shared" si="7"/>
        <v>0</v>
      </c>
      <c r="K33" s="32">
        <f t="shared" si="7"/>
        <v>0</v>
      </c>
      <c r="L33" s="32">
        <f t="shared" si="7"/>
        <v>0</v>
      </c>
      <c r="M33" s="32">
        <f t="shared" si="7"/>
        <v>0</v>
      </c>
      <c r="N33" s="32">
        <f t="shared" ref="N33:N41" si="8">SUM(D33:M33)</f>
        <v>14035</v>
      </c>
      <c r="O33" s="45">
        <f t="shared" si="2"/>
        <v>2.2412967103161927</v>
      </c>
      <c r="P33" s="10"/>
    </row>
    <row r="34" spans="1:119">
      <c r="A34" s="13"/>
      <c r="B34" s="39">
        <v>359</v>
      </c>
      <c r="C34" s="21" t="s">
        <v>41</v>
      </c>
      <c r="D34" s="46">
        <v>14035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14035</v>
      </c>
      <c r="O34" s="47">
        <f t="shared" si="2"/>
        <v>2.2412967103161927</v>
      </c>
      <c r="P34" s="9"/>
    </row>
    <row r="35" spans="1:119" ht="15.6">
      <c r="A35" s="29" t="s">
        <v>3</v>
      </c>
      <c r="B35" s="30"/>
      <c r="C35" s="31"/>
      <c r="D35" s="32">
        <f t="shared" ref="D35:M35" si="9">SUM(D36:D38)</f>
        <v>255416</v>
      </c>
      <c r="E35" s="32">
        <f t="shared" si="9"/>
        <v>61822</v>
      </c>
      <c r="F35" s="32">
        <f t="shared" si="9"/>
        <v>0</v>
      </c>
      <c r="G35" s="32">
        <f t="shared" si="9"/>
        <v>0</v>
      </c>
      <c r="H35" s="32">
        <f t="shared" si="9"/>
        <v>0</v>
      </c>
      <c r="I35" s="32">
        <f t="shared" si="9"/>
        <v>4843</v>
      </c>
      <c r="J35" s="32">
        <f t="shared" si="9"/>
        <v>0</v>
      </c>
      <c r="K35" s="32">
        <f t="shared" si="9"/>
        <v>0</v>
      </c>
      <c r="L35" s="32">
        <f t="shared" si="9"/>
        <v>0</v>
      </c>
      <c r="M35" s="32">
        <f t="shared" si="9"/>
        <v>0</v>
      </c>
      <c r="N35" s="32">
        <f t="shared" si="8"/>
        <v>322081</v>
      </c>
      <c r="O35" s="45">
        <f t="shared" si="2"/>
        <v>51.434206323858191</v>
      </c>
      <c r="P35" s="10"/>
    </row>
    <row r="36" spans="1:119">
      <c r="A36" s="12"/>
      <c r="B36" s="25">
        <v>361.1</v>
      </c>
      <c r="C36" s="20" t="s">
        <v>42</v>
      </c>
      <c r="D36" s="46">
        <v>130923</v>
      </c>
      <c r="E36" s="46">
        <v>61822</v>
      </c>
      <c r="F36" s="46">
        <v>0</v>
      </c>
      <c r="G36" s="46">
        <v>0</v>
      </c>
      <c r="H36" s="46">
        <v>0</v>
      </c>
      <c r="I36" s="46">
        <v>4843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197588</v>
      </c>
      <c r="O36" s="47">
        <f t="shared" si="2"/>
        <v>31.553497285212391</v>
      </c>
      <c r="P36" s="9"/>
    </row>
    <row r="37" spans="1:119">
      <c r="A37" s="12"/>
      <c r="B37" s="25">
        <v>366</v>
      </c>
      <c r="C37" s="20" t="s">
        <v>43</v>
      </c>
      <c r="D37" s="46">
        <v>2563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2563</v>
      </c>
      <c r="O37" s="47">
        <f t="shared" si="2"/>
        <v>0.40929415522197382</v>
      </c>
      <c r="P37" s="9"/>
    </row>
    <row r="38" spans="1:119">
      <c r="A38" s="12"/>
      <c r="B38" s="25">
        <v>369.9</v>
      </c>
      <c r="C38" s="20" t="s">
        <v>44</v>
      </c>
      <c r="D38" s="46">
        <v>121930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121930</v>
      </c>
      <c r="O38" s="47">
        <f t="shared" si="2"/>
        <v>19.471414883423826</v>
      </c>
      <c r="P38" s="9"/>
    </row>
    <row r="39" spans="1:119" ht="15.6">
      <c r="A39" s="29" t="s">
        <v>33</v>
      </c>
      <c r="B39" s="30"/>
      <c r="C39" s="31"/>
      <c r="D39" s="32">
        <f t="shared" ref="D39:M39" si="10">SUM(D40:D40)</f>
        <v>148881</v>
      </c>
      <c r="E39" s="32">
        <f t="shared" si="10"/>
        <v>0</v>
      </c>
      <c r="F39" s="32">
        <f t="shared" si="10"/>
        <v>0</v>
      </c>
      <c r="G39" s="32">
        <f t="shared" si="10"/>
        <v>2332206</v>
      </c>
      <c r="H39" s="32">
        <f t="shared" si="10"/>
        <v>0</v>
      </c>
      <c r="I39" s="32">
        <f t="shared" si="10"/>
        <v>0</v>
      </c>
      <c r="J39" s="32">
        <f t="shared" si="10"/>
        <v>0</v>
      </c>
      <c r="K39" s="32">
        <f t="shared" si="10"/>
        <v>0</v>
      </c>
      <c r="L39" s="32">
        <f t="shared" si="10"/>
        <v>0</v>
      </c>
      <c r="M39" s="32">
        <f t="shared" si="10"/>
        <v>0</v>
      </c>
      <c r="N39" s="32">
        <f t="shared" si="8"/>
        <v>2481087</v>
      </c>
      <c r="O39" s="45">
        <f t="shared" si="2"/>
        <v>396.21319067390613</v>
      </c>
      <c r="P39" s="9"/>
    </row>
    <row r="40" spans="1:119" ht="15.6" thickBot="1">
      <c r="A40" s="12"/>
      <c r="B40" s="25">
        <v>381</v>
      </c>
      <c r="C40" s="20" t="s">
        <v>45</v>
      </c>
      <c r="D40" s="46">
        <v>148881</v>
      </c>
      <c r="E40" s="46">
        <v>0</v>
      </c>
      <c r="F40" s="46">
        <v>0</v>
      </c>
      <c r="G40" s="46">
        <v>2332206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2481087</v>
      </c>
      <c r="O40" s="47">
        <f t="shared" si="2"/>
        <v>396.21319067390613</v>
      </c>
      <c r="P40" s="9"/>
    </row>
    <row r="41" spans="1:119" ht="16.2" thickBot="1">
      <c r="A41" s="14" t="s">
        <v>39</v>
      </c>
      <c r="B41" s="23"/>
      <c r="C41" s="22"/>
      <c r="D41" s="15">
        <f t="shared" ref="D41:M41" si="11">SUM(D5,D10,D18,D26,D33,D35,D39)</f>
        <v>5244397</v>
      </c>
      <c r="E41" s="15">
        <f t="shared" si="11"/>
        <v>554926</v>
      </c>
      <c r="F41" s="15">
        <f t="shared" si="11"/>
        <v>0</v>
      </c>
      <c r="G41" s="15">
        <f t="shared" si="11"/>
        <v>2957710</v>
      </c>
      <c r="H41" s="15">
        <f t="shared" si="11"/>
        <v>0</v>
      </c>
      <c r="I41" s="15">
        <f t="shared" si="11"/>
        <v>4141327</v>
      </c>
      <c r="J41" s="15">
        <f t="shared" si="11"/>
        <v>0</v>
      </c>
      <c r="K41" s="15">
        <f t="shared" si="11"/>
        <v>0</v>
      </c>
      <c r="L41" s="15">
        <f t="shared" si="11"/>
        <v>0</v>
      </c>
      <c r="M41" s="15">
        <f t="shared" si="11"/>
        <v>0</v>
      </c>
      <c r="N41" s="15">
        <f t="shared" si="8"/>
        <v>12898360</v>
      </c>
      <c r="O41" s="38">
        <f t="shared" si="2"/>
        <v>2059.7828169913764</v>
      </c>
      <c r="P41" s="6"/>
      <c r="Q41" s="2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</row>
    <row r="42" spans="1:119">
      <c r="A42" s="16"/>
      <c r="B42" s="18"/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9"/>
    </row>
    <row r="43" spans="1:119">
      <c r="A43" s="40"/>
      <c r="B43" s="41"/>
      <c r="C43" s="41"/>
      <c r="D43" s="42"/>
      <c r="E43" s="42"/>
      <c r="F43" s="42"/>
      <c r="G43" s="42"/>
      <c r="H43" s="42"/>
      <c r="I43" s="42"/>
      <c r="J43" s="42"/>
      <c r="K43" s="42"/>
      <c r="L43" s="118" t="s">
        <v>66</v>
      </c>
      <c r="M43" s="118"/>
      <c r="N43" s="118"/>
      <c r="O43" s="43">
        <v>6262</v>
      </c>
    </row>
    <row r="44" spans="1:119">
      <c r="A44" s="119"/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7"/>
    </row>
    <row r="45" spans="1:119" ht="15.75" customHeight="1" thickBot="1">
      <c r="A45" s="120" t="s">
        <v>61</v>
      </c>
      <c r="B45" s="99"/>
      <c r="C45" s="99"/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100"/>
    </row>
  </sheetData>
  <mergeCells count="10">
    <mergeCell ref="L43:N43"/>
    <mergeCell ref="A44:O44"/>
    <mergeCell ref="A45:O4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47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60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21" t="s">
        <v>55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3.4" thickBot="1">
      <c r="A2" s="124" t="s">
        <v>56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48</v>
      </c>
      <c r="B3" s="108"/>
      <c r="C3" s="109"/>
      <c r="D3" s="128" t="s">
        <v>27</v>
      </c>
      <c r="E3" s="129"/>
      <c r="F3" s="129"/>
      <c r="G3" s="129"/>
      <c r="H3" s="130"/>
      <c r="I3" s="128" t="s">
        <v>28</v>
      </c>
      <c r="J3" s="130"/>
      <c r="K3" s="128" t="s">
        <v>30</v>
      </c>
      <c r="L3" s="130"/>
      <c r="M3" s="36"/>
      <c r="N3" s="37"/>
      <c r="O3" s="131" t="s">
        <v>53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49</v>
      </c>
      <c r="F4" s="34" t="s">
        <v>50</v>
      </c>
      <c r="G4" s="34" t="s">
        <v>51</v>
      </c>
      <c r="H4" s="34" t="s">
        <v>5</v>
      </c>
      <c r="I4" s="34" t="s">
        <v>6</v>
      </c>
      <c r="J4" s="35" t="s">
        <v>52</v>
      </c>
      <c r="K4" s="35" t="s">
        <v>7</v>
      </c>
      <c r="L4" s="35" t="s">
        <v>8</v>
      </c>
      <c r="M4" s="35" t="s">
        <v>9</v>
      </c>
      <c r="N4" s="35" t="s">
        <v>29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4" t="s">
        <v>1</v>
      </c>
      <c r="B5" s="26"/>
      <c r="C5" s="26"/>
      <c r="D5" s="27">
        <f t="shared" ref="D5:M5" si="0">SUM(D6:D8)</f>
        <v>2980872</v>
      </c>
      <c r="E5" s="27">
        <f t="shared" si="0"/>
        <v>336118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0" si="1">SUM(D5:M5)</f>
        <v>3316990</v>
      </c>
      <c r="O5" s="33">
        <f t="shared" ref="O5:O43" si="2">(N5/O$45)</f>
        <v>528.4355583877649</v>
      </c>
      <c r="P5" s="6"/>
    </row>
    <row r="6" spans="1:133">
      <c r="A6" s="12"/>
      <c r="B6" s="25">
        <v>311</v>
      </c>
      <c r="C6" s="20" t="s">
        <v>2</v>
      </c>
      <c r="D6" s="46">
        <v>2378440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2378440</v>
      </c>
      <c r="O6" s="47">
        <f t="shared" si="2"/>
        <v>378.91349370718495</v>
      </c>
      <c r="P6" s="9"/>
    </row>
    <row r="7" spans="1:133">
      <c r="A7" s="12"/>
      <c r="B7" s="25">
        <v>312.41000000000003</v>
      </c>
      <c r="C7" s="20" t="s">
        <v>10</v>
      </c>
      <c r="D7" s="46">
        <v>0</v>
      </c>
      <c r="E7" s="46">
        <v>336118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336118</v>
      </c>
      <c r="O7" s="47">
        <f t="shared" si="2"/>
        <v>53.547554564282301</v>
      </c>
      <c r="P7" s="9"/>
    </row>
    <row r="8" spans="1:133">
      <c r="A8" s="12"/>
      <c r="B8" s="25">
        <v>315</v>
      </c>
      <c r="C8" s="20" t="s">
        <v>11</v>
      </c>
      <c r="D8" s="46">
        <v>602432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602432</v>
      </c>
      <c r="O8" s="47">
        <f t="shared" si="2"/>
        <v>95.974510116297594</v>
      </c>
      <c r="P8" s="9"/>
    </row>
    <row r="9" spans="1:133" ht="15.6">
      <c r="A9" s="29" t="s">
        <v>12</v>
      </c>
      <c r="B9" s="30"/>
      <c r="C9" s="31"/>
      <c r="D9" s="32">
        <f t="shared" ref="D9:M9" si="3">SUM(D10:D17)</f>
        <v>341331</v>
      </c>
      <c r="E9" s="32">
        <f t="shared" si="3"/>
        <v>72989</v>
      </c>
      <c r="F9" s="32">
        <f t="shared" si="3"/>
        <v>0</v>
      </c>
      <c r="G9" s="32">
        <f t="shared" si="3"/>
        <v>0</v>
      </c>
      <c r="H9" s="32">
        <f t="shared" si="3"/>
        <v>0</v>
      </c>
      <c r="I9" s="32">
        <f t="shared" si="3"/>
        <v>0</v>
      </c>
      <c r="J9" s="32">
        <f t="shared" si="3"/>
        <v>0</v>
      </c>
      <c r="K9" s="32">
        <f t="shared" si="3"/>
        <v>0</v>
      </c>
      <c r="L9" s="32">
        <f t="shared" si="3"/>
        <v>0</v>
      </c>
      <c r="M9" s="32">
        <f t="shared" si="3"/>
        <v>0</v>
      </c>
      <c r="N9" s="44">
        <f t="shared" si="1"/>
        <v>414320</v>
      </c>
      <c r="O9" s="45">
        <f t="shared" si="2"/>
        <v>66.00605384737932</v>
      </c>
      <c r="P9" s="10"/>
    </row>
    <row r="10" spans="1:133">
      <c r="A10" s="12"/>
      <c r="B10" s="25">
        <v>322</v>
      </c>
      <c r="C10" s="20" t="s">
        <v>0</v>
      </c>
      <c r="D10" s="46">
        <v>180220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180220</v>
      </c>
      <c r="O10" s="47">
        <f t="shared" si="2"/>
        <v>28.711167755297115</v>
      </c>
      <c r="P10" s="9"/>
    </row>
    <row r="11" spans="1:133">
      <c r="A11" s="12"/>
      <c r="B11" s="25">
        <v>323.39999999999998</v>
      </c>
      <c r="C11" s="20" t="s">
        <v>13</v>
      </c>
      <c r="D11" s="46">
        <v>7274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ref="N11:N16" si="4">SUM(D11:M11)</f>
        <v>7274</v>
      </c>
      <c r="O11" s="47">
        <f t="shared" si="2"/>
        <v>1.1588338378206149</v>
      </c>
      <c r="P11" s="9"/>
    </row>
    <row r="12" spans="1:133">
      <c r="A12" s="12"/>
      <c r="B12" s="25">
        <v>323.7</v>
      </c>
      <c r="C12" s="20" t="s">
        <v>14</v>
      </c>
      <c r="D12" s="46">
        <v>93761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4"/>
        <v>93761</v>
      </c>
      <c r="O12" s="47">
        <f t="shared" si="2"/>
        <v>14.937231161382826</v>
      </c>
      <c r="P12" s="9"/>
    </row>
    <row r="13" spans="1:133">
      <c r="A13" s="12"/>
      <c r="B13" s="25">
        <v>324.32</v>
      </c>
      <c r="C13" s="20" t="s">
        <v>16</v>
      </c>
      <c r="D13" s="46">
        <v>0</v>
      </c>
      <c r="E13" s="46">
        <v>8913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4"/>
        <v>8913</v>
      </c>
      <c r="O13" s="47">
        <f t="shared" si="2"/>
        <v>1.4199458339971325</v>
      </c>
      <c r="P13" s="9"/>
    </row>
    <row r="14" spans="1:133">
      <c r="A14" s="12"/>
      <c r="B14" s="25">
        <v>324.62</v>
      </c>
      <c r="C14" s="20" t="s">
        <v>17</v>
      </c>
      <c r="D14" s="46">
        <v>0</v>
      </c>
      <c r="E14" s="46">
        <v>4257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4257</v>
      </c>
      <c r="O14" s="47">
        <f t="shared" si="2"/>
        <v>0.67819021825712922</v>
      </c>
      <c r="P14" s="9"/>
    </row>
    <row r="15" spans="1:133">
      <c r="A15" s="12"/>
      <c r="B15" s="25">
        <v>325.10000000000002</v>
      </c>
      <c r="C15" s="20" t="s">
        <v>18</v>
      </c>
      <c r="D15" s="46">
        <v>0</v>
      </c>
      <c r="E15" s="46">
        <v>57883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57883</v>
      </c>
      <c r="O15" s="47">
        <f t="shared" si="2"/>
        <v>9.2214433646646494</v>
      </c>
      <c r="P15" s="9"/>
    </row>
    <row r="16" spans="1:133">
      <c r="A16" s="12"/>
      <c r="B16" s="25">
        <v>325.2</v>
      </c>
      <c r="C16" s="20" t="s">
        <v>19</v>
      </c>
      <c r="D16" s="46">
        <v>0</v>
      </c>
      <c r="E16" s="46">
        <v>1936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1936</v>
      </c>
      <c r="O16" s="47">
        <f t="shared" si="2"/>
        <v>0.30842759279910786</v>
      </c>
      <c r="P16" s="9"/>
    </row>
    <row r="17" spans="1:16">
      <c r="A17" s="12"/>
      <c r="B17" s="25">
        <v>329</v>
      </c>
      <c r="C17" s="20" t="s">
        <v>20</v>
      </c>
      <c r="D17" s="46">
        <v>60076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ref="N17:N26" si="5">SUM(D17:M17)</f>
        <v>60076</v>
      </c>
      <c r="O17" s="47">
        <f t="shared" si="2"/>
        <v>9.5708140831607462</v>
      </c>
      <c r="P17" s="9"/>
    </row>
    <row r="18" spans="1:16" ht="15.6">
      <c r="A18" s="29" t="s">
        <v>21</v>
      </c>
      <c r="B18" s="30"/>
      <c r="C18" s="31"/>
      <c r="D18" s="32">
        <f t="shared" ref="D18:M18" si="6">SUM(D19:D25)</f>
        <v>928004</v>
      </c>
      <c r="E18" s="32">
        <f t="shared" si="6"/>
        <v>8642</v>
      </c>
      <c r="F18" s="32">
        <f t="shared" si="6"/>
        <v>0</v>
      </c>
      <c r="G18" s="32">
        <f t="shared" si="6"/>
        <v>1170826</v>
      </c>
      <c r="H18" s="32">
        <f t="shared" si="6"/>
        <v>0</v>
      </c>
      <c r="I18" s="32">
        <f t="shared" si="6"/>
        <v>0</v>
      </c>
      <c r="J18" s="32">
        <f t="shared" si="6"/>
        <v>0</v>
      </c>
      <c r="K18" s="32">
        <f t="shared" si="6"/>
        <v>0</v>
      </c>
      <c r="L18" s="32">
        <f t="shared" si="6"/>
        <v>0</v>
      </c>
      <c r="M18" s="32">
        <f t="shared" si="6"/>
        <v>0</v>
      </c>
      <c r="N18" s="44">
        <f t="shared" si="5"/>
        <v>2107472</v>
      </c>
      <c r="O18" s="45">
        <f t="shared" si="2"/>
        <v>335.74510116297597</v>
      </c>
      <c r="P18" s="10"/>
    </row>
    <row r="19" spans="1:16">
      <c r="A19" s="12"/>
      <c r="B19" s="25">
        <v>335.14</v>
      </c>
      <c r="C19" s="20" t="s">
        <v>22</v>
      </c>
      <c r="D19" s="46">
        <v>13268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5"/>
        <v>13268</v>
      </c>
      <c r="O19" s="47">
        <f t="shared" si="2"/>
        <v>2.1137486060219852</v>
      </c>
      <c r="P19" s="9"/>
    </row>
    <row r="20" spans="1:16">
      <c r="A20" s="12"/>
      <c r="B20" s="25">
        <v>335.15</v>
      </c>
      <c r="C20" s="20" t="s">
        <v>23</v>
      </c>
      <c r="D20" s="46">
        <v>27972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27972</v>
      </c>
      <c r="O20" s="47">
        <f t="shared" si="2"/>
        <v>4.4562689182730608</v>
      </c>
      <c r="P20" s="9"/>
    </row>
    <row r="21" spans="1:16">
      <c r="A21" s="12"/>
      <c r="B21" s="25">
        <v>335.18</v>
      </c>
      <c r="C21" s="20" t="s">
        <v>24</v>
      </c>
      <c r="D21" s="46">
        <v>526952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526952</v>
      </c>
      <c r="O21" s="47">
        <f t="shared" si="2"/>
        <v>83.949657479687744</v>
      </c>
      <c r="P21" s="9"/>
    </row>
    <row r="22" spans="1:16">
      <c r="A22" s="12"/>
      <c r="B22" s="25">
        <v>335.19</v>
      </c>
      <c r="C22" s="20" t="s">
        <v>34</v>
      </c>
      <c r="D22" s="46">
        <v>0</v>
      </c>
      <c r="E22" s="46">
        <v>8642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8642</v>
      </c>
      <c r="O22" s="47">
        <f t="shared" si="2"/>
        <v>1.3767723434761829</v>
      </c>
      <c r="P22" s="9"/>
    </row>
    <row r="23" spans="1:16">
      <c r="A23" s="12"/>
      <c r="B23" s="25">
        <v>337.4</v>
      </c>
      <c r="C23" s="20" t="s">
        <v>57</v>
      </c>
      <c r="D23" s="46">
        <v>0</v>
      </c>
      <c r="E23" s="46">
        <v>0</v>
      </c>
      <c r="F23" s="46">
        <v>0</v>
      </c>
      <c r="G23" s="46">
        <v>1170826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1170826</v>
      </c>
      <c r="O23" s="47">
        <f t="shared" si="2"/>
        <v>186.52636609845467</v>
      </c>
      <c r="P23" s="9"/>
    </row>
    <row r="24" spans="1:16">
      <c r="A24" s="12"/>
      <c r="B24" s="25">
        <v>337.7</v>
      </c>
      <c r="C24" s="20" t="s">
        <v>25</v>
      </c>
      <c r="D24" s="46">
        <v>254881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254881</v>
      </c>
      <c r="O24" s="47">
        <f t="shared" si="2"/>
        <v>40.605544049705273</v>
      </c>
      <c r="P24" s="9"/>
    </row>
    <row r="25" spans="1:16">
      <c r="A25" s="12"/>
      <c r="B25" s="25">
        <v>337.9</v>
      </c>
      <c r="C25" s="20" t="s">
        <v>26</v>
      </c>
      <c r="D25" s="46">
        <v>104931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104931</v>
      </c>
      <c r="O25" s="47">
        <f t="shared" si="2"/>
        <v>16.716743667357019</v>
      </c>
      <c r="P25" s="9"/>
    </row>
    <row r="26" spans="1:16" ht="15.6">
      <c r="A26" s="29" t="s">
        <v>31</v>
      </c>
      <c r="B26" s="30"/>
      <c r="C26" s="31"/>
      <c r="D26" s="32">
        <f t="shared" ref="D26:M26" si="7">SUM(D27:D32)</f>
        <v>539570</v>
      </c>
      <c r="E26" s="32">
        <f t="shared" si="7"/>
        <v>186693</v>
      </c>
      <c r="F26" s="32">
        <f t="shared" si="7"/>
        <v>0</v>
      </c>
      <c r="G26" s="32">
        <f t="shared" si="7"/>
        <v>284581</v>
      </c>
      <c r="H26" s="32">
        <f t="shared" si="7"/>
        <v>0</v>
      </c>
      <c r="I26" s="32">
        <f t="shared" si="7"/>
        <v>3538105</v>
      </c>
      <c r="J26" s="32">
        <f t="shared" si="7"/>
        <v>0</v>
      </c>
      <c r="K26" s="32">
        <f t="shared" si="7"/>
        <v>0</v>
      </c>
      <c r="L26" s="32">
        <f t="shared" si="7"/>
        <v>0</v>
      </c>
      <c r="M26" s="32">
        <f t="shared" si="7"/>
        <v>0</v>
      </c>
      <c r="N26" s="32">
        <f t="shared" si="5"/>
        <v>4548949</v>
      </c>
      <c r="O26" s="45">
        <f t="shared" si="2"/>
        <v>724.70113111358933</v>
      </c>
      <c r="P26" s="10"/>
    </row>
    <row r="27" spans="1:16">
      <c r="A27" s="12"/>
      <c r="B27" s="25">
        <v>343.3</v>
      </c>
      <c r="C27" s="20" t="s">
        <v>35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3538105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2" si="8">SUM(D27:M27)</f>
        <v>3538105</v>
      </c>
      <c r="O27" s="47">
        <f t="shared" si="2"/>
        <v>563.66178110562373</v>
      </c>
      <c r="P27" s="9"/>
    </row>
    <row r="28" spans="1:16">
      <c r="A28" s="12"/>
      <c r="B28" s="25">
        <v>344.5</v>
      </c>
      <c r="C28" s="20" t="s">
        <v>36</v>
      </c>
      <c r="D28" s="46">
        <v>375585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8"/>
        <v>375585</v>
      </c>
      <c r="O28" s="47">
        <f t="shared" si="2"/>
        <v>59.835112314800064</v>
      </c>
      <c r="P28" s="9"/>
    </row>
    <row r="29" spans="1:16">
      <c r="A29" s="12"/>
      <c r="B29" s="25">
        <v>344.9</v>
      </c>
      <c r="C29" s="20" t="s">
        <v>37</v>
      </c>
      <c r="D29" s="46">
        <v>106365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106365</v>
      </c>
      <c r="O29" s="47">
        <f t="shared" si="2"/>
        <v>16.945196750039827</v>
      </c>
      <c r="P29" s="9"/>
    </row>
    <row r="30" spans="1:16">
      <c r="A30" s="12"/>
      <c r="B30" s="25">
        <v>347.3</v>
      </c>
      <c r="C30" s="20" t="s">
        <v>58</v>
      </c>
      <c r="D30" s="46">
        <v>0</v>
      </c>
      <c r="E30" s="46">
        <v>0</v>
      </c>
      <c r="F30" s="46">
        <v>0</v>
      </c>
      <c r="G30" s="46">
        <v>284581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284581</v>
      </c>
      <c r="O30" s="47">
        <f t="shared" si="2"/>
        <v>45.337103711964318</v>
      </c>
      <c r="P30" s="9"/>
    </row>
    <row r="31" spans="1:16">
      <c r="A31" s="12"/>
      <c r="B31" s="25">
        <v>347.9</v>
      </c>
      <c r="C31" s="20" t="s">
        <v>38</v>
      </c>
      <c r="D31" s="46">
        <v>57620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57620</v>
      </c>
      <c r="O31" s="47">
        <f t="shared" si="2"/>
        <v>9.1795443683288198</v>
      </c>
      <c r="P31" s="9"/>
    </row>
    <row r="32" spans="1:16">
      <c r="A32" s="12"/>
      <c r="B32" s="25">
        <v>349</v>
      </c>
      <c r="C32" s="20" t="s">
        <v>59</v>
      </c>
      <c r="D32" s="46">
        <v>0</v>
      </c>
      <c r="E32" s="46">
        <v>186693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186693</v>
      </c>
      <c r="O32" s="47">
        <f t="shared" si="2"/>
        <v>29.742392862832563</v>
      </c>
      <c r="P32" s="9"/>
    </row>
    <row r="33" spans="1:119" ht="15.6">
      <c r="A33" s="29" t="s">
        <v>32</v>
      </c>
      <c r="B33" s="30"/>
      <c r="C33" s="31"/>
      <c r="D33" s="32">
        <f t="shared" ref="D33:M33" si="9">SUM(D34:D34)</f>
        <v>50581</v>
      </c>
      <c r="E33" s="32">
        <f t="shared" si="9"/>
        <v>0</v>
      </c>
      <c r="F33" s="32">
        <f t="shared" si="9"/>
        <v>0</v>
      </c>
      <c r="G33" s="32">
        <f t="shared" si="9"/>
        <v>0</v>
      </c>
      <c r="H33" s="32">
        <f t="shared" si="9"/>
        <v>0</v>
      </c>
      <c r="I33" s="32">
        <f t="shared" si="9"/>
        <v>0</v>
      </c>
      <c r="J33" s="32">
        <f t="shared" si="9"/>
        <v>0</v>
      </c>
      <c r="K33" s="32">
        <f t="shared" si="9"/>
        <v>0</v>
      </c>
      <c r="L33" s="32">
        <f t="shared" si="9"/>
        <v>0</v>
      </c>
      <c r="M33" s="32">
        <f t="shared" si="9"/>
        <v>0</v>
      </c>
      <c r="N33" s="32">
        <f t="shared" ref="N33:N43" si="10">SUM(D33:M33)</f>
        <v>50581</v>
      </c>
      <c r="O33" s="45">
        <f t="shared" si="2"/>
        <v>8.0581487971961128</v>
      </c>
      <c r="P33" s="10"/>
    </row>
    <row r="34" spans="1:119">
      <c r="A34" s="13"/>
      <c r="B34" s="39">
        <v>359</v>
      </c>
      <c r="C34" s="21" t="s">
        <v>41</v>
      </c>
      <c r="D34" s="46">
        <v>50581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50581</v>
      </c>
      <c r="O34" s="47">
        <f t="shared" si="2"/>
        <v>8.0581487971961128</v>
      </c>
      <c r="P34" s="9"/>
    </row>
    <row r="35" spans="1:119" ht="15.6">
      <c r="A35" s="29" t="s">
        <v>3</v>
      </c>
      <c r="B35" s="30"/>
      <c r="C35" s="31"/>
      <c r="D35" s="32">
        <f t="shared" ref="D35:M35" si="11">SUM(D36:D38)</f>
        <v>277432</v>
      </c>
      <c r="E35" s="32">
        <f t="shared" si="11"/>
        <v>163207</v>
      </c>
      <c r="F35" s="32">
        <f t="shared" si="11"/>
        <v>0</v>
      </c>
      <c r="G35" s="32">
        <f t="shared" si="11"/>
        <v>0</v>
      </c>
      <c r="H35" s="32">
        <f t="shared" si="11"/>
        <v>0</v>
      </c>
      <c r="I35" s="32">
        <f t="shared" si="11"/>
        <v>0</v>
      </c>
      <c r="J35" s="32">
        <f t="shared" si="11"/>
        <v>0</v>
      </c>
      <c r="K35" s="32">
        <f t="shared" si="11"/>
        <v>0</v>
      </c>
      <c r="L35" s="32">
        <f t="shared" si="11"/>
        <v>0</v>
      </c>
      <c r="M35" s="32">
        <f t="shared" si="11"/>
        <v>0</v>
      </c>
      <c r="N35" s="32">
        <f t="shared" si="10"/>
        <v>440639</v>
      </c>
      <c r="O35" s="45">
        <f t="shared" si="2"/>
        <v>70.198980404651905</v>
      </c>
      <c r="P35" s="10"/>
    </row>
    <row r="36" spans="1:119">
      <c r="A36" s="12"/>
      <c r="B36" s="25">
        <v>361.1</v>
      </c>
      <c r="C36" s="20" t="s">
        <v>42</v>
      </c>
      <c r="D36" s="46">
        <v>117659</v>
      </c>
      <c r="E36" s="46">
        <v>163207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280866</v>
      </c>
      <c r="O36" s="47">
        <f t="shared" si="2"/>
        <v>44.745260474749081</v>
      </c>
      <c r="P36" s="9"/>
    </row>
    <row r="37" spans="1:119">
      <c r="A37" s="12"/>
      <c r="B37" s="25">
        <v>366</v>
      </c>
      <c r="C37" s="20" t="s">
        <v>43</v>
      </c>
      <c r="D37" s="46">
        <v>24109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24109</v>
      </c>
      <c r="O37" s="47">
        <f t="shared" si="2"/>
        <v>3.8408475386331049</v>
      </c>
      <c r="P37" s="9"/>
    </row>
    <row r="38" spans="1:119">
      <c r="A38" s="12"/>
      <c r="B38" s="25">
        <v>369.9</v>
      </c>
      <c r="C38" s="20" t="s">
        <v>44</v>
      </c>
      <c r="D38" s="46">
        <v>135664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135664</v>
      </c>
      <c r="O38" s="47">
        <f t="shared" si="2"/>
        <v>21.612872391269715</v>
      </c>
      <c r="P38" s="9"/>
    </row>
    <row r="39" spans="1:119" ht="15.6">
      <c r="A39" s="29" t="s">
        <v>33</v>
      </c>
      <c r="B39" s="30"/>
      <c r="C39" s="31"/>
      <c r="D39" s="32">
        <f t="shared" ref="D39:M39" si="12">SUM(D40:D42)</f>
        <v>1912</v>
      </c>
      <c r="E39" s="32">
        <f t="shared" si="12"/>
        <v>500000</v>
      </c>
      <c r="F39" s="32">
        <f t="shared" si="12"/>
        <v>0</v>
      </c>
      <c r="G39" s="32">
        <f t="shared" si="12"/>
        <v>538709</v>
      </c>
      <c r="H39" s="32">
        <f t="shared" si="12"/>
        <v>0</v>
      </c>
      <c r="I39" s="32">
        <f t="shared" si="12"/>
        <v>23952</v>
      </c>
      <c r="J39" s="32">
        <f t="shared" si="12"/>
        <v>0</v>
      </c>
      <c r="K39" s="32">
        <f t="shared" si="12"/>
        <v>0</v>
      </c>
      <c r="L39" s="32">
        <f t="shared" si="12"/>
        <v>0</v>
      </c>
      <c r="M39" s="32">
        <f t="shared" si="12"/>
        <v>0</v>
      </c>
      <c r="N39" s="32">
        <f t="shared" si="10"/>
        <v>1064573</v>
      </c>
      <c r="O39" s="45">
        <f t="shared" si="2"/>
        <v>169.59901226700654</v>
      </c>
      <c r="P39" s="9"/>
    </row>
    <row r="40" spans="1:119">
      <c r="A40" s="12"/>
      <c r="B40" s="25">
        <v>381</v>
      </c>
      <c r="C40" s="20" t="s">
        <v>45</v>
      </c>
      <c r="D40" s="46">
        <v>1912</v>
      </c>
      <c r="E40" s="46">
        <v>500000</v>
      </c>
      <c r="F40" s="46">
        <v>0</v>
      </c>
      <c r="G40" s="46">
        <v>538709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1040621</v>
      </c>
      <c r="O40" s="47">
        <f t="shared" si="2"/>
        <v>165.78317667675643</v>
      </c>
      <c r="P40" s="9"/>
    </row>
    <row r="41" spans="1:119">
      <c r="A41" s="12"/>
      <c r="B41" s="25">
        <v>389.1</v>
      </c>
      <c r="C41" s="20" t="s">
        <v>46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7174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7174</v>
      </c>
      <c r="O41" s="47">
        <f t="shared" si="2"/>
        <v>1.1429026605066115</v>
      </c>
      <c r="P41" s="9"/>
    </row>
    <row r="42" spans="1:119" ht="15.6" thickBot="1">
      <c r="A42" s="12"/>
      <c r="B42" s="25">
        <v>389.8</v>
      </c>
      <c r="C42" s="20" t="s">
        <v>47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16778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16778</v>
      </c>
      <c r="O42" s="47">
        <f t="shared" si="2"/>
        <v>2.6729329297435078</v>
      </c>
      <c r="P42" s="9"/>
    </row>
    <row r="43" spans="1:119" ht="16.2" thickBot="1">
      <c r="A43" s="14" t="s">
        <v>39</v>
      </c>
      <c r="B43" s="23"/>
      <c r="C43" s="22"/>
      <c r="D43" s="15">
        <f t="shared" ref="D43:M43" si="13">SUM(D5,D9,D18,D26,D33,D35,D39)</f>
        <v>5119702</v>
      </c>
      <c r="E43" s="15">
        <f t="shared" si="13"/>
        <v>1267649</v>
      </c>
      <c r="F43" s="15">
        <f t="shared" si="13"/>
        <v>0</v>
      </c>
      <c r="G43" s="15">
        <f t="shared" si="13"/>
        <v>1994116</v>
      </c>
      <c r="H43" s="15">
        <f t="shared" si="13"/>
        <v>0</v>
      </c>
      <c r="I43" s="15">
        <f t="shared" si="13"/>
        <v>3562057</v>
      </c>
      <c r="J43" s="15">
        <f t="shared" si="13"/>
        <v>0</v>
      </c>
      <c r="K43" s="15">
        <f t="shared" si="13"/>
        <v>0</v>
      </c>
      <c r="L43" s="15">
        <f t="shared" si="13"/>
        <v>0</v>
      </c>
      <c r="M43" s="15">
        <f t="shared" si="13"/>
        <v>0</v>
      </c>
      <c r="N43" s="15">
        <f t="shared" si="10"/>
        <v>11943524</v>
      </c>
      <c r="O43" s="38">
        <f t="shared" si="2"/>
        <v>1902.743985980564</v>
      </c>
      <c r="P43" s="6"/>
      <c r="Q43" s="2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</row>
    <row r="44" spans="1:119">
      <c r="A44" s="16"/>
      <c r="B44" s="18"/>
      <c r="C44" s="18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9"/>
    </row>
    <row r="45" spans="1:119">
      <c r="A45" s="40"/>
      <c r="B45" s="41"/>
      <c r="C45" s="41"/>
      <c r="D45" s="42"/>
      <c r="E45" s="42"/>
      <c r="F45" s="42"/>
      <c r="G45" s="42"/>
      <c r="H45" s="42"/>
      <c r="I45" s="42"/>
      <c r="J45" s="42"/>
      <c r="K45" s="42"/>
      <c r="L45" s="118" t="s">
        <v>60</v>
      </c>
      <c r="M45" s="118"/>
      <c r="N45" s="118"/>
      <c r="O45" s="43">
        <v>6277</v>
      </c>
    </row>
    <row r="46" spans="1:119">
      <c r="A46" s="119"/>
      <c r="B46" s="96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7"/>
    </row>
    <row r="47" spans="1:119" ht="15.6" thickBot="1">
      <c r="A47" s="120" t="s">
        <v>61</v>
      </c>
      <c r="B47" s="99"/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100"/>
    </row>
  </sheetData>
  <mergeCells count="10">
    <mergeCell ref="A47:O47"/>
    <mergeCell ref="L45:N45"/>
    <mergeCell ref="A46:O4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45"/>
  <sheetViews>
    <sheetView zoomScaleNormal="100"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60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21" t="s">
        <v>55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3.4" thickBot="1">
      <c r="A2" s="124" t="s">
        <v>40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48</v>
      </c>
      <c r="B3" s="108"/>
      <c r="C3" s="109"/>
      <c r="D3" s="128" t="s">
        <v>27</v>
      </c>
      <c r="E3" s="129"/>
      <c r="F3" s="129"/>
      <c r="G3" s="129"/>
      <c r="H3" s="130"/>
      <c r="I3" s="128" t="s">
        <v>28</v>
      </c>
      <c r="J3" s="130"/>
      <c r="K3" s="128" t="s">
        <v>30</v>
      </c>
      <c r="L3" s="130"/>
      <c r="M3" s="36"/>
      <c r="N3" s="37"/>
      <c r="O3" s="131" t="s">
        <v>53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49</v>
      </c>
      <c r="F4" s="34" t="s">
        <v>50</v>
      </c>
      <c r="G4" s="34" t="s">
        <v>51</v>
      </c>
      <c r="H4" s="34" t="s">
        <v>5</v>
      </c>
      <c r="I4" s="34" t="s">
        <v>6</v>
      </c>
      <c r="J4" s="35" t="s">
        <v>52</v>
      </c>
      <c r="K4" s="35" t="s">
        <v>7</v>
      </c>
      <c r="L4" s="35" t="s">
        <v>8</v>
      </c>
      <c r="M4" s="35" t="s">
        <v>9</v>
      </c>
      <c r="N4" s="35" t="s">
        <v>29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4" t="s">
        <v>1</v>
      </c>
      <c r="B5" s="26"/>
      <c r="C5" s="26"/>
      <c r="D5" s="27">
        <f t="shared" ref="D5:M5" si="0">SUM(D6:D8)</f>
        <v>3063747</v>
      </c>
      <c r="E5" s="27">
        <f t="shared" si="0"/>
        <v>1993951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0" si="1">SUM(D5:M5)</f>
        <v>5057698</v>
      </c>
      <c r="O5" s="33">
        <f t="shared" ref="O5:O41" si="2">(N5/O$43)</f>
        <v>730.98684781037718</v>
      </c>
      <c r="P5" s="6"/>
    </row>
    <row r="6" spans="1:133">
      <c r="A6" s="12"/>
      <c r="B6" s="25">
        <v>311</v>
      </c>
      <c r="C6" s="20" t="s">
        <v>2</v>
      </c>
      <c r="D6" s="46">
        <v>2336792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2336792</v>
      </c>
      <c r="O6" s="47">
        <f t="shared" si="2"/>
        <v>337.73551091198152</v>
      </c>
      <c r="P6" s="9"/>
    </row>
    <row r="7" spans="1:133">
      <c r="A7" s="12"/>
      <c r="B7" s="25">
        <v>312.41000000000003</v>
      </c>
      <c r="C7" s="20" t="s">
        <v>10</v>
      </c>
      <c r="D7" s="46">
        <v>0</v>
      </c>
      <c r="E7" s="46">
        <v>1993951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1993951</v>
      </c>
      <c r="O7" s="47">
        <f t="shared" si="2"/>
        <v>288.18485330250036</v>
      </c>
      <c r="P7" s="9"/>
    </row>
    <row r="8" spans="1:133">
      <c r="A8" s="12"/>
      <c r="B8" s="25">
        <v>315</v>
      </c>
      <c r="C8" s="20" t="s">
        <v>11</v>
      </c>
      <c r="D8" s="46">
        <v>726955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726955</v>
      </c>
      <c r="O8" s="47">
        <f t="shared" si="2"/>
        <v>105.06648359589536</v>
      </c>
      <c r="P8" s="9"/>
    </row>
    <row r="9" spans="1:133" ht="15.6">
      <c r="A9" s="29" t="s">
        <v>12</v>
      </c>
      <c r="B9" s="30"/>
      <c r="C9" s="31"/>
      <c r="D9" s="32">
        <f>SUM(D10:D18)</f>
        <v>296476</v>
      </c>
      <c r="E9" s="32">
        <f t="shared" ref="E9:M9" si="3">SUM(E10:E18)</f>
        <v>196343</v>
      </c>
      <c r="F9" s="32">
        <f t="shared" si="3"/>
        <v>0</v>
      </c>
      <c r="G9" s="32">
        <f t="shared" si="3"/>
        <v>0</v>
      </c>
      <c r="H9" s="32">
        <f t="shared" si="3"/>
        <v>0</v>
      </c>
      <c r="I9" s="32">
        <f t="shared" si="3"/>
        <v>0</v>
      </c>
      <c r="J9" s="32">
        <f t="shared" si="3"/>
        <v>0</v>
      </c>
      <c r="K9" s="32">
        <f t="shared" si="3"/>
        <v>0</v>
      </c>
      <c r="L9" s="32">
        <f t="shared" si="3"/>
        <v>0</v>
      </c>
      <c r="M9" s="32">
        <f t="shared" si="3"/>
        <v>0</v>
      </c>
      <c r="N9" s="44">
        <f t="shared" si="1"/>
        <v>492819</v>
      </c>
      <c r="O9" s="45">
        <f t="shared" si="2"/>
        <v>71.22691140338199</v>
      </c>
      <c r="P9" s="10"/>
    </row>
    <row r="10" spans="1:133">
      <c r="A10" s="12"/>
      <c r="B10" s="25">
        <v>322</v>
      </c>
      <c r="C10" s="20" t="s">
        <v>0</v>
      </c>
      <c r="D10" s="46">
        <v>112009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112009</v>
      </c>
      <c r="O10" s="47">
        <f t="shared" si="2"/>
        <v>16.188611070964011</v>
      </c>
      <c r="P10" s="9"/>
    </row>
    <row r="11" spans="1:133">
      <c r="A11" s="12"/>
      <c r="B11" s="25">
        <v>323.39999999999998</v>
      </c>
      <c r="C11" s="20" t="s">
        <v>13</v>
      </c>
      <c r="D11" s="46">
        <v>8470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ref="N11:N18" si="4">SUM(D11:M11)</f>
        <v>8470</v>
      </c>
      <c r="O11" s="47">
        <f t="shared" si="2"/>
        <v>1.2241653418124006</v>
      </c>
      <c r="P11" s="9"/>
    </row>
    <row r="12" spans="1:133">
      <c r="A12" s="12"/>
      <c r="B12" s="25">
        <v>323.7</v>
      </c>
      <c r="C12" s="20" t="s">
        <v>14</v>
      </c>
      <c r="D12" s="46">
        <v>79253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4"/>
        <v>79253</v>
      </c>
      <c r="O12" s="47">
        <f t="shared" si="2"/>
        <v>11.454400924989161</v>
      </c>
      <c r="P12" s="9"/>
    </row>
    <row r="13" spans="1:133">
      <c r="A13" s="12"/>
      <c r="B13" s="25">
        <v>324.02100000000002</v>
      </c>
      <c r="C13" s="20" t="s">
        <v>15</v>
      </c>
      <c r="D13" s="46">
        <v>8479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>SUM(D13:M13)</f>
        <v>8479</v>
      </c>
      <c r="O13" s="47">
        <f t="shared" si="2"/>
        <v>1.225466107819049</v>
      </c>
      <c r="P13" s="9"/>
    </row>
    <row r="14" spans="1:133">
      <c r="A14" s="12"/>
      <c r="B14" s="25">
        <v>324.32</v>
      </c>
      <c r="C14" s="20" t="s">
        <v>16</v>
      </c>
      <c r="D14" s="46">
        <v>0</v>
      </c>
      <c r="E14" s="46">
        <v>6179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6179</v>
      </c>
      <c r="O14" s="47">
        <f t="shared" si="2"/>
        <v>0.89304812834224601</v>
      </c>
      <c r="P14" s="9"/>
    </row>
    <row r="15" spans="1:133">
      <c r="A15" s="12"/>
      <c r="B15" s="25">
        <v>324.62</v>
      </c>
      <c r="C15" s="20" t="s">
        <v>17</v>
      </c>
      <c r="D15" s="46">
        <v>0</v>
      </c>
      <c r="E15" s="46">
        <v>2947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2947</v>
      </c>
      <c r="O15" s="47">
        <f t="shared" si="2"/>
        <v>0.42592860239919061</v>
      </c>
      <c r="P15" s="9"/>
    </row>
    <row r="16" spans="1:133">
      <c r="A16" s="12"/>
      <c r="B16" s="25">
        <v>325.10000000000002</v>
      </c>
      <c r="C16" s="20" t="s">
        <v>18</v>
      </c>
      <c r="D16" s="46">
        <v>0</v>
      </c>
      <c r="E16" s="46">
        <v>143228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143228</v>
      </c>
      <c r="O16" s="47">
        <f t="shared" si="2"/>
        <v>20.700679288914582</v>
      </c>
      <c r="P16" s="9"/>
    </row>
    <row r="17" spans="1:16">
      <c r="A17" s="12"/>
      <c r="B17" s="25">
        <v>325.2</v>
      </c>
      <c r="C17" s="20" t="s">
        <v>19</v>
      </c>
      <c r="D17" s="46">
        <v>0</v>
      </c>
      <c r="E17" s="46">
        <v>27050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27050</v>
      </c>
      <c r="O17" s="47">
        <f t="shared" si="2"/>
        <v>3.9095244977597918</v>
      </c>
      <c r="P17" s="9"/>
    </row>
    <row r="18" spans="1:16">
      <c r="A18" s="12"/>
      <c r="B18" s="25">
        <v>329</v>
      </c>
      <c r="C18" s="20" t="s">
        <v>20</v>
      </c>
      <c r="D18" s="46">
        <v>88265</v>
      </c>
      <c r="E18" s="46">
        <v>16939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105204</v>
      </c>
      <c r="O18" s="47">
        <f t="shared" si="2"/>
        <v>15.205087440381558</v>
      </c>
      <c r="P18" s="9"/>
    </row>
    <row r="19" spans="1:16" ht="15.6">
      <c r="A19" s="29" t="s">
        <v>21</v>
      </c>
      <c r="B19" s="30"/>
      <c r="C19" s="31"/>
      <c r="D19" s="32">
        <f t="shared" ref="D19:M19" si="5">SUM(D20:D25)</f>
        <v>1289189</v>
      </c>
      <c r="E19" s="32">
        <f t="shared" si="5"/>
        <v>39105</v>
      </c>
      <c r="F19" s="32">
        <f t="shared" si="5"/>
        <v>0</v>
      </c>
      <c r="G19" s="32">
        <f t="shared" si="5"/>
        <v>349860</v>
      </c>
      <c r="H19" s="32">
        <f t="shared" si="5"/>
        <v>0</v>
      </c>
      <c r="I19" s="32">
        <f t="shared" si="5"/>
        <v>0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4">
        <f t="shared" ref="N19:N41" si="6">SUM(D19:M19)</f>
        <v>1678154</v>
      </c>
      <c r="O19" s="45">
        <f t="shared" si="2"/>
        <v>242.54285301344126</v>
      </c>
      <c r="P19" s="10"/>
    </row>
    <row r="20" spans="1:16">
      <c r="A20" s="12"/>
      <c r="B20" s="25">
        <v>335.14</v>
      </c>
      <c r="C20" s="20" t="s">
        <v>22</v>
      </c>
      <c r="D20" s="46">
        <v>12380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6"/>
        <v>12380</v>
      </c>
      <c r="O20" s="47">
        <f t="shared" si="2"/>
        <v>1.7892759069229658</v>
      </c>
      <c r="P20" s="9"/>
    </row>
    <row r="21" spans="1:16">
      <c r="A21" s="12"/>
      <c r="B21" s="25">
        <v>335.15</v>
      </c>
      <c r="C21" s="20" t="s">
        <v>23</v>
      </c>
      <c r="D21" s="46">
        <v>27327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6"/>
        <v>27327</v>
      </c>
      <c r="O21" s="47">
        <f t="shared" si="2"/>
        <v>3.9495591848533027</v>
      </c>
      <c r="P21" s="9"/>
    </row>
    <row r="22" spans="1:16">
      <c r="A22" s="12"/>
      <c r="B22" s="25">
        <v>335.18</v>
      </c>
      <c r="C22" s="20" t="s">
        <v>24</v>
      </c>
      <c r="D22" s="46">
        <v>543262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543262</v>
      </c>
      <c r="O22" s="47">
        <f t="shared" si="2"/>
        <v>78.517415811533454</v>
      </c>
      <c r="P22" s="9"/>
    </row>
    <row r="23" spans="1:16">
      <c r="A23" s="12"/>
      <c r="B23" s="25">
        <v>335.19</v>
      </c>
      <c r="C23" s="20" t="s">
        <v>34</v>
      </c>
      <c r="D23" s="46">
        <v>0</v>
      </c>
      <c r="E23" s="46">
        <v>39105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39105</v>
      </c>
      <c r="O23" s="47">
        <f t="shared" si="2"/>
        <v>5.6518282988871222</v>
      </c>
      <c r="P23" s="9"/>
    </row>
    <row r="24" spans="1:16">
      <c r="A24" s="12"/>
      <c r="B24" s="25">
        <v>337.7</v>
      </c>
      <c r="C24" s="20" t="s">
        <v>25</v>
      </c>
      <c r="D24" s="46">
        <v>533795</v>
      </c>
      <c r="E24" s="46">
        <v>0</v>
      </c>
      <c r="F24" s="46">
        <v>0</v>
      </c>
      <c r="G24" s="46">
        <v>349860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883655</v>
      </c>
      <c r="O24" s="47">
        <f t="shared" si="2"/>
        <v>127.71426506720624</v>
      </c>
      <c r="P24" s="9"/>
    </row>
    <row r="25" spans="1:16">
      <c r="A25" s="12"/>
      <c r="B25" s="25">
        <v>337.9</v>
      </c>
      <c r="C25" s="20" t="s">
        <v>26</v>
      </c>
      <c r="D25" s="46">
        <v>172425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172425</v>
      </c>
      <c r="O25" s="47">
        <f t="shared" si="2"/>
        <v>24.920508744038155</v>
      </c>
      <c r="P25" s="9"/>
    </row>
    <row r="26" spans="1:16" ht="15.6">
      <c r="A26" s="29" t="s">
        <v>31</v>
      </c>
      <c r="B26" s="30"/>
      <c r="C26" s="31"/>
      <c r="D26" s="32">
        <f t="shared" ref="D26:M26" si="7">SUM(D27:D30)</f>
        <v>547744</v>
      </c>
      <c r="E26" s="32">
        <f t="shared" si="7"/>
        <v>120395</v>
      </c>
      <c r="F26" s="32">
        <f t="shared" si="7"/>
        <v>0</v>
      </c>
      <c r="G26" s="32">
        <f t="shared" si="7"/>
        <v>0</v>
      </c>
      <c r="H26" s="32">
        <f t="shared" si="7"/>
        <v>0</v>
      </c>
      <c r="I26" s="32">
        <f t="shared" si="7"/>
        <v>2575738</v>
      </c>
      <c r="J26" s="32">
        <f t="shared" si="7"/>
        <v>0</v>
      </c>
      <c r="K26" s="32">
        <f t="shared" si="7"/>
        <v>0</v>
      </c>
      <c r="L26" s="32">
        <f t="shared" si="7"/>
        <v>0</v>
      </c>
      <c r="M26" s="32">
        <f t="shared" si="7"/>
        <v>0</v>
      </c>
      <c r="N26" s="32">
        <f t="shared" si="6"/>
        <v>3243877</v>
      </c>
      <c r="O26" s="45">
        <f t="shared" si="2"/>
        <v>468.83610348316233</v>
      </c>
      <c r="P26" s="10"/>
    </row>
    <row r="27" spans="1:16">
      <c r="A27" s="12"/>
      <c r="B27" s="25">
        <v>343.3</v>
      </c>
      <c r="C27" s="20" t="s">
        <v>35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2575738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2575738</v>
      </c>
      <c r="O27" s="47">
        <f t="shared" si="2"/>
        <v>372.27027027027026</v>
      </c>
      <c r="P27" s="9"/>
    </row>
    <row r="28" spans="1:16">
      <c r="A28" s="12"/>
      <c r="B28" s="25">
        <v>344.5</v>
      </c>
      <c r="C28" s="20" t="s">
        <v>36</v>
      </c>
      <c r="D28" s="46">
        <v>397176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397176</v>
      </c>
      <c r="O28" s="47">
        <f t="shared" si="2"/>
        <v>57.403671050729876</v>
      </c>
      <c r="P28" s="9"/>
    </row>
    <row r="29" spans="1:16">
      <c r="A29" s="12"/>
      <c r="B29" s="25">
        <v>344.9</v>
      </c>
      <c r="C29" s="20" t="s">
        <v>37</v>
      </c>
      <c r="D29" s="46">
        <v>87379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87379</v>
      </c>
      <c r="O29" s="47">
        <f t="shared" si="2"/>
        <v>12.628848099436334</v>
      </c>
      <c r="P29" s="9"/>
    </row>
    <row r="30" spans="1:16">
      <c r="A30" s="12"/>
      <c r="B30" s="25">
        <v>347.9</v>
      </c>
      <c r="C30" s="20" t="s">
        <v>38</v>
      </c>
      <c r="D30" s="46">
        <v>63189</v>
      </c>
      <c r="E30" s="46">
        <v>120395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183584</v>
      </c>
      <c r="O30" s="47">
        <f t="shared" si="2"/>
        <v>26.533314062725829</v>
      </c>
      <c r="P30" s="9"/>
    </row>
    <row r="31" spans="1:16" ht="15.6">
      <c r="A31" s="29" t="s">
        <v>32</v>
      </c>
      <c r="B31" s="30"/>
      <c r="C31" s="31"/>
      <c r="D31" s="32">
        <f t="shared" ref="D31:M31" si="8">SUM(D32:D32)</f>
        <v>55012</v>
      </c>
      <c r="E31" s="32">
        <f t="shared" si="8"/>
        <v>0</v>
      </c>
      <c r="F31" s="32">
        <f t="shared" si="8"/>
        <v>0</v>
      </c>
      <c r="G31" s="32">
        <f t="shared" si="8"/>
        <v>0</v>
      </c>
      <c r="H31" s="32">
        <f t="shared" si="8"/>
        <v>0</v>
      </c>
      <c r="I31" s="32">
        <f t="shared" si="8"/>
        <v>0</v>
      </c>
      <c r="J31" s="32">
        <f t="shared" si="8"/>
        <v>0</v>
      </c>
      <c r="K31" s="32">
        <f t="shared" si="8"/>
        <v>0</v>
      </c>
      <c r="L31" s="32">
        <f t="shared" si="8"/>
        <v>0</v>
      </c>
      <c r="M31" s="32">
        <f t="shared" si="8"/>
        <v>0</v>
      </c>
      <c r="N31" s="32">
        <f t="shared" si="6"/>
        <v>55012</v>
      </c>
      <c r="O31" s="45">
        <f t="shared" si="2"/>
        <v>7.9508599508599511</v>
      </c>
      <c r="P31" s="10"/>
    </row>
    <row r="32" spans="1:16">
      <c r="A32" s="13"/>
      <c r="B32" s="39">
        <v>359</v>
      </c>
      <c r="C32" s="21" t="s">
        <v>41</v>
      </c>
      <c r="D32" s="46">
        <v>55012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55012</v>
      </c>
      <c r="O32" s="47">
        <f t="shared" si="2"/>
        <v>7.9508599508599511</v>
      </c>
      <c r="P32" s="9"/>
    </row>
    <row r="33" spans="1:119" ht="15.6">
      <c r="A33" s="29" t="s">
        <v>3</v>
      </c>
      <c r="B33" s="30"/>
      <c r="C33" s="31"/>
      <c r="D33" s="32">
        <f t="shared" ref="D33:M33" si="9">SUM(D34:D36)</f>
        <v>252039</v>
      </c>
      <c r="E33" s="32">
        <f t="shared" si="9"/>
        <v>222324</v>
      </c>
      <c r="F33" s="32">
        <f t="shared" si="9"/>
        <v>0</v>
      </c>
      <c r="G33" s="32">
        <f t="shared" si="9"/>
        <v>41340</v>
      </c>
      <c r="H33" s="32">
        <f t="shared" si="9"/>
        <v>0</v>
      </c>
      <c r="I33" s="32">
        <f t="shared" si="9"/>
        <v>0</v>
      </c>
      <c r="J33" s="32">
        <f t="shared" si="9"/>
        <v>0</v>
      </c>
      <c r="K33" s="32">
        <f t="shared" si="9"/>
        <v>0</v>
      </c>
      <c r="L33" s="32">
        <f t="shared" si="9"/>
        <v>0</v>
      </c>
      <c r="M33" s="32">
        <f t="shared" si="9"/>
        <v>0</v>
      </c>
      <c r="N33" s="32">
        <f t="shared" si="6"/>
        <v>515703</v>
      </c>
      <c r="O33" s="45">
        <f t="shared" si="2"/>
        <v>74.534325769619883</v>
      </c>
      <c r="P33" s="10"/>
    </row>
    <row r="34" spans="1:119">
      <c r="A34" s="12"/>
      <c r="B34" s="25">
        <v>361.1</v>
      </c>
      <c r="C34" s="20" t="s">
        <v>42</v>
      </c>
      <c r="D34" s="46">
        <v>161859</v>
      </c>
      <c r="E34" s="46">
        <v>222324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384183</v>
      </c>
      <c r="O34" s="47">
        <f t="shared" si="2"/>
        <v>55.525798525798528</v>
      </c>
      <c r="P34" s="9"/>
    </row>
    <row r="35" spans="1:119">
      <c r="A35" s="12"/>
      <c r="B35" s="25">
        <v>366</v>
      </c>
      <c r="C35" s="20" t="s">
        <v>43</v>
      </c>
      <c r="D35" s="46">
        <v>1108</v>
      </c>
      <c r="E35" s="46">
        <v>0</v>
      </c>
      <c r="F35" s="46">
        <v>0</v>
      </c>
      <c r="G35" s="46">
        <v>41340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42448</v>
      </c>
      <c r="O35" s="47">
        <f t="shared" si="2"/>
        <v>6.1349906055788406</v>
      </c>
      <c r="P35" s="9"/>
    </row>
    <row r="36" spans="1:119">
      <c r="A36" s="12"/>
      <c r="B36" s="25">
        <v>369.9</v>
      </c>
      <c r="C36" s="20" t="s">
        <v>44</v>
      </c>
      <c r="D36" s="46">
        <v>89072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89072</v>
      </c>
      <c r="O36" s="47">
        <f t="shared" si="2"/>
        <v>12.87353663824252</v>
      </c>
      <c r="P36" s="9"/>
    </row>
    <row r="37" spans="1:119" ht="15.6">
      <c r="A37" s="29" t="s">
        <v>33</v>
      </c>
      <c r="B37" s="30"/>
      <c r="C37" s="31"/>
      <c r="D37" s="32">
        <f t="shared" ref="D37:M37" si="10">SUM(D38:D40)</f>
        <v>0</v>
      </c>
      <c r="E37" s="32">
        <f t="shared" si="10"/>
        <v>198233</v>
      </c>
      <c r="F37" s="32">
        <f t="shared" si="10"/>
        <v>0</v>
      </c>
      <c r="G37" s="32">
        <f t="shared" si="10"/>
        <v>455670</v>
      </c>
      <c r="H37" s="32">
        <f t="shared" si="10"/>
        <v>0</v>
      </c>
      <c r="I37" s="32">
        <f t="shared" si="10"/>
        <v>25434</v>
      </c>
      <c r="J37" s="32">
        <f t="shared" si="10"/>
        <v>0</v>
      </c>
      <c r="K37" s="32">
        <f t="shared" si="10"/>
        <v>0</v>
      </c>
      <c r="L37" s="32">
        <f t="shared" si="10"/>
        <v>0</v>
      </c>
      <c r="M37" s="32">
        <f t="shared" si="10"/>
        <v>0</v>
      </c>
      <c r="N37" s="32">
        <f t="shared" si="6"/>
        <v>679337</v>
      </c>
      <c r="O37" s="45">
        <f t="shared" si="2"/>
        <v>98.18427518427518</v>
      </c>
      <c r="P37" s="9"/>
    </row>
    <row r="38" spans="1:119">
      <c r="A38" s="12"/>
      <c r="B38" s="25">
        <v>381</v>
      </c>
      <c r="C38" s="20" t="s">
        <v>45</v>
      </c>
      <c r="D38" s="46">
        <v>0</v>
      </c>
      <c r="E38" s="46">
        <v>198233</v>
      </c>
      <c r="F38" s="46">
        <v>0</v>
      </c>
      <c r="G38" s="46">
        <v>455670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6"/>
        <v>653903</v>
      </c>
      <c r="O38" s="47">
        <f t="shared" si="2"/>
        <v>94.508310449486913</v>
      </c>
      <c r="P38" s="9"/>
    </row>
    <row r="39" spans="1:119">
      <c r="A39" s="12"/>
      <c r="B39" s="25">
        <v>389.1</v>
      </c>
      <c r="C39" s="20" t="s">
        <v>46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12341</v>
      </c>
      <c r="J39" s="46">
        <v>0</v>
      </c>
      <c r="K39" s="46">
        <v>0</v>
      </c>
      <c r="L39" s="46">
        <v>0</v>
      </c>
      <c r="M39" s="46">
        <v>0</v>
      </c>
      <c r="N39" s="46">
        <f t="shared" si="6"/>
        <v>12341</v>
      </c>
      <c r="O39" s="47">
        <f t="shared" si="2"/>
        <v>1.7836392542274895</v>
      </c>
      <c r="P39" s="9"/>
    </row>
    <row r="40" spans="1:119" ht="15.6" thickBot="1">
      <c r="A40" s="12"/>
      <c r="B40" s="25">
        <v>389.8</v>
      </c>
      <c r="C40" s="20" t="s">
        <v>47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13093</v>
      </c>
      <c r="J40" s="46">
        <v>0</v>
      </c>
      <c r="K40" s="46">
        <v>0</v>
      </c>
      <c r="L40" s="46">
        <v>0</v>
      </c>
      <c r="M40" s="46">
        <v>0</v>
      </c>
      <c r="N40" s="46">
        <f t="shared" si="6"/>
        <v>13093</v>
      </c>
      <c r="O40" s="47">
        <f t="shared" si="2"/>
        <v>1.8923254805607748</v>
      </c>
      <c r="P40" s="9"/>
    </row>
    <row r="41" spans="1:119" ht="16.2" thickBot="1">
      <c r="A41" s="14" t="s">
        <v>39</v>
      </c>
      <c r="B41" s="23"/>
      <c r="C41" s="22"/>
      <c r="D41" s="15">
        <f t="shared" ref="D41:M41" si="11">SUM(D5,D9,D19,D26,D31,D33,D37)</f>
        <v>5504207</v>
      </c>
      <c r="E41" s="15">
        <f t="shared" si="11"/>
        <v>2770351</v>
      </c>
      <c r="F41" s="15">
        <f t="shared" si="11"/>
        <v>0</v>
      </c>
      <c r="G41" s="15">
        <f t="shared" si="11"/>
        <v>846870</v>
      </c>
      <c r="H41" s="15">
        <f t="shared" si="11"/>
        <v>0</v>
      </c>
      <c r="I41" s="15">
        <f t="shared" si="11"/>
        <v>2601172</v>
      </c>
      <c r="J41" s="15">
        <f t="shared" si="11"/>
        <v>0</v>
      </c>
      <c r="K41" s="15">
        <f t="shared" si="11"/>
        <v>0</v>
      </c>
      <c r="L41" s="15">
        <f t="shared" si="11"/>
        <v>0</v>
      </c>
      <c r="M41" s="15">
        <f t="shared" si="11"/>
        <v>0</v>
      </c>
      <c r="N41" s="15">
        <f t="shared" si="6"/>
        <v>11722600</v>
      </c>
      <c r="O41" s="38">
        <f t="shared" si="2"/>
        <v>1694.2621766151178</v>
      </c>
      <c r="P41" s="6"/>
      <c r="Q41" s="2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</row>
    <row r="42" spans="1:119">
      <c r="A42" s="16"/>
      <c r="B42" s="18"/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9"/>
    </row>
    <row r="43" spans="1:119">
      <c r="A43" s="40"/>
      <c r="B43" s="41"/>
      <c r="C43" s="41"/>
      <c r="D43" s="42"/>
      <c r="E43" s="42"/>
      <c r="F43" s="42"/>
      <c r="G43" s="42"/>
      <c r="H43" s="42"/>
      <c r="I43" s="42"/>
      <c r="J43" s="42"/>
      <c r="K43" s="42"/>
      <c r="L43" s="118" t="s">
        <v>54</v>
      </c>
      <c r="M43" s="118"/>
      <c r="N43" s="118"/>
      <c r="O43" s="43">
        <v>6919</v>
      </c>
    </row>
    <row r="44" spans="1:119">
      <c r="A44" s="119"/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7"/>
    </row>
    <row r="45" spans="1:119" ht="15.6" thickBot="1">
      <c r="A45" s="120" t="s">
        <v>61</v>
      </c>
      <c r="B45" s="99"/>
      <c r="C45" s="99"/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100"/>
    </row>
  </sheetData>
  <mergeCells count="10">
    <mergeCell ref="A45:O45"/>
    <mergeCell ref="A44:O44"/>
    <mergeCell ref="L43:N43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41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60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21" t="s">
        <v>55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3.4" thickBot="1">
      <c r="A2" s="124" t="s">
        <v>69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48</v>
      </c>
      <c r="B3" s="108"/>
      <c r="C3" s="109"/>
      <c r="D3" s="128" t="s">
        <v>27</v>
      </c>
      <c r="E3" s="129"/>
      <c r="F3" s="129"/>
      <c r="G3" s="129"/>
      <c r="H3" s="130"/>
      <c r="I3" s="128" t="s">
        <v>28</v>
      </c>
      <c r="J3" s="130"/>
      <c r="K3" s="128" t="s">
        <v>30</v>
      </c>
      <c r="L3" s="130"/>
      <c r="M3" s="36"/>
      <c r="N3" s="37"/>
      <c r="O3" s="131" t="s">
        <v>53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49</v>
      </c>
      <c r="F4" s="34" t="s">
        <v>50</v>
      </c>
      <c r="G4" s="34" t="s">
        <v>51</v>
      </c>
      <c r="H4" s="34" t="s">
        <v>5</v>
      </c>
      <c r="I4" s="34" t="s">
        <v>6</v>
      </c>
      <c r="J4" s="35" t="s">
        <v>52</v>
      </c>
      <c r="K4" s="35" t="s">
        <v>7</v>
      </c>
      <c r="L4" s="35" t="s">
        <v>8</v>
      </c>
      <c r="M4" s="35" t="s">
        <v>9</v>
      </c>
      <c r="N4" s="35" t="s">
        <v>29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4" t="s">
        <v>1</v>
      </c>
      <c r="B5" s="26"/>
      <c r="C5" s="26"/>
      <c r="D5" s="27">
        <f t="shared" ref="D5:M5" si="0">SUM(D6:D8)</f>
        <v>2913018</v>
      </c>
      <c r="E5" s="27">
        <f t="shared" si="0"/>
        <v>435475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37" si="1">SUM(D5:M5)</f>
        <v>3348493</v>
      </c>
      <c r="O5" s="33">
        <f t="shared" ref="O5:O37" si="2">(N5/O$39)</f>
        <v>483.3275115473441</v>
      </c>
      <c r="P5" s="6"/>
    </row>
    <row r="6" spans="1:133">
      <c r="A6" s="12"/>
      <c r="B6" s="25">
        <v>311</v>
      </c>
      <c r="C6" s="20" t="s">
        <v>2</v>
      </c>
      <c r="D6" s="46">
        <v>2285520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2285520</v>
      </c>
      <c r="O6" s="47">
        <f t="shared" si="2"/>
        <v>329.89607390300233</v>
      </c>
      <c r="P6" s="9"/>
    </row>
    <row r="7" spans="1:133">
      <c r="A7" s="12"/>
      <c r="B7" s="25">
        <v>312.41000000000003</v>
      </c>
      <c r="C7" s="20" t="s">
        <v>10</v>
      </c>
      <c r="D7" s="46">
        <v>0</v>
      </c>
      <c r="E7" s="46">
        <v>435475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435475</v>
      </c>
      <c r="O7" s="47">
        <f t="shared" si="2"/>
        <v>62.857245958429559</v>
      </c>
      <c r="P7" s="9"/>
    </row>
    <row r="8" spans="1:133">
      <c r="A8" s="12"/>
      <c r="B8" s="25">
        <v>315</v>
      </c>
      <c r="C8" s="20" t="s">
        <v>11</v>
      </c>
      <c r="D8" s="46">
        <v>627498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627498</v>
      </c>
      <c r="O8" s="47">
        <f t="shared" si="2"/>
        <v>90.57419168591224</v>
      </c>
      <c r="P8" s="9"/>
    </row>
    <row r="9" spans="1:133" ht="15.6">
      <c r="A9" s="29" t="s">
        <v>70</v>
      </c>
      <c r="B9" s="30"/>
      <c r="C9" s="31"/>
      <c r="D9" s="32">
        <f t="shared" ref="D9:M9" si="3">SUM(D10:D13)</f>
        <v>254913</v>
      </c>
      <c r="E9" s="32">
        <f t="shared" si="3"/>
        <v>23007</v>
      </c>
      <c r="F9" s="32">
        <f t="shared" si="3"/>
        <v>0</v>
      </c>
      <c r="G9" s="32">
        <f t="shared" si="3"/>
        <v>0</v>
      </c>
      <c r="H9" s="32">
        <f t="shared" si="3"/>
        <v>0</v>
      </c>
      <c r="I9" s="32">
        <f t="shared" si="3"/>
        <v>0</v>
      </c>
      <c r="J9" s="32">
        <f t="shared" si="3"/>
        <v>0</v>
      </c>
      <c r="K9" s="32">
        <f t="shared" si="3"/>
        <v>0</v>
      </c>
      <c r="L9" s="32">
        <f t="shared" si="3"/>
        <v>0</v>
      </c>
      <c r="M9" s="32">
        <f t="shared" si="3"/>
        <v>0</v>
      </c>
      <c r="N9" s="44">
        <f t="shared" si="1"/>
        <v>277920</v>
      </c>
      <c r="O9" s="45">
        <f t="shared" si="2"/>
        <v>40.115473441108549</v>
      </c>
      <c r="P9" s="10"/>
    </row>
    <row r="10" spans="1:133">
      <c r="A10" s="12"/>
      <c r="B10" s="25">
        <v>322</v>
      </c>
      <c r="C10" s="20" t="s">
        <v>0</v>
      </c>
      <c r="D10" s="46">
        <v>52693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52693</v>
      </c>
      <c r="O10" s="47">
        <f t="shared" si="2"/>
        <v>7.6058025404157048</v>
      </c>
      <c r="P10" s="9"/>
    </row>
    <row r="11" spans="1:133">
      <c r="A11" s="12"/>
      <c r="B11" s="25">
        <v>323.39999999999998</v>
      </c>
      <c r="C11" s="20" t="s">
        <v>13</v>
      </c>
      <c r="D11" s="46">
        <v>9284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9284</v>
      </c>
      <c r="O11" s="47">
        <f t="shared" si="2"/>
        <v>1.3400692840646651</v>
      </c>
      <c r="P11" s="9"/>
    </row>
    <row r="12" spans="1:133">
      <c r="A12" s="12"/>
      <c r="B12" s="25">
        <v>323.7</v>
      </c>
      <c r="C12" s="20" t="s">
        <v>14</v>
      </c>
      <c r="D12" s="46">
        <v>76376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76376</v>
      </c>
      <c r="O12" s="47">
        <f t="shared" si="2"/>
        <v>11.024249422632794</v>
      </c>
      <c r="P12" s="9"/>
    </row>
    <row r="13" spans="1:133">
      <c r="A13" s="12"/>
      <c r="B13" s="25">
        <v>329</v>
      </c>
      <c r="C13" s="20" t="s">
        <v>71</v>
      </c>
      <c r="D13" s="46">
        <v>116560</v>
      </c>
      <c r="E13" s="46">
        <v>23007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139567</v>
      </c>
      <c r="O13" s="47">
        <f t="shared" si="2"/>
        <v>20.145352193995382</v>
      </c>
      <c r="P13" s="9"/>
    </row>
    <row r="14" spans="1:133" ht="15.6">
      <c r="A14" s="29" t="s">
        <v>21</v>
      </c>
      <c r="B14" s="30"/>
      <c r="C14" s="31"/>
      <c r="D14" s="32">
        <f t="shared" ref="D14:M14" si="4">SUM(D15:D20)</f>
        <v>1362162</v>
      </c>
      <c r="E14" s="32">
        <f t="shared" si="4"/>
        <v>254241</v>
      </c>
      <c r="F14" s="32">
        <f t="shared" si="4"/>
        <v>0</v>
      </c>
      <c r="G14" s="32">
        <f t="shared" si="4"/>
        <v>0</v>
      </c>
      <c r="H14" s="32">
        <f t="shared" si="4"/>
        <v>0</v>
      </c>
      <c r="I14" s="32">
        <f t="shared" si="4"/>
        <v>0</v>
      </c>
      <c r="J14" s="32">
        <f t="shared" si="4"/>
        <v>0</v>
      </c>
      <c r="K14" s="32">
        <f t="shared" si="4"/>
        <v>0</v>
      </c>
      <c r="L14" s="32">
        <f t="shared" si="4"/>
        <v>0</v>
      </c>
      <c r="M14" s="32">
        <f t="shared" si="4"/>
        <v>0</v>
      </c>
      <c r="N14" s="44">
        <f t="shared" si="1"/>
        <v>1616403</v>
      </c>
      <c r="O14" s="45">
        <f t="shared" si="2"/>
        <v>233.3145207852194</v>
      </c>
      <c r="P14" s="10"/>
    </row>
    <row r="15" spans="1:133">
      <c r="A15" s="12"/>
      <c r="B15" s="25">
        <v>335.14</v>
      </c>
      <c r="C15" s="20" t="s">
        <v>22</v>
      </c>
      <c r="D15" s="46">
        <v>14189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14189</v>
      </c>
      <c r="O15" s="47">
        <f t="shared" si="2"/>
        <v>2.0480658198614319</v>
      </c>
      <c r="P15" s="9"/>
    </row>
    <row r="16" spans="1:133">
      <c r="A16" s="12"/>
      <c r="B16" s="25">
        <v>335.15</v>
      </c>
      <c r="C16" s="20" t="s">
        <v>23</v>
      </c>
      <c r="D16" s="46">
        <v>24054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24054</v>
      </c>
      <c r="O16" s="47">
        <f t="shared" si="2"/>
        <v>3.471997690531178</v>
      </c>
      <c r="P16" s="9"/>
    </row>
    <row r="17" spans="1:16">
      <c r="A17" s="12"/>
      <c r="B17" s="25">
        <v>335.18</v>
      </c>
      <c r="C17" s="20" t="s">
        <v>24</v>
      </c>
      <c r="D17" s="46">
        <v>636713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636713</v>
      </c>
      <c r="O17" s="47">
        <f t="shared" si="2"/>
        <v>91.904301385681293</v>
      </c>
      <c r="P17" s="9"/>
    </row>
    <row r="18" spans="1:16">
      <c r="A18" s="12"/>
      <c r="B18" s="25">
        <v>335.19</v>
      </c>
      <c r="C18" s="20" t="s">
        <v>34</v>
      </c>
      <c r="D18" s="46">
        <v>0</v>
      </c>
      <c r="E18" s="46">
        <v>48068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48068</v>
      </c>
      <c r="O18" s="47">
        <f t="shared" si="2"/>
        <v>6.9382217090069283</v>
      </c>
      <c r="P18" s="9"/>
    </row>
    <row r="19" spans="1:16">
      <c r="A19" s="12"/>
      <c r="B19" s="25">
        <v>337.7</v>
      </c>
      <c r="C19" s="20" t="s">
        <v>25</v>
      </c>
      <c r="D19" s="46">
        <v>568100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568100</v>
      </c>
      <c r="O19" s="47">
        <f t="shared" si="2"/>
        <v>82.000577367205537</v>
      </c>
      <c r="P19" s="9"/>
    </row>
    <row r="20" spans="1:16">
      <c r="A20" s="12"/>
      <c r="B20" s="25">
        <v>337.9</v>
      </c>
      <c r="C20" s="20" t="s">
        <v>26</v>
      </c>
      <c r="D20" s="46">
        <v>119106</v>
      </c>
      <c r="E20" s="46">
        <v>206173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325279</v>
      </c>
      <c r="O20" s="47">
        <f t="shared" si="2"/>
        <v>46.951356812933028</v>
      </c>
      <c r="P20" s="9"/>
    </row>
    <row r="21" spans="1:16" ht="15.6">
      <c r="A21" s="29" t="s">
        <v>31</v>
      </c>
      <c r="B21" s="30"/>
      <c r="C21" s="31"/>
      <c r="D21" s="32">
        <f t="shared" ref="D21:M21" si="5">SUM(D22:D25)</f>
        <v>538511</v>
      </c>
      <c r="E21" s="32">
        <f t="shared" si="5"/>
        <v>0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2344561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32">
        <f t="shared" si="1"/>
        <v>2883072</v>
      </c>
      <c r="O21" s="45">
        <f t="shared" si="2"/>
        <v>416.14780600461893</v>
      </c>
      <c r="P21" s="10"/>
    </row>
    <row r="22" spans="1:16">
      <c r="A22" s="12"/>
      <c r="B22" s="25">
        <v>343.3</v>
      </c>
      <c r="C22" s="20" t="s">
        <v>35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2344561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2344561</v>
      </c>
      <c r="O22" s="47">
        <f t="shared" si="2"/>
        <v>338.41815819861432</v>
      </c>
      <c r="P22" s="9"/>
    </row>
    <row r="23" spans="1:16">
      <c r="A23" s="12"/>
      <c r="B23" s="25">
        <v>344.5</v>
      </c>
      <c r="C23" s="20" t="s">
        <v>36</v>
      </c>
      <c r="D23" s="46">
        <v>377597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377597</v>
      </c>
      <c r="O23" s="47">
        <f t="shared" si="2"/>
        <v>54.503031177829101</v>
      </c>
      <c r="P23" s="9"/>
    </row>
    <row r="24" spans="1:16">
      <c r="A24" s="12"/>
      <c r="B24" s="25">
        <v>344.9</v>
      </c>
      <c r="C24" s="20" t="s">
        <v>37</v>
      </c>
      <c r="D24" s="46">
        <v>102886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102886</v>
      </c>
      <c r="O24" s="47">
        <f t="shared" si="2"/>
        <v>14.850750577367206</v>
      </c>
      <c r="P24" s="9"/>
    </row>
    <row r="25" spans="1:16">
      <c r="A25" s="12"/>
      <c r="B25" s="25">
        <v>347.9</v>
      </c>
      <c r="C25" s="20" t="s">
        <v>38</v>
      </c>
      <c r="D25" s="46">
        <v>58028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58028</v>
      </c>
      <c r="O25" s="47">
        <f t="shared" si="2"/>
        <v>8.3758660508083143</v>
      </c>
      <c r="P25" s="9"/>
    </row>
    <row r="26" spans="1:16" ht="15.6">
      <c r="A26" s="29" t="s">
        <v>32</v>
      </c>
      <c r="B26" s="30"/>
      <c r="C26" s="31"/>
      <c r="D26" s="32">
        <f t="shared" ref="D26:M26" si="6">SUM(D27:D27)</f>
        <v>57281</v>
      </c>
      <c r="E26" s="32">
        <f t="shared" si="6"/>
        <v>0</v>
      </c>
      <c r="F26" s="32">
        <f t="shared" si="6"/>
        <v>0</v>
      </c>
      <c r="G26" s="32">
        <f t="shared" si="6"/>
        <v>0</v>
      </c>
      <c r="H26" s="32">
        <f t="shared" si="6"/>
        <v>0</v>
      </c>
      <c r="I26" s="32">
        <f t="shared" si="6"/>
        <v>0</v>
      </c>
      <c r="J26" s="32">
        <f t="shared" si="6"/>
        <v>0</v>
      </c>
      <c r="K26" s="32">
        <f t="shared" si="6"/>
        <v>0</v>
      </c>
      <c r="L26" s="32">
        <f t="shared" si="6"/>
        <v>0</v>
      </c>
      <c r="M26" s="32">
        <f t="shared" si="6"/>
        <v>0</v>
      </c>
      <c r="N26" s="32">
        <f t="shared" si="1"/>
        <v>57281</v>
      </c>
      <c r="O26" s="45">
        <f t="shared" si="2"/>
        <v>8.2680427251732098</v>
      </c>
      <c r="P26" s="10"/>
    </row>
    <row r="27" spans="1:16">
      <c r="A27" s="13"/>
      <c r="B27" s="39">
        <v>359</v>
      </c>
      <c r="C27" s="21" t="s">
        <v>41</v>
      </c>
      <c r="D27" s="46">
        <v>57281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57281</v>
      </c>
      <c r="O27" s="47">
        <f t="shared" si="2"/>
        <v>8.2680427251732098</v>
      </c>
      <c r="P27" s="9"/>
    </row>
    <row r="28" spans="1:16" ht="15.6">
      <c r="A28" s="29" t="s">
        <v>3</v>
      </c>
      <c r="B28" s="30"/>
      <c r="C28" s="31"/>
      <c r="D28" s="32">
        <f t="shared" ref="D28:M28" si="7">SUM(D29:D32)</f>
        <v>155468</v>
      </c>
      <c r="E28" s="32">
        <f t="shared" si="7"/>
        <v>518283</v>
      </c>
      <c r="F28" s="32">
        <f t="shared" si="7"/>
        <v>0</v>
      </c>
      <c r="G28" s="32">
        <f t="shared" si="7"/>
        <v>0</v>
      </c>
      <c r="H28" s="32">
        <f t="shared" si="7"/>
        <v>0</v>
      </c>
      <c r="I28" s="32">
        <f t="shared" si="7"/>
        <v>0</v>
      </c>
      <c r="J28" s="32">
        <f t="shared" si="7"/>
        <v>0</v>
      </c>
      <c r="K28" s="32">
        <f t="shared" si="7"/>
        <v>0</v>
      </c>
      <c r="L28" s="32">
        <f t="shared" si="7"/>
        <v>0</v>
      </c>
      <c r="M28" s="32">
        <f t="shared" si="7"/>
        <v>0</v>
      </c>
      <c r="N28" s="32">
        <f t="shared" si="1"/>
        <v>673751</v>
      </c>
      <c r="O28" s="45">
        <f t="shared" si="2"/>
        <v>97.250433025404163</v>
      </c>
      <c r="P28" s="10"/>
    </row>
    <row r="29" spans="1:16">
      <c r="A29" s="12"/>
      <c r="B29" s="25">
        <v>361.1</v>
      </c>
      <c r="C29" s="20" t="s">
        <v>42</v>
      </c>
      <c r="D29" s="46">
        <v>102226</v>
      </c>
      <c r="E29" s="46">
        <v>172241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274467</v>
      </c>
      <c r="O29" s="47">
        <f t="shared" si="2"/>
        <v>39.617061200923786</v>
      </c>
      <c r="P29" s="9"/>
    </row>
    <row r="30" spans="1:16">
      <c r="A30" s="12"/>
      <c r="B30" s="25">
        <v>363.24</v>
      </c>
      <c r="C30" s="20" t="s">
        <v>72</v>
      </c>
      <c r="D30" s="46">
        <v>0</v>
      </c>
      <c r="E30" s="46">
        <v>88496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88496</v>
      </c>
      <c r="O30" s="47">
        <f t="shared" si="2"/>
        <v>12.773672055427252</v>
      </c>
      <c r="P30" s="9"/>
    </row>
    <row r="31" spans="1:16">
      <c r="A31" s="12"/>
      <c r="B31" s="25">
        <v>363.27</v>
      </c>
      <c r="C31" s="20" t="s">
        <v>73</v>
      </c>
      <c r="D31" s="46">
        <v>0</v>
      </c>
      <c r="E31" s="46">
        <v>257546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"/>
        <v>257546</v>
      </c>
      <c r="O31" s="47">
        <f t="shared" si="2"/>
        <v>37.174653579676672</v>
      </c>
      <c r="P31" s="9"/>
    </row>
    <row r="32" spans="1:16">
      <c r="A32" s="12"/>
      <c r="B32" s="25">
        <v>369.9</v>
      </c>
      <c r="C32" s="20" t="s">
        <v>44</v>
      </c>
      <c r="D32" s="46">
        <v>53242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"/>
        <v>53242</v>
      </c>
      <c r="O32" s="47">
        <f t="shared" si="2"/>
        <v>7.6850461893764432</v>
      </c>
      <c r="P32" s="9"/>
    </row>
    <row r="33" spans="1:119" ht="15.6">
      <c r="A33" s="29" t="s">
        <v>33</v>
      </c>
      <c r="B33" s="30"/>
      <c r="C33" s="31"/>
      <c r="D33" s="32">
        <f t="shared" ref="D33:M33" si="8">SUM(D34:D36)</f>
        <v>677045</v>
      </c>
      <c r="E33" s="32">
        <f t="shared" si="8"/>
        <v>0</v>
      </c>
      <c r="F33" s="32">
        <f t="shared" si="8"/>
        <v>0</v>
      </c>
      <c r="G33" s="32">
        <f t="shared" si="8"/>
        <v>0</v>
      </c>
      <c r="H33" s="32">
        <f t="shared" si="8"/>
        <v>0</v>
      </c>
      <c r="I33" s="32">
        <f t="shared" si="8"/>
        <v>86801</v>
      </c>
      <c r="J33" s="32">
        <f t="shared" si="8"/>
        <v>0</v>
      </c>
      <c r="K33" s="32">
        <f t="shared" si="8"/>
        <v>0</v>
      </c>
      <c r="L33" s="32">
        <f t="shared" si="8"/>
        <v>0</v>
      </c>
      <c r="M33" s="32">
        <f t="shared" si="8"/>
        <v>0</v>
      </c>
      <c r="N33" s="32">
        <f t="shared" si="1"/>
        <v>763846</v>
      </c>
      <c r="O33" s="45">
        <f t="shared" si="2"/>
        <v>110.25490762124711</v>
      </c>
      <c r="P33" s="9"/>
    </row>
    <row r="34" spans="1:119">
      <c r="A34" s="12"/>
      <c r="B34" s="25">
        <v>381</v>
      </c>
      <c r="C34" s="20" t="s">
        <v>45</v>
      </c>
      <c r="D34" s="46">
        <v>677045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"/>
        <v>677045</v>
      </c>
      <c r="O34" s="47">
        <f t="shared" si="2"/>
        <v>97.725894919168596</v>
      </c>
      <c r="P34" s="9"/>
    </row>
    <row r="35" spans="1:119">
      <c r="A35" s="12"/>
      <c r="B35" s="25">
        <v>389.1</v>
      </c>
      <c r="C35" s="20" t="s">
        <v>46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83875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"/>
        <v>83875</v>
      </c>
      <c r="O35" s="47">
        <f t="shared" si="2"/>
        <v>12.106668591224018</v>
      </c>
      <c r="P35" s="9"/>
    </row>
    <row r="36" spans="1:119" ht="15.6" thickBot="1">
      <c r="A36" s="12"/>
      <c r="B36" s="25">
        <v>389.8</v>
      </c>
      <c r="C36" s="20" t="s">
        <v>47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2926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"/>
        <v>2926</v>
      </c>
      <c r="O36" s="47">
        <f t="shared" si="2"/>
        <v>0.42234411085450346</v>
      </c>
      <c r="P36" s="9"/>
    </row>
    <row r="37" spans="1:119" ht="16.2" thickBot="1">
      <c r="A37" s="14" t="s">
        <v>39</v>
      </c>
      <c r="B37" s="23"/>
      <c r="C37" s="22"/>
      <c r="D37" s="15">
        <f t="shared" ref="D37:M37" si="9">SUM(D5,D9,D14,D21,D26,D28,D33)</f>
        <v>5958398</v>
      </c>
      <c r="E37" s="15">
        <f t="shared" si="9"/>
        <v>1231006</v>
      </c>
      <c r="F37" s="15">
        <f t="shared" si="9"/>
        <v>0</v>
      </c>
      <c r="G37" s="15">
        <f t="shared" si="9"/>
        <v>0</v>
      </c>
      <c r="H37" s="15">
        <f t="shared" si="9"/>
        <v>0</v>
      </c>
      <c r="I37" s="15">
        <f t="shared" si="9"/>
        <v>2431362</v>
      </c>
      <c r="J37" s="15">
        <f t="shared" si="9"/>
        <v>0</v>
      </c>
      <c r="K37" s="15">
        <f t="shared" si="9"/>
        <v>0</v>
      </c>
      <c r="L37" s="15">
        <f t="shared" si="9"/>
        <v>0</v>
      </c>
      <c r="M37" s="15">
        <f t="shared" si="9"/>
        <v>0</v>
      </c>
      <c r="N37" s="15">
        <f t="shared" si="1"/>
        <v>9620766</v>
      </c>
      <c r="O37" s="38">
        <f t="shared" si="2"/>
        <v>1388.6786951501156</v>
      </c>
      <c r="P37" s="6"/>
      <c r="Q37" s="2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</row>
    <row r="38" spans="1:119">
      <c r="A38" s="16"/>
      <c r="B38" s="18"/>
      <c r="C38" s="18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9"/>
    </row>
    <row r="39" spans="1:119">
      <c r="A39" s="40"/>
      <c r="B39" s="41"/>
      <c r="C39" s="41"/>
      <c r="D39" s="42"/>
      <c r="E39" s="42"/>
      <c r="F39" s="42"/>
      <c r="G39" s="42"/>
      <c r="H39" s="42"/>
      <c r="I39" s="42"/>
      <c r="J39" s="42"/>
      <c r="K39" s="42"/>
      <c r="L39" s="118" t="s">
        <v>74</v>
      </c>
      <c r="M39" s="118"/>
      <c r="N39" s="118"/>
      <c r="O39" s="43">
        <v>6928</v>
      </c>
    </row>
    <row r="40" spans="1:119">
      <c r="A40" s="119"/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7"/>
    </row>
    <row r="41" spans="1:119" ht="15.75" customHeight="1" thickBot="1">
      <c r="A41" s="120" t="s">
        <v>61</v>
      </c>
      <c r="B41" s="99"/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100"/>
    </row>
  </sheetData>
  <mergeCells count="10">
    <mergeCell ref="L39:N39"/>
    <mergeCell ref="A40:O40"/>
    <mergeCell ref="A41:O4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2025-03-15T19:41:40Z</cp:lastPrinted>
  <dcterms:created xsi:type="dcterms:W3CDTF">2000-08-31T21:26:31Z</dcterms:created>
  <dcterms:modified xsi:type="dcterms:W3CDTF">2025-03-15T19:53:41Z</dcterms:modified>
</cp:coreProperties>
</file>