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5" documentId="11_B457D5EA3550553E02D0C77E495E424A1D88F352" xr6:coauthVersionLast="47" xr6:coauthVersionMax="47" xr10:uidLastSave="{1F14899F-57B5-4DC5-8094-F3C8115C4A7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'2008'!$A$1:$O$53</definedName>
    <definedName name="_xlnm.Print_Area" localSheetId="14">'2009'!$A$1:$O$58</definedName>
    <definedName name="_xlnm.Print_Area" localSheetId="13">'2010'!$A$1:$O$54</definedName>
    <definedName name="_xlnm.Print_Area" localSheetId="12">'2011'!$A$1:$O$54</definedName>
    <definedName name="_xlnm.Print_Area" localSheetId="11">'2012'!$A$1:$O$58</definedName>
    <definedName name="_xlnm.Print_Area" localSheetId="10">'2013'!$A$1:$O$56</definedName>
    <definedName name="_xlnm.Print_Area" localSheetId="9">'2014'!$A$1:$O$58</definedName>
    <definedName name="_xlnm.Print_Area" localSheetId="8">'2015'!$A$1:$O$60</definedName>
    <definedName name="_xlnm.Print_Area" localSheetId="7">'2016'!$A$1:$O$55</definedName>
    <definedName name="_xlnm.Print_Area" localSheetId="6">'2017'!$A$1:$O$59</definedName>
    <definedName name="_xlnm.Print_Area" localSheetId="5">'2018'!$A$1:$O$61</definedName>
    <definedName name="_xlnm.Print_Area" localSheetId="4">'2019'!$A$1:$O$66</definedName>
    <definedName name="_xlnm.Print_Area" localSheetId="3">'2020'!$A$1:$O$73</definedName>
    <definedName name="_xlnm.Print_Area" localSheetId="2">'2021'!$A$1:$P$60</definedName>
    <definedName name="_xlnm.Print_Area" localSheetId="1">'2022'!$A$1:$P$58</definedName>
    <definedName name="_xlnm.Print_Area" localSheetId="0">'2023'!$A$1:$P$61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48" l="1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H57" i="48" l="1"/>
  <c r="J57" i="48"/>
  <c r="K57" i="48"/>
  <c r="L57" i="48"/>
  <c r="O41" i="48"/>
  <c r="P41" i="48" s="1"/>
  <c r="M57" i="48"/>
  <c r="N57" i="48"/>
  <c r="O55" i="48"/>
  <c r="P55" i="48" s="1"/>
  <c r="O45" i="48"/>
  <c r="P45" i="48" s="1"/>
  <c r="F57" i="48"/>
  <c r="G57" i="48"/>
  <c r="O32" i="48"/>
  <c r="P32" i="48" s="1"/>
  <c r="I57" i="48"/>
  <c r="O22" i="48"/>
  <c r="P22" i="48" s="1"/>
  <c r="E57" i="48"/>
  <c r="O15" i="48"/>
  <c r="P15" i="48" s="1"/>
  <c r="D57" i="48"/>
  <c r="O5" i="48"/>
  <c r="P5" i="48" s="1"/>
  <c r="O51" i="47"/>
  <c r="P51" i="47" s="1"/>
  <c r="O41" i="47"/>
  <c r="P41" i="47" s="1"/>
  <c r="O37" i="47"/>
  <c r="P37" i="47" s="1"/>
  <c r="O29" i="47"/>
  <c r="P29" i="47" s="1"/>
  <c r="L54" i="47"/>
  <c r="O22" i="47"/>
  <c r="P22" i="47" s="1"/>
  <c r="F54" i="47"/>
  <c r="D54" i="47"/>
  <c r="M54" i="47"/>
  <c r="O15" i="47"/>
  <c r="P15" i="47" s="1"/>
  <c r="H54" i="47"/>
  <c r="I54" i="47"/>
  <c r="J54" i="47"/>
  <c r="N54" i="47"/>
  <c r="G54" i="47"/>
  <c r="K54" i="47"/>
  <c r="E54" i="47"/>
  <c r="O5" i="47"/>
  <c r="P5" i="47" s="1"/>
  <c r="O55" i="46"/>
  <c r="P55" i="46"/>
  <c r="O54" i="46"/>
  <c r="P54" i="46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 s="1"/>
  <c r="O49" i="46"/>
  <c r="P49" i="46" s="1"/>
  <c r="O48" i="46"/>
  <c r="P48" i="46"/>
  <c r="O47" i="46"/>
  <c r="P47" i="46" s="1"/>
  <c r="O46" i="46"/>
  <c r="P46" i="46" s="1"/>
  <c r="O45" i="46"/>
  <c r="P45" i="46" s="1"/>
  <c r="O44" i="46"/>
  <c r="P44" i="46" s="1"/>
  <c r="O43" i="46"/>
  <c r="P43" i="46" s="1"/>
  <c r="N42" i="46"/>
  <c r="M42" i="46"/>
  <c r="L42" i="46"/>
  <c r="K42" i="46"/>
  <c r="J42" i="46"/>
  <c r="I42" i="46"/>
  <c r="H42" i="46"/>
  <c r="H56" i="46" s="1"/>
  <c r="G42" i="46"/>
  <c r="F42" i="46"/>
  <c r="E42" i="46"/>
  <c r="D42" i="46"/>
  <c r="D56" i="46" s="1"/>
  <c r="O41" i="46"/>
  <c r="P41" i="46" s="1"/>
  <c r="O40" i="46"/>
  <c r="P40" i="46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 s="1"/>
  <c r="O35" i="46"/>
  <c r="P35" i="46" s="1"/>
  <c r="O34" i="46"/>
  <c r="P34" i="46"/>
  <c r="O33" i="46"/>
  <c r="P33" i="46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/>
  <c r="O26" i="46"/>
  <c r="P26" i="46" s="1"/>
  <c r="O25" i="46"/>
  <c r="P25" i="46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G56" i="46" s="1"/>
  <c r="F5" i="46"/>
  <c r="F56" i="46" s="1"/>
  <c r="E5" i="46"/>
  <c r="E56" i="46" s="1"/>
  <c r="D5" i="46"/>
  <c r="N68" i="45"/>
  <c r="O68" i="45"/>
  <c r="N67" i="45"/>
  <c r="O67" i="45"/>
  <c r="M66" i="45"/>
  <c r="L66" i="45"/>
  <c r="K66" i="45"/>
  <c r="J66" i="45"/>
  <c r="I66" i="45"/>
  <c r="H66" i="45"/>
  <c r="G66" i="45"/>
  <c r="F66" i="45"/>
  <c r="E66" i="45"/>
  <c r="D66" i="45"/>
  <c r="N66" i="45" s="1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M44" i="45"/>
  <c r="N44" i="45" s="1"/>
  <c r="O44" i="45" s="1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M23" i="45"/>
  <c r="L23" i="45"/>
  <c r="K23" i="45"/>
  <c r="J23" i="45"/>
  <c r="N23" i="45" s="1"/>
  <c r="O23" i="45" s="1"/>
  <c r="I23" i="45"/>
  <c r="H23" i="45"/>
  <c r="G23" i="45"/>
  <c r="F23" i="45"/>
  <c r="E23" i="45"/>
  <c r="D23" i="45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L69" i="45" s="1"/>
  <c r="K15" i="45"/>
  <c r="K69" i="45" s="1"/>
  <c r="J15" i="45"/>
  <c r="N15" i="45" s="1"/>
  <c r="O15" i="45" s="1"/>
  <c r="I15" i="45"/>
  <c r="H15" i="45"/>
  <c r="G15" i="45"/>
  <c r="G69" i="45" s="1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69" i="45" s="1"/>
  <c r="L5" i="45"/>
  <c r="K5" i="45"/>
  <c r="J5" i="45"/>
  <c r="I5" i="45"/>
  <c r="H5" i="45"/>
  <c r="G5" i="45"/>
  <c r="F5" i="45"/>
  <c r="E5" i="45"/>
  <c r="D5" i="45"/>
  <c r="N61" i="44"/>
  <c r="O61" i="44" s="1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N58" i="44" s="1"/>
  <c r="O58" i="44" s="1"/>
  <c r="E58" i="44"/>
  <c r="D58" i="44"/>
  <c r="N57" i="44"/>
  <c r="O57" i="44" s="1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N48" i="44" s="1"/>
  <c r="O48" i="44" s="1"/>
  <c r="G48" i="44"/>
  <c r="F48" i="44"/>
  <c r="E48" i="44"/>
  <c r="D48" i="44"/>
  <c r="N47" i="44"/>
  <c r="O47" i="44"/>
  <c r="N46" i="44"/>
  <c r="O46" i="44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M23" i="44"/>
  <c r="L23" i="44"/>
  <c r="K23" i="44"/>
  <c r="J23" i="44"/>
  <c r="I23" i="44"/>
  <c r="I62" i="44" s="1"/>
  <c r="H23" i="44"/>
  <c r="N23" i="44" s="1"/>
  <c r="O23" i="44" s="1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H62" i="44" s="1"/>
  <c r="G16" i="44"/>
  <c r="G62" i="44" s="1"/>
  <c r="F16" i="44"/>
  <c r="N16" i="44" s="1"/>
  <c r="O16" i="44" s="1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62" i="44" s="1"/>
  <c r="J5" i="44"/>
  <c r="J62" i="44" s="1"/>
  <c r="I5" i="44"/>
  <c r="H5" i="44"/>
  <c r="G5" i="44"/>
  <c r="N5" i="44" s="1"/>
  <c r="O5" i="44" s="1"/>
  <c r="F5" i="44"/>
  <c r="E5" i="44"/>
  <c r="D5" i="44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F57" i="43" s="1"/>
  <c r="E54" i="43"/>
  <c r="D54" i="43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E57" i="43" s="1"/>
  <c r="D44" i="43"/>
  <c r="N44" i="43" s="1"/>
  <c r="O44" i="43" s="1"/>
  <c r="N43" i="43"/>
  <c r="O43" i="43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M24" i="43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/>
  <c r="M17" i="43"/>
  <c r="M57" i="43" s="1"/>
  <c r="L17" i="43"/>
  <c r="K17" i="43"/>
  <c r="J17" i="43"/>
  <c r="I17" i="43"/>
  <c r="H17" i="43"/>
  <c r="N17" i="43" s="1"/>
  <c r="O17" i="43" s="1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54" i="42"/>
  <c r="O54" i="42" s="1"/>
  <c r="M53" i="42"/>
  <c r="L53" i="42"/>
  <c r="K53" i="42"/>
  <c r="K55" i="42" s="1"/>
  <c r="J53" i="42"/>
  <c r="I53" i="42"/>
  <c r="H53" i="42"/>
  <c r="N53" i="42" s="1"/>
  <c r="O53" i="42" s="1"/>
  <c r="G53" i="42"/>
  <c r="F53" i="42"/>
  <c r="E53" i="42"/>
  <c r="D53" i="42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 s="1"/>
  <c r="N40" i="42"/>
  <c r="O40" i="42" s="1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 s="1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E55" i="42" s="1"/>
  <c r="D16" i="42"/>
  <c r="N16" i="42" s="1"/>
  <c r="O16" i="42" s="1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55" i="42" s="1"/>
  <c r="G5" i="42"/>
  <c r="G55" i="42" s="1"/>
  <c r="F5" i="42"/>
  <c r="N5" i="42" s="1"/>
  <c r="O5" i="42" s="1"/>
  <c r="E5" i="42"/>
  <c r="D5" i="42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M39" i="41"/>
  <c r="L39" i="41"/>
  <c r="K39" i="41"/>
  <c r="K51" i="41" s="1"/>
  <c r="J39" i="41"/>
  <c r="I39" i="41"/>
  <c r="H39" i="41"/>
  <c r="G39" i="41"/>
  <c r="F39" i="41"/>
  <c r="E39" i="41"/>
  <c r="D39" i="41"/>
  <c r="N39" i="41" s="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N30" i="41" s="1"/>
  <c r="O30" i="41" s="1"/>
  <c r="G30" i="41"/>
  <c r="F30" i="41"/>
  <c r="E30" i="41"/>
  <c r="D30" i="4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H51" i="41" s="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F51" i="41" s="1"/>
  <c r="E16" i="41"/>
  <c r="N16" i="41" s="1"/>
  <c r="O16" i="41" s="1"/>
  <c r="D16" i="41"/>
  <c r="N15" i="41"/>
  <c r="O15" i="41" s="1"/>
  <c r="N14" i="41"/>
  <c r="O14" i="41" s="1"/>
  <c r="N13" i="41"/>
  <c r="O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51" i="41" s="1"/>
  <c r="H5" i="41"/>
  <c r="G5" i="41"/>
  <c r="F5" i="41"/>
  <c r="N5" i="41" s="1"/>
  <c r="O5" i="41" s="1"/>
  <c r="E5" i="41"/>
  <c r="D5" i="41"/>
  <c r="N55" i="40"/>
  <c r="O55" i="40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N41" i="40" s="1"/>
  <c r="O41" i="40" s="1"/>
  <c r="D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M32" i="40"/>
  <c r="L32" i="40"/>
  <c r="K32" i="40"/>
  <c r="K56" i="40" s="1"/>
  <c r="J32" i="40"/>
  <c r="I32" i="40"/>
  <c r="H32" i="40"/>
  <c r="G32" i="40"/>
  <c r="F32" i="40"/>
  <c r="E32" i="40"/>
  <c r="E56" i="40" s="1"/>
  <c r="D32" i="40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M22" i="40"/>
  <c r="L22" i="40"/>
  <c r="K22" i="40"/>
  <c r="J22" i="40"/>
  <c r="I22" i="40"/>
  <c r="H22" i="40"/>
  <c r="N22" i="40" s="1"/>
  <c r="O22" i="40" s="1"/>
  <c r="G22" i="40"/>
  <c r="F22" i="40"/>
  <c r="E22" i="40"/>
  <c r="D22" i="40"/>
  <c r="N21" i="40"/>
  <c r="O21" i="40"/>
  <c r="N20" i="40"/>
  <c r="O20" i="40" s="1"/>
  <c r="N19" i="40"/>
  <c r="O19" i="40" s="1"/>
  <c r="N18" i="40"/>
  <c r="O18" i="40" s="1"/>
  <c r="N17" i="40"/>
  <c r="O17" i="40" s="1"/>
  <c r="M16" i="40"/>
  <c r="M56" i="40" s="1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53" i="39"/>
  <c r="O53" i="39" s="1"/>
  <c r="M52" i="39"/>
  <c r="L52" i="39"/>
  <c r="K52" i="39"/>
  <c r="J52" i="39"/>
  <c r="I52" i="39"/>
  <c r="H52" i="39"/>
  <c r="G52" i="39"/>
  <c r="F52" i="39"/>
  <c r="E52" i="39"/>
  <c r="N52" i="39" s="1"/>
  <c r="O52" i="39" s="1"/>
  <c r="D52" i="39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M43" i="39"/>
  <c r="L43" i="39"/>
  <c r="L54" i="39" s="1"/>
  <c r="K43" i="39"/>
  <c r="J43" i="39"/>
  <c r="I43" i="39"/>
  <c r="I54" i="39" s="1"/>
  <c r="H43" i="39"/>
  <c r="G43" i="39"/>
  <c r="F43" i="39"/>
  <c r="E43" i="39"/>
  <c r="N43" i="39" s="1"/>
  <c r="O43" i="39" s="1"/>
  <c r="D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 s="1"/>
  <c r="N38" i="39"/>
  <c r="O38" i="39" s="1"/>
  <c r="N37" i="39"/>
  <c r="O37" i="39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/>
  <c r="M30" i="39"/>
  <c r="M54" i="39" s="1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F54" i="39" s="1"/>
  <c r="E19" i="39"/>
  <c r="D19" i="39"/>
  <c r="N18" i="39"/>
  <c r="O18" i="39" s="1"/>
  <c r="N17" i="39"/>
  <c r="O17" i="39" s="1"/>
  <c r="N16" i="39"/>
  <c r="O16" i="39" s="1"/>
  <c r="M15" i="39"/>
  <c r="L15" i="39"/>
  <c r="K15" i="39"/>
  <c r="K54" i="39" s="1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E54" i="39" s="1"/>
  <c r="D5" i="39"/>
  <c r="D54" i="39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N42" i="38" s="1"/>
  <c r="O42" i="38" s="1"/>
  <c r="D42" i="38"/>
  <c r="N41" i="38"/>
  <c r="O41" i="38" s="1"/>
  <c r="N40" i="38"/>
  <c r="O40" i="38" s="1"/>
  <c r="M39" i="38"/>
  <c r="L39" i="38"/>
  <c r="K39" i="38"/>
  <c r="J39" i="38"/>
  <c r="I39" i="38"/>
  <c r="H39" i="38"/>
  <c r="H52" i="38" s="1"/>
  <c r="G39" i="38"/>
  <c r="F39" i="38"/>
  <c r="E39" i="38"/>
  <c r="D39" i="38"/>
  <c r="N39" i="38" s="1"/>
  <c r="O39" i="38" s="1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G52" i="38" s="1"/>
  <c r="F19" i="38"/>
  <c r="E19" i="38"/>
  <c r="N19" i="38" s="1"/>
  <c r="O19" i="38" s="1"/>
  <c r="D19" i="38"/>
  <c r="N18" i="38"/>
  <c r="O18" i="38" s="1"/>
  <c r="N17" i="38"/>
  <c r="O17" i="38" s="1"/>
  <c r="N16" i="38"/>
  <c r="O16" i="38"/>
  <c r="M15" i="38"/>
  <c r="L15" i="38"/>
  <c r="K15" i="38"/>
  <c r="J15" i="38"/>
  <c r="J52" i="38" s="1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M52" i="38" s="1"/>
  <c r="L5" i="38"/>
  <c r="L52" i="38" s="1"/>
  <c r="K5" i="38"/>
  <c r="J5" i="38"/>
  <c r="I5" i="38"/>
  <c r="H5" i="38"/>
  <c r="G5" i="38"/>
  <c r="F5" i="38"/>
  <c r="E5" i="38"/>
  <c r="D5" i="38"/>
  <c r="N5" i="38" s="1"/>
  <c r="O5" i="38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N45" i="37" s="1"/>
  <c r="O45" i="37" s="1"/>
  <c r="D45" i="37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E49" i="37" s="1"/>
  <c r="D38" i="37"/>
  <c r="N37" i="37"/>
  <c r="O37" i="37" s="1"/>
  <c r="N36" i="37"/>
  <c r="O36" i="37" s="1"/>
  <c r="M35" i="37"/>
  <c r="L35" i="37"/>
  <c r="K35" i="37"/>
  <c r="J35" i="37"/>
  <c r="I35" i="37"/>
  <c r="H35" i="37"/>
  <c r="G35" i="37"/>
  <c r="N35" i="37" s="1"/>
  <c r="O35" i="37" s="1"/>
  <c r="F35" i="37"/>
  <c r="E35" i="37"/>
  <c r="D35" i="37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H49" i="37" s="1"/>
  <c r="G27" i="37"/>
  <c r="F27" i="37"/>
  <c r="E27" i="37"/>
  <c r="D27" i="37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M19" i="37"/>
  <c r="L19" i="37"/>
  <c r="K19" i="37"/>
  <c r="K49" i="37" s="1"/>
  <c r="J19" i="37"/>
  <c r="J49" i="37" s="1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M15" i="37"/>
  <c r="M49" i="37" s="1"/>
  <c r="L15" i="37"/>
  <c r="N15" i="37" s="1"/>
  <c r="O15" i="37" s="1"/>
  <c r="K15" i="37"/>
  <c r="J15" i="37"/>
  <c r="I15" i="37"/>
  <c r="I49" i="37" s="1"/>
  <c r="H15" i="37"/>
  <c r="G15" i="37"/>
  <c r="F15" i="37"/>
  <c r="E15" i="37"/>
  <c r="D15" i="37"/>
  <c r="D49" i="37" s="1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G49" i="37" s="1"/>
  <c r="F5" i="37"/>
  <c r="N5" i="37" s="1"/>
  <c r="O5" i="37" s="1"/>
  <c r="E5" i="37"/>
  <c r="D5" i="37"/>
  <c r="N53" i="36"/>
  <c r="O53" i="36" s="1"/>
  <c r="N52" i="36"/>
  <c r="O52" i="36" s="1"/>
  <c r="N51" i="36"/>
  <c r="O51" i="36" s="1"/>
  <c r="M50" i="36"/>
  <c r="L50" i="36"/>
  <c r="K50" i="36"/>
  <c r="J50" i="36"/>
  <c r="I50" i="36"/>
  <c r="N50" i="36" s="1"/>
  <c r="O50" i="36" s="1"/>
  <c r="H50" i="36"/>
  <c r="G50" i="36"/>
  <c r="F50" i="36"/>
  <c r="E50" i="36"/>
  <c r="D50" i="36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 s="1"/>
  <c r="M42" i="36"/>
  <c r="L42" i="36"/>
  <c r="L54" i="36" s="1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 s="1"/>
  <c r="M20" i="36"/>
  <c r="L20" i="36"/>
  <c r="K20" i="36"/>
  <c r="J20" i="36"/>
  <c r="I20" i="36"/>
  <c r="H20" i="36"/>
  <c r="H54" i="36" s="1"/>
  <c r="G20" i="36"/>
  <c r="F20" i="36"/>
  <c r="E20" i="36"/>
  <c r="E54" i="36" s="1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M28" i="35"/>
  <c r="M50" i="35" s="1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/>
  <c r="M19" i="35"/>
  <c r="L19" i="35"/>
  <c r="K19" i="35"/>
  <c r="J19" i="35"/>
  <c r="I19" i="35"/>
  <c r="H19" i="35"/>
  <c r="G19" i="35"/>
  <c r="N19" i="35" s="1"/>
  <c r="O19" i="35" s="1"/>
  <c r="F19" i="35"/>
  <c r="E19" i="35"/>
  <c r="D19" i="35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L50" i="35" s="1"/>
  <c r="K5" i="35"/>
  <c r="J5" i="35"/>
  <c r="I5" i="35"/>
  <c r="H5" i="35"/>
  <c r="G5" i="35"/>
  <c r="F5" i="35"/>
  <c r="N5" i="35" s="1"/>
  <c r="O5" i="35" s="1"/>
  <c r="E5" i="35"/>
  <c r="D5" i="35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/>
  <c r="N44" i="34"/>
  <c r="O44" i="34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M29" i="34"/>
  <c r="L29" i="34"/>
  <c r="K29" i="34"/>
  <c r="K50" i="34" s="1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I50" i="34" s="1"/>
  <c r="H19" i="34"/>
  <c r="G19" i="34"/>
  <c r="F19" i="34"/>
  <c r="E19" i="34"/>
  <c r="D19" i="34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50" i="34" s="1"/>
  <c r="K5" i="34"/>
  <c r="J5" i="34"/>
  <c r="I5" i="34"/>
  <c r="H5" i="34"/>
  <c r="G5" i="34"/>
  <c r="F5" i="34"/>
  <c r="N5" i="34" s="1"/>
  <c r="O5" i="34" s="1"/>
  <c r="F50" i="34"/>
  <c r="E5" i="34"/>
  <c r="D5" i="34"/>
  <c r="N29" i="33"/>
  <c r="O29" i="33"/>
  <c r="N49" i="33"/>
  <c r="O49" i="33" s="1"/>
  <c r="N50" i="33"/>
  <c r="O50" i="33" s="1"/>
  <c r="N51" i="33"/>
  <c r="O51" i="33" s="1"/>
  <c r="N52" i="33"/>
  <c r="O52" i="33" s="1"/>
  <c r="N53" i="33"/>
  <c r="O53" i="33" s="1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/>
  <c r="N37" i="33"/>
  <c r="O37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L54" i="33" s="1"/>
  <c r="M14" i="33"/>
  <c r="D14" i="33"/>
  <c r="E5" i="33"/>
  <c r="F5" i="33"/>
  <c r="G5" i="33"/>
  <c r="H5" i="33"/>
  <c r="I5" i="33"/>
  <c r="J5" i="33"/>
  <c r="K5" i="33"/>
  <c r="L5" i="33"/>
  <c r="M5" i="33"/>
  <c r="D5" i="33"/>
  <c r="E47" i="33"/>
  <c r="F47" i="33"/>
  <c r="G47" i="33"/>
  <c r="H47" i="33"/>
  <c r="I47" i="33"/>
  <c r="J47" i="33"/>
  <c r="K47" i="33"/>
  <c r="L47" i="33"/>
  <c r="M47" i="33"/>
  <c r="D47" i="33"/>
  <c r="N48" i="33"/>
  <c r="O48" i="33" s="1"/>
  <c r="N43" i="33"/>
  <c r="O43" i="33" s="1"/>
  <c r="N44" i="33"/>
  <c r="O44" i="33"/>
  <c r="N45" i="33"/>
  <c r="O45" i="33"/>
  <c r="N46" i="33"/>
  <c r="O46" i="33"/>
  <c r="N42" i="33"/>
  <c r="O42" i="33" s="1"/>
  <c r="E41" i="33"/>
  <c r="F41" i="33"/>
  <c r="G41" i="33"/>
  <c r="H41" i="33"/>
  <c r="I41" i="33"/>
  <c r="J41" i="33"/>
  <c r="K41" i="33"/>
  <c r="L41" i="33"/>
  <c r="M41" i="33"/>
  <c r="D41" i="33"/>
  <c r="E38" i="33"/>
  <c r="F38" i="33"/>
  <c r="G38" i="33"/>
  <c r="H38" i="33"/>
  <c r="I38" i="33"/>
  <c r="J38" i="33"/>
  <c r="K38" i="33"/>
  <c r="L38" i="33"/>
  <c r="M38" i="33"/>
  <c r="D38" i="33"/>
  <c r="N40" i="33"/>
  <c r="O40" i="33" s="1"/>
  <c r="N39" i="33"/>
  <c r="O39" i="33"/>
  <c r="N16" i="33"/>
  <c r="O16" i="33"/>
  <c r="N17" i="33"/>
  <c r="O17" i="33" s="1"/>
  <c r="N18" i="33"/>
  <c r="O18" i="33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13" i="33"/>
  <c r="O13" i="33" s="1"/>
  <c r="N6" i="33"/>
  <c r="O6" i="33" s="1"/>
  <c r="N15" i="33"/>
  <c r="O15" i="33" s="1"/>
  <c r="F54" i="36"/>
  <c r="J54" i="36"/>
  <c r="N19" i="37"/>
  <c r="O19" i="37" s="1"/>
  <c r="N38" i="37"/>
  <c r="O38" i="37" s="1"/>
  <c r="F52" i="38"/>
  <c r="E52" i="38"/>
  <c r="N50" i="38"/>
  <c r="O50" i="38" s="1"/>
  <c r="I52" i="38"/>
  <c r="D52" i="38"/>
  <c r="N30" i="39"/>
  <c r="O30" i="39" s="1"/>
  <c r="G56" i="40"/>
  <c r="J56" i="40"/>
  <c r="I56" i="40"/>
  <c r="N45" i="40"/>
  <c r="O45" i="40" s="1"/>
  <c r="M51" i="41"/>
  <c r="L51" i="41"/>
  <c r="G51" i="41"/>
  <c r="N22" i="41"/>
  <c r="O22" i="41" s="1"/>
  <c r="N49" i="41"/>
  <c r="O49" i="41" s="1"/>
  <c r="D51" i="41"/>
  <c r="J55" i="42"/>
  <c r="M55" i="42"/>
  <c r="L55" i="42"/>
  <c r="N43" i="42"/>
  <c r="O43" i="42"/>
  <c r="N31" i="42"/>
  <c r="O31" i="42" s="1"/>
  <c r="I55" i="42"/>
  <c r="L57" i="43"/>
  <c r="K57" i="43"/>
  <c r="N54" i="43"/>
  <c r="O54" i="43"/>
  <c r="N40" i="43"/>
  <c r="O40" i="43" s="1"/>
  <c r="N33" i="43"/>
  <c r="O33" i="43" s="1"/>
  <c r="G57" i="43"/>
  <c r="H57" i="43"/>
  <c r="I57" i="43"/>
  <c r="M62" i="44"/>
  <c r="L62" i="44"/>
  <c r="N44" i="44"/>
  <c r="O44" i="44"/>
  <c r="E62" i="44"/>
  <c r="N52" i="45"/>
  <c r="O52" i="45" s="1"/>
  <c r="F69" i="45"/>
  <c r="H69" i="45"/>
  <c r="N56" i="45"/>
  <c r="O56" i="45"/>
  <c r="E69" i="45"/>
  <c r="I69" i="45"/>
  <c r="D69" i="45"/>
  <c r="O52" i="46"/>
  <c r="P52" i="46" s="1"/>
  <c r="O38" i="46"/>
  <c r="P38" i="46" s="1"/>
  <c r="O22" i="46"/>
  <c r="P22" i="46" s="1"/>
  <c r="J56" i="46"/>
  <c r="N56" i="46"/>
  <c r="M56" i="46"/>
  <c r="K56" i="46"/>
  <c r="O15" i="46"/>
  <c r="P15" i="46" s="1"/>
  <c r="L56" i="46"/>
  <c r="O57" i="48" l="1"/>
  <c r="P57" i="48" s="1"/>
  <c r="N41" i="33"/>
  <c r="O41" i="33" s="1"/>
  <c r="N48" i="34"/>
  <c r="O48" i="34" s="1"/>
  <c r="N27" i="37"/>
  <c r="O27" i="37" s="1"/>
  <c r="N19" i="34"/>
  <c r="O19" i="34" s="1"/>
  <c r="H56" i="40"/>
  <c r="F49" i="37"/>
  <c r="N49" i="37" s="1"/>
  <c r="O49" i="37" s="1"/>
  <c r="F54" i="33"/>
  <c r="D50" i="34"/>
  <c r="N29" i="34"/>
  <c r="O29" i="34" s="1"/>
  <c r="L56" i="40"/>
  <c r="F62" i="44"/>
  <c r="N29" i="38"/>
  <c r="O29" i="38" s="1"/>
  <c r="O42" i="46"/>
  <c r="P42" i="46" s="1"/>
  <c r="N5" i="45"/>
  <c r="O5" i="45" s="1"/>
  <c r="G50" i="34"/>
  <c r="H54" i="39"/>
  <c r="F55" i="42"/>
  <c r="E51" i="41"/>
  <c r="N51" i="41" s="1"/>
  <c r="O51" i="41" s="1"/>
  <c r="M54" i="33"/>
  <c r="H50" i="34"/>
  <c r="E50" i="35"/>
  <c r="N53" i="40"/>
  <c r="O53" i="40" s="1"/>
  <c r="J69" i="45"/>
  <c r="D56" i="40"/>
  <c r="J50" i="34"/>
  <c r="N20" i="36"/>
  <c r="O20" i="36" s="1"/>
  <c r="N15" i="39"/>
  <c r="O15" i="39" s="1"/>
  <c r="N28" i="35"/>
  <c r="O28" i="35" s="1"/>
  <c r="N5" i="39"/>
  <c r="O5" i="39" s="1"/>
  <c r="G50" i="35"/>
  <c r="D54" i="36"/>
  <c r="O5" i="46"/>
  <c r="P5" i="46" s="1"/>
  <c r="D55" i="42"/>
  <c r="H54" i="33"/>
  <c r="I50" i="35"/>
  <c r="J50" i="35"/>
  <c r="G54" i="36"/>
  <c r="J57" i="43"/>
  <c r="D57" i="43"/>
  <c r="N57" i="43" s="1"/>
  <c r="O57" i="43" s="1"/>
  <c r="L49" i="37"/>
  <c r="M50" i="34"/>
  <c r="I54" i="36"/>
  <c r="J54" i="39"/>
  <c r="O30" i="46"/>
  <c r="P30" i="46" s="1"/>
  <c r="N41" i="34"/>
  <c r="O41" i="34" s="1"/>
  <c r="N69" i="45"/>
  <c r="O69" i="45" s="1"/>
  <c r="N40" i="35"/>
  <c r="O40" i="35" s="1"/>
  <c r="G54" i="39"/>
  <c r="N54" i="39" s="1"/>
  <c r="O54" i="39" s="1"/>
  <c r="M54" i="36"/>
  <c r="D54" i="33"/>
  <c r="N28" i="33"/>
  <c r="O28" i="33" s="1"/>
  <c r="J51" i="41"/>
  <c r="N19" i="33"/>
  <c r="O19" i="33" s="1"/>
  <c r="N38" i="34"/>
  <c r="O38" i="34" s="1"/>
  <c r="N42" i="36"/>
  <c r="O42" i="36" s="1"/>
  <c r="N15" i="38"/>
  <c r="O15" i="38" s="1"/>
  <c r="D62" i="44"/>
  <c r="N62" i="44" s="1"/>
  <c r="O62" i="44" s="1"/>
  <c r="O54" i="47"/>
  <c r="P54" i="47" s="1"/>
  <c r="N55" i="42"/>
  <c r="O55" i="42" s="1"/>
  <c r="N42" i="41"/>
  <c r="O42" i="41" s="1"/>
  <c r="K54" i="33"/>
  <c r="E54" i="33"/>
  <c r="F56" i="40"/>
  <c r="N19" i="39"/>
  <c r="O19" i="39" s="1"/>
  <c r="H50" i="35"/>
  <c r="N48" i="35"/>
  <c r="O48" i="35" s="1"/>
  <c r="J54" i="33"/>
  <c r="K54" i="36"/>
  <c r="E50" i="34"/>
  <c r="N15" i="36"/>
  <c r="O15" i="36" s="1"/>
  <c r="I54" i="33"/>
  <c r="I56" i="46"/>
  <c r="O56" i="46" s="1"/>
  <c r="P56" i="46" s="1"/>
  <c r="N32" i="40"/>
  <c r="O32" i="40" s="1"/>
  <c r="N38" i="33"/>
  <c r="O38" i="33" s="1"/>
  <c r="N15" i="34"/>
  <c r="O15" i="34" s="1"/>
  <c r="K50" i="35"/>
  <c r="K52" i="38"/>
  <c r="N52" i="38" s="1"/>
  <c r="O52" i="38" s="1"/>
  <c r="N47" i="33"/>
  <c r="O47" i="33" s="1"/>
  <c r="G54" i="33"/>
  <c r="N14" i="33"/>
  <c r="O14" i="33" s="1"/>
  <c r="D50" i="35"/>
  <c r="N15" i="35"/>
  <c r="O15" i="35" s="1"/>
  <c r="F50" i="35"/>
  <c r="N37" i="35"/>
  <c r="O37" i="35" s="1"/>
  <c r="N5" i="33"/>
  <c r="O5" i="33" s="1"/>
  <c r="N56" i="40" l="1"/>
  <c r="O56" i="40" s="1"/>
  <c r="N54" i="36"/>
  <c r="O54" i="36" s="1"/>
  <c r="N50" i="34"/>
  <c r="O50" i="34" s="1"/>
  <c r="N54" i="33"/>
  <c r="O54" i="33" s="1"/>
  <c r="N50" i="35"/>
  <c r="O50" i="35" s="1"/>
</calcChain>
</file>

<file path=xl/sharedStrings.xml><?xml version="1.0" encoding="utf-8"?>
<sst xmlns="http://schemas.openxmlformats.org/spreadsheetml/2006/main" count="1139" uniqueCount="164">
  <si>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</si>
  <si>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</si>
  <si>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</si>
  <si>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</si>
  <si>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</si>
  <si>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</si>
  <si>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</si>
  <si>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</si>
  <si>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</si>
  <si>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</si>
  <si>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</si>
  <si>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</si>
  <si>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</si>
  <si>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</si>
  <si>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</si>
  <si>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</si>
  <si>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</si>
  <si>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Permits, Fees, and Special Assessments</t>
  </si>
  <si>
    <t>Franchise Fee - Gas</t>
  </si>
  <si>
    <t>Franchise Fee - Solid Waste</t>
  </si>
  <si>
    <t>Other Permits, Fees, and Special Assessments</t>
  </si>
  <si>
    <t>Federal Grant - Public Safety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</si>
  <si>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</si>
  <si>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</si>
  <si>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</si>
  <si>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</si>
  <si>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</si>
  <si>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</si>
  <si>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</si>
  <si>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</si>
  <si>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</si>
  <si>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</si>
  <si>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</si>
  <si>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</si>
  <si>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</si>
  <si>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</si>
  <si>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</si>
  <si>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</si>
  <si>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Physical Environment - Electric Utility</t>
  </si>
  <si>
    <t>Physical Environment - Gas Utility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</si>
  <si>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</si>
  <si>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</si>
  <si>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</si>
  <si>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</si>
  <si>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</si>
  <si>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</si>
  <si>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</si>
  <si>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</si>
  <si>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</si>
  <si>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</si>
  <si>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</si>
  <si>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Gain or Loss on Sale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</si>
  <si>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</si>
  <si>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</si>
  <si>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</si>
  <si>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</si>
  <si>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</si>
  <si>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of General Capital Asset Dispositions - Sales</t>
  </si>
  <si>
    <t>Proprietary Non-Operating Sources - Interest</t>
  </si>
  <si>
    <t>Proprietary Non-Operating Sources - Federal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</si>
  <si>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</si>
  <si>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</si>
  <si>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</si>
  <si>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</si>
  <si>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</si>
  <si>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</si>
  <si>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</si>
  <si>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</si>
  <si>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Fort Meade Revenues Reported by Account Code and Fund Type</t>
  </si>
  <si>
    <t>Local Fiscal Year Ended September 30, 2010</t>
  </si>
  <si>
    <t>Utility Service Tax - Propane</t>
  </si>
  <si>
    <t>Federal Grant - General Government</t>
  </si>
  <si>
    <t>Federal Grant - Physical Environment - Sewer / Wastewater</t>
  </si>
  <si>
    <t>Physical Environment - Sewer / Wastewater Utility</t>
  </si>
  <si>
    <t>Rents and Royalties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</si>
  <si>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</si>
  <si>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</si>
  <si>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</si>
  <si>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</si>
  <si>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Contributions and Donations from Private Sources</t>
  </si>
  <si>
    <t>2011 Municipal Population:</t>
  </si>
  <si>
    <t>Local Fiscal Year Ended September 30, 2012</t>
  </si>
  <si>
    <t>Impact Fees - Residential - Physical Environment</t>
  </si>
  <si>
    <t>Public Safety - Law Enforcement Services</t>
  </si>
  <si>
    <t>Physical Environment - Water Utility</t>
  </si>
  <si>
    <t>Proceeds - Debt Proceeds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</si>
  <si>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</si>
  <si>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</si>
  <si>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</si>
  <si>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</si>
  <si>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</si>
  <si>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</si>
  <si>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2008 Municipal Population:</t>
  </si>
  <si>
    <t>Local Fiscal Year Ended September 30, 2013</t>
  </si>
  <si>
    <t>Communications Services Taxes (Chapter 202, F.S.)</t>
  </si>
  <si>
    <t>State Grant - Physical Environment - Sewer / Wastewater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</si>
  <si>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</si>
  <si>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</si>
  <si>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</si>
  <si>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</si>
  <si>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</si>
  <si>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</si>
  <si>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</si>
  <si>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</si>
  <si>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</si>
  <si>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</si>
  <si>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</si>
  <si>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Federal Grant - Culture / Recreation</t>
  </si>
  <si>
    <t>State Grant - Economic Environment</t>
  </si>
  <si>
    <t>2014 Municipal Population:</t>
  </si>
  <si>
    <t>Local Fiscal Year Ended September 30, 2015</t>
  </si>
  <si>
    <t>Local Business Tax (Chapter 205, F.S.)</t>
  </si>
  <si>
    <t>Other Judgments, Fines, and Forfeits</t>
  </si>
  <si>
    <t>Interest and Other Earnings - Net Increase (Decrease) in Fair Value of Investments</t>
  </si>
  <si>
    <t>2015 Municipal Population:</t>
  </si>
  <si>
    <t>Local Fiscal Year Ended September 30, 2016</t>
  </si>
  <si>
    <t>2016 Municipal Population:</t>
  </si>
  <si>
    <t>Local Fiscal Year Ended September 30, 2017</t>
  </si>
  <si>
    <t>Special Assessments - Charges for Public Services</t>
  </si>
  <si>
    <t>State Grant - Public Safety</t>
  </si>
  <si>
    <t>State Shared Revenues - General Government - Sales and Uses Taxes to Counties</t>
  </si>
  <si>
    <t>Court-Ordered Judgments and Fines - Other Court-Ordered</t>
  </si>
  <si>
    <t>Other Miscellaneous Revenues - Settlements</t>
  </si>
  <si>
    <t>2017 Municipal Population:</t>
  </si>
  <si>
    <t>Local Fiscal Year Ended September 30, 2018</t>
  </si>
  <si>
    <t>Insurance Premium Tax for Firefighters' Pension</t>
  </si>
  <si>
    <t>Grants from Other Local Units - Physical Environment</t>
  </si>
  <si>
    <t>2018 Municipal Population:</t>
  </si>
  <si>
    <t>Local Fiscal Year Ended September 30, 2019</t>
  </si>
  <si>
    <t>Federal Grant - Physical Environment - Water Supply System</t>
  </si>
  <si>
    <t>Federal Grant - Physical Environment - Electric Supply System</t>
  </si>
  <si>
    <t>State Grant - Culture / Recreation</t>
  </si>
  <si>
    <t>Public Safety - Fire Protection</t>
  </si>
  <si>
    <t>2019 Municipal Population:</t>
  </si>
  <si>
    <t>Local Fiscal Year Ended September 30, 2020</t>
  </si>
  <si>
    <t>Impact Fees - Commercial - Physical Environment</t>
  </si>
  <si>
    <t>Federal Grant - Physical Environment - Garbage / Solid Waste</t>
  </si>
  <si>
    <t>Federal Grant - Physical Environment - Other Physical Environment</t>
  </si>
  <si>
    <t>Other Financial Assistance - Federal Source</t>
  </si>
  <si>
    <t>State Grant - General Government</t>
  </si>
  <si>
    <t>State Grant - Physical Environment - Water Supply System</t>
  </si>
  <si>
    <t>State Grant - Physical Environment - Electric Supply System</t>
  </si>
  <si>
    <t>State Grant - Physical Environment - Stormwater Management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</si>
  <si>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</si>
  <si>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</si>
  <si>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</si>
  <si>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</si>
  <si>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</si>
  <si>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</si>
  <si>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</si>
  <si>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</si>
  <si>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</si>
  <si>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</si>
  <si>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</si>
  <si>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</si>
  <si>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</si>
  <si>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</si>
  <si>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</si>
  <si>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</si>
  <si>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</si>
  <si>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2022 Municipal Population:</t>
  </si>
  <si>
    <t>Local Fiscal Year Ended September 30, 2023</t>
  </si>
  <si>
    <t>General Government - Other General Government Charges and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</si>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</sst>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AFB2-38E0-416B-AECE-07ECD8E430CF}">
  <sheetPr>
    <pageSetUpPr fitToPage="1"/>
  </sheetPr>
  <dimension ref="A1:ED6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30</v>
      </c>
      <c r="E3" s="114"/>
      <c r="F3" s="114"/>
      <c r="G3" s="114"/>
      <c r="H3" s="115"/>
      <c r="I3" s="113" t="s">
        <v>31</v>
      </c>
      <c r="J3" s="115"/>
      <c r="K3" s="113" t="s">
        <v>33</v>
      </c>
      <c r="L3" s="114"/>
      <c r="M3" s="115"/>
      <c r="N3" s="49"/>
      <c r="O3" s="50"/>
      <c r="P3" s="116" t="s">
        <v>145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146</v>
      </c>
      <c r="N4" s="53" t="s">
        <v>9</v>
      </c>
      <c r="O4" s="53" t="s">
        <v>147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148</v>
      </c>
      <c r="B5" s="57"/>
      <c r="C5" s="57"/>
      <c r="D5" s="58">
        <f>SUM(D6:D14)</f>
        <v>1941430</v>
      </c>
      <c r="E5" s="58">
        <f>SUM(E6:E14)</f>
        <v>433760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2375190</v>
      </c>
      <c r="P5" s="60">
        <f>(O5/P$59)</f>
        <v>474.46863763483822</v>
      </c>
      <c r="Q5" s="61"/>
    </row>
    <row r="6" spans="1:134">
      <c r="A6" s="63"/>
      <c r="B6" s="64">
        <v>311</v>
      </c>
      <c r="C6" s="65" t="s">
        <v>2</v>
      </c>
      <c r="D6" s="66">
        <v>1069866</v>
      </c>
      <c r="E6" s="66">
        <v>433760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1503626</v>
      </c>
      <c r="P6" s="67">
        <f>(O6/P$59)</f>
        <v>300.36476228525771</v>
      </c>
      <c r="Q6" s="68"/>
    </row>
    <row r="7" spans="1:134">
      <c r="A7" s="63"/>
      <c r="B7" s="64">
        <v>312.41000000000003</v>
      </c>
      <c r="C7" s="65" t="s">
        <v>149</v>
      </c>
      <c r="D7" s="66">
        <v>190655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190655</v>
      </c>
      <c r="P7" s="67">
        <f>(O7/P$59)</f>
        <v>38.085297642828607</v>
      </c>
      <c r="Q7" s="68"/>
    </row>
    <row r="8" spans="1:134">
      <c r="A8" s="63"/>
      <c r="B8" s="64">
        <v>312.43</v>
      </c>
      <c r="C8" s="65" t="s">
        <v>150</v>
      </c>
      <c r="D8" s="66">
        <v>120913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120913</v>
      </c>
      <c r="P8" s="67">
        <f>(O8/P$59)</f>
        <v>24.153615661206551</v>
      </c>
      <c r="Q8" s="68"/>
    </row>
    <row r="9" spans="1:134">
      <c r="A9" s="63"/>
      <c r="B9" s="64">
        <v>314.10000000000002</v>
      </c>
      <c r="C9" s="65" t="s">
        <v>13</v>
      </c>
      <c r="D9" s="66">
        <v>321914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321914</v>
      </c>
      <c r="P9" s="67">
        <f>(O9/P$59)</f>
        <v>64.30563324011186</v>
      </c>
      <c r="Q9" s="68"/>
    </row>
    <row r="10" spans="1:134">
      <c r="A10" s="63"/>
      <c r="B10" s="64">
        <v>314.3</v>
      </c>
      <c r="C10" s="65" t="s">
        <v>14</v>
      </c>
      <c r="D10" s="66">
        <v>81468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81468</v>
      </c>
      <c r="P10" s="67">
        <f>(O10/P$59)</f>
        <v>16.274071114662405</v>
      </c>
      <c r="Q10" s="68"/>
    </row>
    <row r="11" spans="1:134">
      <c r="A11" s="63"/>
      <c r="B11" s="64">
        <v>314.39999999999998</v>
      </c>
      <c r="C11" s="65" t="s">
        <v>16</v>
      </c>
      <c r="D11" s="66">
        <v>21114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21114</v>
      </c>
      <c r="P11" s="67">
        <f>(O11/P$59)</f>
        <v>4.2177387135437474</v>
      </c>
      <c r="Q11" s="68"/>
    </row>
    <row r="12" spans="1:134">
      <c r="A12" s="63"/>
      <c r="B12" s="64">
        <v>314.8</v>
      </c>
      <c r="C12" s="65" t="s">
        <v>70</v>
      </c>
      <c r="D12" s="66">
        <v>2045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2045</v>
      </c>
      <c r="P12" s="67">
        <f>(O12/P$59)</f>
        <v>0.40850978825409506</v>
      </c>
      <c r="Q12" s="68"/>
    </row>
    <row r="13" spans="1:134">
      <c r="A13" s="63"/>
      <c r="B13" s="64">
        <v>315.10000000000002</v>
      </c>
      <c r="C13" s="65" t="s">
        <v>151</v>
      </c>
      <c r="D13" s="66">
        <v>122640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122640</v>
      </c>
      <c r="P13" s="67">
        <f>(O13/P$59)</f>
        <v>24.498601677986418</v>
      </c>
      <c r="Q13" s="68"/>
    </row>
    <row r="14" spans="1:134">
      <c r="A14" s="63"/>
      <c r="B14" s="64">
        <v>316</v>
      </c>
      <c r="C14" s="65" t="s">
        <v>111</v>
      </c>
      <c r="D14" s="66">
        <v>10815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10815</v>
      </c>
      <c r="P14" s="67">
        <f>(O14/P$59)</f>
        <v>2.1604075109868157</v>
      </c>
      <c r="Q14" s="68"/>
    </row>
    <row r="15" spans="1:134" ht="15.75">
      <c r="A15" s="69" t="s">
        <v>17</v>
      </c>
      <c r="B15" s="70"/>
      <c r="C15" s="71"/>
      <c r="D15" s="72">
        <f>SUM(D16:D21)</f>
        <v>236732</v>
      </c>
      <c r="E15" s="72">
        <f>SUM(E16:E21)</f>
        <v>215998</v>
      </c>
      <c r="F15" s="72">
        <f>SUM(F16:F21)</f>
        <v>0</v>
      </c>
      <c r="G15" s="72">
        <f>SUM(G16:G21)</f>
        <v>0</v>
      </c>
      <c r="H15" s="72">
        <f>SUM(H16:H21)</f>
        <v>0</v>
      </c>
      <c r="I15" s="72">
        <f>SUM(I16:I21)</f>
        <v>40320</v>
      </c>
      <c r="J15" s="72">
        <f>SUM(J16:J21)</f>
        <v>0</v>
      </c>
      <c r="K15" s="72">
        <f>SUM(K16:K21)</f>
        <v>0</v>
      </c>
      <c r="L15" s="72">
        <f>SUM(L16:L21)</f>
        <v>0</v>
      </c>
      <c r="M15" s="72">
        <f>SUM(M16:M21)</f>
        <v>165199</v>
      </c>
      <c r="N15" s="72">
        <f>SUM(N16:N21)</f>
        <v>0</v>
      </c>
      <c r="O15" s="73">
        <f>SUM(D15:N15)</f>
        <v>658249</v>
      </c>
      <c r="P15" s="74">
        <f>(O15/P$59)</f>
        <v>131.4920095884938</v>
      </c>
      <c r="Q15" s="75"/>
    </row>
    <row r="16" spans="1:134">
      <c r="A16" s="63"/>
      <c r="B16" s="64">
        <v>322</v>
      </c>
      <c r="C16" s="65" t="s">
        <v>152</v>
      </c>
      <c r="D16" s="66">
        <v>113004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113004</v>
      </c>
      <c r="P16" s="67">
        <f>(O16/P$59)</f>
        <v>22.573711546144626</v>
      </c>
      <c r="Q16" s="68"/>
    </row>
    <row r="17" spans="1:17">
      <c r="A17" s="63"/>
      <c r="B17" s="64">
        <v>322.89999999999998</v>
      </c>
      <c r="C17" s="65" t="s">
        <v>153</v>
      </c>
      <c r="D17" s="66">
        <v>16851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165199</v>
      </c>
      <c r="N17" s="66">
        <v>0</v>
      </c>
      <c r="O17" s="66">
        <f t="shared" ref="O17:O21" si="1">SUM(D17:N17)</f>
        <v>182050</v>
      </c>
      <c r="P17" s="67">
        <f>(O17/P$59)</f>
        <v>36.366360367558926</v>
      </c>
      <c r="Q17" s="68"/>
    </row>
    <row r="18" spans="1:17">
      <c r="A18" s="63"/>
      <c r="B18" s="64">
        <v>323.39999999999998</v>
      </c>
      <c r="C18" s="65" t="s">
        <v>18</v>
      </c>
      <c r="D18" s="66">
        <v>16289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16289</v>
      </c>
      <c r="P18" s="67">
        <f>(O18/P$59)</f>
        <v>3.2538953256092689</v>
      </c>
      <c r="Q18" s="68"/>
    </row>
    <row r="19" spans="1:17">
      <c r="A19" s="63"/>
      <c r="B19" s="64">
        <v>323.7</v>
      </c>
      <c r="C19" s="65" t="s">
        <v>19</v>
      </c>
      <c r="D19" s="66">
        <v>90588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90588</v>
      </c>
      <c r="P19" s="67">
        <f>(O19/P$59)</f>
        <v>18.09588493807431</v>
      </c>
      <c r="Q19" s="68"/>
    </row>
    <row r="20" spans="1:17">
      <c r="A20" s="63"/>
      <c r="B20" s="64">
        <v>324.20999999999998</v>
      </c>
      <c r="C20" s="65" t="s">
        <v>82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40320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40320</v>
      </c>
      <c r="P20" s="67">
        <f>(O20/P$59)</f>
        <v>8.0543347982421096</v>
      </c>
      <c r="Q20" s="68"/>
    </row>
    <row r="21" spans="1:17">
      <c r="A21" s="63"/>
      <c r="B21" s="64">
        <v>325.2</v>
      </c>
      <c r="C21" s="65" t="s">
        <v>118</v>
      </c>
      <c r="D21" s="66">
        <v>0</v>
      </c>
      <c r="E21" s="66">
        <v>215998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215998</v>
      </c>
      <c r="P21" s="67">
        <f>(O21/P$59)</f>
        <v>43.147822612864566</v>
      </c>
      <c r="Q21" s="68"/>
    </row>
    <row r="22" spans="1:17" ht="15.75">
      <c r="A22" s="69" t="s">
        <v>154</v>
      </c>
      <c r="B22" s="70"/>
      <c r="C22" s="71"/>
      <c r="D22" s="72">
        <f>SUM(D23:D31)</f>
        <v>1111212</v>
      </c>
      <c r="E22" s="72">
        <f>SUM(E23:E31)</f>
        <v>1988435</v>
      </c>
      <c r="F22" s="72">
        <f>SUM(F23:F31)</f>
        <v>0</v>
      </c>
      <c r="G22" s="72">
        <f>SUM(G23:G31)</f>
        <v>0</v>
      </c>
      <c r="H22" s="72">
        <f>SUM(H23:H31)</f>
        <v>0</v>
      </c>
      <c r="I22" s="72">
        <f>SUM(I23:I31)</f>
        <v>900413</v>
      </c>
      <c r="J22" s="72">
        <f>SUM(J23:J31)</f>
        <v>0</v>
      </c>
      <c r="K22" s="72">
        <f>SUM(K23:K31)</f>
        <v>0</v>
      </c>
      <c r="L22" s="72">
        <f>SUM(L23:L31)</f>
        <v>0</v>
      </c>
      <c r="M22" s="72">
        <f>SUM(M23:M31)</f>
        <v>0</v>
      </c>
      <c r="N22" s="72">
        <f>SUM(N23:N31)</f>
        <v>0</v>
      </c>
      <c r="O22" s="73">
        <f>SUM(D22:N22)</f>
        <v>4000060</v>
      </c>
      <c r="P22" s="74">
        <f>(O22/P$59)</f>
        <v>799.05313623651614</v>
      </c>
      <c r="Q22" s="75"/>
    </row>
    <row r="23" spans="1:17">
      <c r="A23" s="63"/>
      <c r="B23" s="64">
        <v>331.1</v>
      </c>
      <c r="C23" s="65" t="s">
        <v>71</v>
      </c>
      <c r="D23" s="66">
        <v>0</v>
      </c>
      <c r="E23" s="66">
        <v>1988435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1988435</v>
      </c>
      <c r="P23" s="67">
        <f>(O23/P$59)</f>
        <v>397.21034758290051</v>
      </c>
      <c r="Q23" s="68"/>
    </row>
    <row r="24" spans="1:17">
      <c r="A24" s="63"/>
      <c r="B24" s="64">
        <v>334.35</v>
      </c>
      <c r="C24" s="65" t="s">
        <v>95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731663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8" si="2">SUM(D24:N24)</f>
        <v>731663</v>
      </c>
      <c r="P24" s="67">
        <f>(O24/P$59)</f>
        <v>146.15721134638434</v>
      </c>
      <c r="Q24" s="68"/>
    </row>
    <row r="25" spans="1:17">
      <c r="A25" s="63"/>
      <c r="B25" s="64">
        <v>335.125</v>
      </c>
      <c r="C25" s="65" t="s">
        <v>155</v>
      </c>
      <c r="D25" s="66">
        <v>386764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386764</v>
      </c>
      <c r="P25" s="67">
        <f>(O25/P$59)</f>
        <v>77.260087894526563</v>
      </c>
      <c r="Q25" s="68"/>
    </row>
    <row r="26" spans="1:17">
      <c r="A26" s="63"/>
      <c r="B26" s="64">
        <v>335.14</v>
      </c>
      <c r="C26" s="65" t="s">
        <v>98</v>
      </c>
      <c r="D26" s="66">
        <v>13513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13513</v>
      </c>
      <c r="P26" s="67">
        <f>(O26/P$59)</f>
        <v>2.6993607670795048</v>
      </c>
      <c r="Q26" s="68"/>
    </row>
    <row r="27" spans="1:17">
      <c r="A27" s="63"/>
      <c r="B27" s="64">
        <v>335.15</v>
      </c>
      <c r="C27" s="65" t="s">
        <v>99</v>
      </c>
      <c r="D27" s="66">
        <v>4231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4231</v>
      </c>
      <c r="P27" s="67">
        <f>(O27/P$59)</f>
        <v>0.84518577706751896</v>
      </c>
      <c r="Q27" s="68"/>
    </row>
    <row r="28" spans="1:17">
      <c r="A28" s="63"/>
      <c r="B28" s="64">
        <v>335.18</v>
      </c>
      <c r="C28" s="65" t="s">
        <v>156</v>
      </c>
      <c r="D28" s="66">
        <v>421917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421917</v>
      </c>
      <c r="P28" s="67">
        <f>(O28/P$59)</f>
        <v>84.282261286456247</v>
      </c>
      <c r="Q28" s="68"/>
    </row>
    <row r="29" spans="1:17">
      <c r="A29" s="63"/>
      <c r="B29" s="64">
        <v>337.3</v>
      </c>
      <c r="C29" s="65" t="s">
        <v>126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168750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3">SUM(D29:N29)</f>
        <v>168750</v>
      </c>
      <c r="P29" s="67">
        <f>(O29/P$59)</f>
        <v>33.709548541749903</v>
      </c>
      <c r="Q29" s="68"/>
    </row>
    <row r="30" spans="1:17">
      <c r="A30" s="63"/>
      <c r="B30" s="64">
        <v>337.7</v>
      </c>
      <c r="C30" s="65" t="s">
        <v>28</v>
      </c>
      <c r="D30" s="66">
        <v>200000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200000</v>
      </c>
      <c r="P30" s="67">
        <f>(O30/P$59)</f>
        <v>39.952057530962847</v>
      </c>
      <c r="Q30" s="68"/>
    </row>
    <row r="31" spans="1:17">
      <c r="A31" s="63"/>
      <c r="B31" s="64">
        <v>338</v>
      </c>
      <c r="C31" s="65" t="s">
        <v>29</v>
      </c>
      <c r="D31" s="66">
        <v>84787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84787</v>
      </c>
      <c r="P31" s="67">
        <f>(O31/P$59)</f>
        <v>16.937075509388734</v>
      </c>
      <c r="Q31" s="68"/>
    </row>
    <row r="32" spans="1:17" ht="15.75">
      <c r="A32" s="69" t="s">
        <v>34</v>
      </c>
      <c r="B32" s="70"/>
      <c r="C32" s="71"/>
      <c r="D32" s="72">
        <f>SUM(D33:D40)</f>
        <v>16383</v>
      </c>
      <c r="E32" s="72">
        <f>SUM(E33:E40)</f>
        <v>385340</v>
      </c>
      <c r="F32" s="72">
        <f>SUM(F33:F40)</f>
        <v>0</v>
      </c>
      <c r="G32" s="72">
        <f>SUM(G33:G40)</f>
        <v>0</v>
      </c>
      <c r="H32" s="72">
        <f>SUM(H33:H40)</f>
        <v>0</v>
      </c>
      <c r="I32" s="72">
        <f>SUM(I33:I40)</f>
        <v>9083933</v>
      </c>
      <c r="J32" s="72">
        <f>SUM(J33:J40)</f>
        <v>0</v>
      </c>
      <c r="K32" s="72">
        <f>SUM(K33:K40)</f>
        <v>0</v>
      </c>
      <c r="L32" s="72">
        <f>SUM(L33:L40)</f>
        <v>0</v>
      </c>
      <c r="M32" s="72">
        <f>SUM(M33:M40)</f>
        <v>0</v>
      </c>
      <c r="N32" s="72">
        <f>SUM(N33:N40)</f>
        <v>0</v>
      </c>
      <c r="O32" s="72">
        <f>SUM(D32:N32)</f>
        <v>9485656</v>
      </c>
      <c r="P32" s="74">
        <f>(O32/P$59)</f>
        <v>1894.8573711546144</v>
      </c>
      <c r="Q32" s="75"/>
    </row>
    <row r="33" spans="1:17">
      <c r="A33" s="63"/>
      <c r="B33" s="64">
        <v>341.9</v>
      </c>
      <c r="C33" s="65" t="s">
        <v>162</v>
      </c>
      <c r="D33" s="66">
        <v>264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0" si="4">SUM(D33:N33)</f>
        <v>264</v>
      </c>
      <c r="P33" s="67">
        <f>(O33/P$59)</f>
        <v>5.2736715940870954E-2</v>
      </c>
      <c r="Q33" s="68"/>
    </row>
    <row r="34" spans="1:17">
      <c r="A34" s="63"/>
      <c r="B34" s="64">
        <v>342.2</v>
      </c>
      <c r="C34" s="65" t="s">
        <v>132</v>
      </c>
      <c r="D34" s="66">
        <v>0</v>
      </c>
      <c r="E34" s="66">
        <v>385340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385340</v>
      </c>
      <c r="P34" s="67">
        <f>(O34/P$59)</f>
        <v>76.975629244906116</v>
      </c>
      <c r="Q34" s="68"/>
    </row>
    <row r="35" spans="1:17">
      <c r="A35" s="63"/>
      <c r="B35" s="64">
        <v>343.1</v>
      </c>
      <c r="C35" s="65" t="s">
        <v>38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6131918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6131918</v>
      </c>
      <c r="P35" s="67">
        <f>(O35/P$59)</f>
        <v>1224.913703555733</v>
      </c>
      <c r="Q35" s="68"/>
    </row>
    <row r="36" spans="1:17">
      <c r="A36" s="63"/>
      <c r="B36" s="64">
        <v>343.3</v>
      </c>
      <c r="C36" s="65" t="s">
        <v>84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1019658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1019658</v>
      </c>
      <c r="P36" s="67">
        <f>(O36/P$59)</f>
        <v>203.68717538953257</v>
      </c>
      <c r="Q36" s="68"/>
    </row>
    <row r="37" spans="1:17">
      <c r="A37" s="63"/>
      <c r="B37" s="64">
        <v>343.4</v>
      </c>
      <c r="C37" s="65" t="s">
        <v>40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638519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638519</v>
      </c>
      <c r="P37" s="67">
        <f>(O37/P$59)</f>
        <v>127.55073911306432</v>
      </c>
      <c r="Q37" s="68"/>
    </row>
    <row r="38" spans="1:17">
      <c r="A38" s="63"/>
      <c r="B38" s="64">
        <v>343.5</v>
      </c>
      <c r="C38" s="65" t="s">
        <v>73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1293838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1293838</v>
      </c>
      <c r="P38" s="67">
        <f>(O38/P$59)</f>
        <v>258.45745105872953</v>
      </c>
      <c r="Q38" s="68"/>
    </row>
    <row r="39" spans="1:17">
      <c r="A39" s="63"/>
      <c r="B39" s="64">
        <v>347.1</v>
      </c>
      <c r="C39" s="65" t="s">
        <v>44</v>
      </c>
      <c r="D39" s="66">
        <v>12534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12534</v>
      </c>
      <c r="P39" s="67">
        <f>(O39/P$59)</f>
        <v>2.5037954454654416</v>
      </c>
      <c r="Q39" s="68"/>
    </row>
    <row r="40" spans="1:17">
      <c r="A40" s="63"/>
      <c r="B40" s="64">
        <v>347.2</v>
      </c>
      <c r="C40" s="65" t="s">
        <v>45</v>
      </c>
      <c r="D40" s="66">
        <v>3585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3585</v>
      </c>
      <c r="P40" s="67">
        <f>(O40/P$59)</f>
        <v>0.71614063124250904</v>
      </c>
      <c r="Q40" s="68"/>
    </row>
    <row r="41" spans="1:17" ht="15.75">
      <c r="A41" s="69" t="s">
        <v>35</v>
      </c>
      <c r="B41" s="70"/>
      <c r="C41" s="71"/>
      <c r="D41" s="72">
        <f>SUM(D42:D44)</f>
        <v>100827</v>
      </c>
      <c r="E41" s="72">
        <f>SUM(E42:E44)</f>
        <v>0</v>
      </c>
      <c r="F41" s="72">
        <f>SUM(F42:F44)</f>
        <v>0</v>
      </c>
      <c r="G41" s="72">
        <f>SUM(G42:G44)</f>
        <v>0</v>
      </c>
      <c r="H41" s="72">
        <f>SUM(H42:H44)</f>
        <v>0</v>
      </c>
      <c r="I41" s="72">
        <f>SUM(I42:I44)</f>
        <v>0</v>
      </c>
      <c r="J41" s="72">
        <f>SUM(J42:J44)</f>
        <v>0</v>
      </c>
      <c r="K41" s="72">
        <f>SUM(K42:K44)</f>
        <v>0</v>
      </c>
      <c r="L41" s="72">
        <f>SUM(L42:L44)</f>
        <v>0</v>
      </c>
      <c r="M41" s="72">
        <f>SUM(M42:M44)</f>
        <v>0</v>
      </c>
      <c r="N41" s="72">
        <f>SUM(N42:N44)</f>
        <v>0</v>
      </c>
      <c r="O41" s="72">
        <f>SUM(D41:N41)</f>
        <v>100827</v>
      </c>
      <c r="P41" s="74">
        <f>(O41/P$59)</f>
        <v>20.141230523371952</v>
      </c>
      <c r="Q41" s="75"/>
    </row>
    <row r="42" spans="1:17">
      <c r="A42" s="76"/>
      <c r="B42" s="77">
        <v>351.1</v>
      </c>
      <c r="C42" s="78" t="s">
        <v>48</v>
      </c>
      <c r="D42" s="66">
        <v>18461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18461</v>
      </c>
      <c r="P42" s="67">
        <f>(O42/P$59)</f>
        <v>3.6877746703955254</v>
      </c>
      <c r="Q42" s="68"/>
    </row>
    <row r="43" spans="1:17">
      <c r="A43" s="76"/>
      <c r="B43" s="77">
        <v>354</v>
      </c>
      <c r="C43" s="78" t="s">
        <v>49</v>
      </c>
      <c r="D43" s="66">
        <v>21509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4" si="5">SUM(D43:N43)</f>
        <v>21509</v>
      </c>
      <c r="P43" s="67">
        <f>(O43/P$59)</f>
        <v>4.2966440271673987</v>
      </c>
      <c r="Q43" s="68"/>
    </row>
    <row r="44" spans="1:17">
      <c r="A44" s="76"/>
      <c r="B44" s="77">
        <v>359</v>
      </c>
      <c r="C44" s="78" t="s">
        <v>112</v>
      </c>
      <c r="D44" s="66">
        <v>60857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5"/>
        <v>60857</v>
      </c>
      <c r="P44" s="67">
        <f>(O44/P$59)</f>
        <v>12.156811825809029</v>
      </c>
      <c r="Q44" s="68"/>
    </row>
    <row r="45" spans="1:17" ht="15.75">
      <c r="A45" s="69" t="s">
        <v>3</v>
      </c>
      <c r="B45" s="70"/>
      <c r="C45" s="71"/>
      <c r="D45" s="72">
        <f>SUM(D46:D54)</f>
        <v>54769</v>
      </c>
      <c r="E45" s="72">
        <f>SUM(E46:E54)</f>
        <v>8427</v>
      </c>
      <c r="F45" s="72">
        <f>SUM(F46:F54)</f>
        <v>0</v>
      </c>
      <c r="G45" s="72">
        <f>SUM(G46:G54)</f>
        <v>0</v>
      </c>
      <c r="H45" s="72">
        <f>SUM(H46:H54)</f>
        <v>0</v>
      </c>
      <c r="I45" s="72">
        <f>SUM(I46:I54)</f>
        <v>1653986</v>
      </c>
      <c r="J45" s="72">
        <f>SUM(J46:J54)</f>
        <v>0</v>
      </c>
      <c r="K45" s="72">
        <f>SUM(K46:K54)</f>
        <v>930375</v>
      </c>
      <c r="L45" s="72">
        <f>SUM(L46:L54)</f>
        <v>0</v>
      </c>
      <c r="M45" s="72">
        <f>SUM(M46:M54)</f>
        <v>0</v>
      </c>
      <c r="N45" s="72">
        <f>SUM(N46:N54)</f>
        <v>0</v>
      </c>
      <c r="O45" s="72">
        <f>SUM(D45:N45)</f>
        <v>2647557</v>
      </c>
      <c r="P45" s="74">
        <f>(O45/P$59)</f>
        <v>528.87674790251697</v>
      </c>
      <c r="Q45" s="75"/>
    </row>
    <row r="46" spans="1:17">
      <c r="A46" s="63"/>
      <c r="B46" s="64">
        <v>361.1</v>
      </c>
      <c r="C46" s="65" t="s">
        <v>50</v>
      </c>
      <c r="D46" s="66">
        <v>4234</v>
      </c>
      <c r="E46" s="66">
        <v>3599</v>
      </c>
      <c r="F46" s="66">
        <v>0</v>
      </c>
      <c r="G46" s="66">
        <v>0</v>
      </c>
      <c r="H46" s="66">
        <v>0</v>
      </c>
      <c r="I46" s="66">
        <v>12127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19960</v>
      </c>
      <c r="P46" s="67">
        <f>(O46/P$59)</f>
        <v>3.9872153415900917</v>
      </c>
      <c r="Q46" s="68"/>
    </row>
    <row r="47" spans="1:17">
      <c r="A47" s="63"/>
      <c r="B47" s="64">
        <v>361.3</v>
      </c>
      <c r="C47" s="65" t="s">
        <v>113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559987</v>
      </c>
      <c r="L47" s="66">
        <v>0</v>
      </c>
      <c r="M47" s="66">
        <v>0</v>
      </c>
      <c r="N47" s="66">
        <v>0</v>
      </c>
      <c r="O47" s="66">
        <f t="shared" ref="O47:O56" si="6">SUM(D47:N47)</f>
        <v>559987</v>
      </c>
      <c r="P47" s="67">
        <f>(O47/P$59)</f>
        <v>111.86316420295645</v>
      </c>
      <c r="Q47" s="68"/>
    </row>
    <row r="48" spans="1:17">
      <c r="A48" s="63"/>
      <c r="B48" s="64">
        <v>362</v>
      </c>
      <c r="C48" s="65" t="s">
        <v>74</v>
      </c>
      <c r="D48" s="66">
        <v>0</v>
      </c>
      <c r="E48" s="66">
        <v>3708</v>
      </c>
      <c r="F48" s="66">
        <v>0</v>
      </c>
      <c r="G48" s="66">
        <v>0</v>
      </c>
      <c r="H48" s="66">
        <v>0</v>
      </c>
      <c r="I48" s="66">
        <v>432278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435986</v>
      </c>
      <c r="P48" s="67">
        <f>(O48/P$59)</f>
        <v>87.092688773471835</v>
      </c>
      <c r="Q48" s="68"/>
    </row>
    <row r="49" spans="1:120">
      <c r="A49" s="63"/>
      <c r="B49" s="64">
        <v>364</v>
      </c>
      <c r="C49" s="65" t="s">
        <v>103</v>
      </c>
      <c r="D49" s="66">
        <v>37624</v>
      </c>
      <c r="E49" s="66">
        <v>0</v>
      </c>
      <c r="F49" s="66">
        <v>0</v>
      </c>
      <c r="G49" s="66">
        <v>0</v>
      </c>
      <c r="H49" s="66">
        <v>0</v>
      </c>
      <c r="I49" s="66">
        <v>1110740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1148364</v>
      </c>
      <c r="P49" s="67">
        <f>(O49/P$59)</f>
        <v>229.39752297243308</v>
      </c>
      <c r="Q49" s="68"/>
    </row>
    <row r="50" spans="1:120">
      <c r="A50" s="63"/>
      <c r="B50" s="64">
        <v>365</v>
      </c>
      <c r="C50" s="65" t="s">
        <v>104</v>
      </c>
      <c r="D50" s="66">
        <v>611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611</v>
      </c>
      <c r="P50" s="67">
        <f>(O50/P$59)</f>
        <v>0.12205353575709149</v>
      </c>
      <c r="Q50" s="68"/>
    </row>
    <row r="51" spans="1:120">
      <c r="A51" s="63"/>
      <c r="B51" s="64">
        <v>366</v>
      </c>
      <c r="C51" s="65" t="s">
        <v>79</v>
      </c>
      <c r="D51" s="66">
        <v>235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235</v>
      </c>
      <c r="P51" s="67">
        <f>(O51/P$59)</f>
        <v>4.6943667598881342E-2</v>
      </c>
      <c r="Q51" s="68"/>
    </row>
    <row r="52" spans="1:120">
      <c r="A52" s="63"/>
      <c r="B52" s="64">
        <v>368</v>
      </c>
      <c r="C52" s="65" t="s">
        <v>53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370388</v>
      </c>
      <c r="L52" s="66">
        <v>0</v>
      </c>
      <c r="M52" s="66">
        <v>0</v>
      </c>
      <c r="N52" s="66">
        <v>0</v>
      </c>
      <c r="O52" s="66">
        <f t="shared" si="6"/>
        <v>370388</v>
      </c>
      <c r="P52" s="67">
        <f>(O52/P$59)</f>
        <v>73.98881342389133</v>
      </c>
      <c r="Q52" s="68"/>
    </row>
    <row r="53" spans="1:120">
      <c r="A53" s="63"/>
      <c r="B53" s="64">
        <v>369.3</v>
      </c>
      <c r="C53" s="65" t="s">
        <v>122</v>
      </c>
      <c r="D53" s="66">
        <v>2619</v>
      </c>
      <c r="E53" s="66">
        <v>830</v>
      </c>
      <c r="F53" s="66">
        <v>0</v>
      </c>
      <c r="G53" s="66">
        <v>0</v>
      </c>
      <c r="H53" s="66">
        <v>0</v>
      </c>
      <c r="I53" s="66">
        <v>36522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39971</v>
      </c>
      <c r="P53" s="67">
        <f>(O53/P$59)</f>
        <v>7.984618457850579</v>
      </c>
      <c r="Q53" s="68"/>
    </row>
    <row r="54" spans="1:120">
      <c r="A54" s="63"/>
      <c r="B54" s="64">
        <v>369.9</v>
      </c>
      <c r="C54" s="65" t="s">
        <v>54</v>
      </c>
      <c r="D54" s="66">
        <v>9446</v>
      </c>
      <c r="E54" s="66">
        <v>290</v>
      </c>
      <c r="F54" s="66">
        <v>0</v>
      </c>
      <c r="G54" s="66">
        <v>0</v>
      </c>
      <c r="H54" s="66">
        <v>0</v>
      </c>
      <c r="I54" s="66">
        <v>62319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72055</v>
      </c>
      <c r="P54" s="67">
        <f>(O54/P$59)</f>
        <v>14.393727526967639</v>
      </c>
      <c r="Q54" s="68"/>
    </row>
    <row r="55" spans="1:120" ht="15.75">
      <c r="A55" s="69" t="s">
        <v>36</v>
      </c>
      <c r="B55" s="70"/>
      <c r="C55" s="71"/>
      <c r="D55" s="72">
        <f>SUM(D56:D56)</f>
        <v>894048</v>
      </c>
      <c r="E55" s="72">
        <f>SUM(E56:E56)</f>
        <v>1000000</v>
      </c>
      <c r="F55" s="72">
        <f>SUM(F56:F56)</f>
        <v>0</v>
      </c>
      <c r="G55" s="72">
        <f>SUM(G56:G56)</f>
        <v>0</v>
      </c>
      <c r="H55" s="72">
        <f>SUM(H56:H56)</f>
        <v>0</v>
      </c>
      <c r="I55" s="72">
        <f>SUM(I56:I56)</f>
        <v>891216</v>
      </c>
      <c r="J55" s="72">
        <f>SUM(J56:J56)</f>
        <v>0</v>
      </c>
      <c r="K55" s="72">
        <f>SUM(K56:K56)</f>
        <v>0</v>
      </c>
      <c r="L55" s="72">
        <f>SUM(L56:L56)</f>
        <v>0</v>
      </c>
      <c r="M55" s="72">
        <f>SUM(M56:M56)</f>
        <v>0</v>
      </c>
      <c r="N55" s="72">
        <f>SUM(N56:N56)</f>
        <v>0</v>
      </c>
      <c r="O55" s="72">
        <f t="shared" si="6"/>
        <v>2785264</v>
      </c>
      <c r="P55" s="74">
        <f>(O55/P$59)</f>
        <v>556.38513783459848</v>
      </c>
      <c r="Q55" s="68"/>
    </row>
    <row r="56" spans="1:120" ht="15.75" thickBot="1">
      <c r="A56" s="63"/>
      <c r="B56" s="64">
        <v>381</v>
      </c>
      <c r="C56" s="65" t="s">
        <v>55</v>
      </c>
      <c r="D56" s="66">
        <v>894048</v>
      </c>
      <c r="E56" s="66">
        <v>1000000</v>
      </c>
      <c r="F56" s="66">
        <v>0</v>
      </c>
      <c r="G56" s="66">
        <v>0</v>
      </c>
      <c r="H56" s="66">
        <v>0</v>
      </c>
      <c r="I56" s="66">
        <v>891216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2785264</v>
      </c>
      <c r="P56" s="67">
        <f>(O56/P$59)</f>
        <v>556.38513783459848</v>
      </c>
      <c r="Q56" s="68"/>
    </row>
    <row r="57" spans="1:120" ht="16.5" thickBot="1">
      <c r="A57" s="79" t="s">
        <v>46</v>
      </c>
      <c r="B57" s="80"/>
      <c r="C57" s="81"/>
      <c r="D57" s="82">
        <f>SUM(D5,D15,D22,D32,D41,D45,D55)</f>
        <v>4355401</v>
      </c>
      <c r="E57" s="82">
        <f>SUM(E5,E15,E22,E32,E41,E45,E55)</f>
        <v>4031960</v>
      </c>
      <c r="F57" s="82">
        <f>SUM(F5,F15,F22,F32,F41,F45,F55)</f>
        <v>0</v>
      </c>
      <c r="G57" s="82">
        <f>SUM(G5,G15,G22,G32,G41,G45,G55)</f>
        <v>0</v>
      </c>
      <c r="H57" s="82">
        <f>SUM(H5,H15,H22,H32,H41,H45,H55)</f>
        <v>0</v>
      </c>
      <c r="I57" s="82">
        <f>SUM(I5,I15,I22,I32,I41,I45,I55)</f>
        <v>12569868</v>
      </c>
      <c r="J57" s="82">
        <f>SUM(J5,J15,J22,J32,J41,J45,J55)</f>
        <v>0</v>
      </c>
      <c r="K57" s="82">
        <f>SUM(K5,K15,K22,K32,K41,K45,K55)</f>
        <v>930375</v>
      </c>
      <c r="L57" s="82">
        <f>SUM(L5,L15,L22,L32,L41,L45,L55)</f>
        <v>0</v>
      </c>
      <c r="M57" s="82">
        <f>SUM(M5,M15,M22,M32,M41,M45,M55)</f>
        <v>165199</v>
      </c>
      <c r="N57" s="82">
        <f>SUM(N5,N15,N22,N32,N41,N45,N55)</f>
        <v>0</v>
      </c>
      <c r="O57" s="82">
        <f>SUM(D57:N57)</f>
        <v>22052803</v>
      </c>
      <c r="P57" s="83">
        <f>(O57/P$59)</f>
        <v>4405.2742708749502</v>
      </c>
      <c r="Q57" s="61"/>
      <c r="R57" s="84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</row>
    <row r="58" spans="1:120">
      <c r="A58" s="85"/>
      <c r="B58" s="86"/>
      <c r="C58" s="8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8"/>
    </row>
    <row r="59" spans="1:120">
      <c r="A59" s="89"/>
      <c r="B59" s="90"/>
      <c r="C59" s="90"/>
      <c r="D59" s="91"/>
      <c r="E59" s="91"/>
      <c r="F59" s="91"/>
      <c r="G59" s="91"/>
      <c r="H59" s="91"/>
      <c r="I59" s="91"/>
      <c r="J59" s="91"/>
      <c r="K59" s="91"/>
      <c r="L59" s="91"/>
      <c r="M59" s="94" t="s">
        <v>163</v>
      </c>
      <c r="N59" s="94"/>
      <c r="O59" s="94"/>
      <c r="P59" s="92">
        <v>5006</v>
      </c>
    </row>
    <row r="60" spans="1:120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</row>
    <row r="61" spans="1:120" ht="15.75" customHeight="1" thickBot="1">
      <c r="A61" s="98" t="s">
        <v>76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1396722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1396722</v>
      </c>
      <c r="O5" s="33">
        <f t="shared" ref="O5:O36" si="1">(N5/O$56)</f>
        <v>234.54609571788413</v>
      </c>
      <c r="P5" s="6"/>
    </row>
    <row r="6" spans="1:133">
      <c r="A6" s="12"/>
      <c r="B6" s="25">
        <v>311</v>
      </c>
      <c r="C6" s="20" t="s">
        <v>2</v>
      </c>
      <c r="D6" s="46">
        <v>482729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482729</v>
      </c>
      <c r="O6" s="47">
        <f t="shared" si="1"/>
        <v>81.062804366078922</v>
      </c>
      <c r="P6" s="9"/>
    </row>
    <row r="7" spans="1:133">
      <c r="A7" s="12"/>
      <c r="B7" s="25">
        <v>312.3</v>
      </c>
      <c r="C7" s="20" t="s">
        <v>10</v>
      </c>
      <c r="D7" s="46">
        <v>30302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30302</v>
      </c>
      <c r="O7" s="47">
        <f t="shared" si="1"/>
        <v>5.0884970612930314</v>
      </c>
      <c r="P7" s="9"/>
    </row>
    <row r="8" spans="1:133">
      <c r="A8" s="12"/>
      <c r="B8" s="25">
        <v>312.41000000000003</v>
      </c>
      <c r="C8" s="20" t="s">
        <v>12</v>
      </c>
      <c r="D8" s="46">
        <v>168910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168910</v>
      </c>
      <c r="O8" s="47">
        <f t="shared" si="1"/>
        <v>28.364399664147776</v>
      </c>
      <c r="P8" s="9"/>
    </row>
    <row r="9" spans="1:133">
      <c r="A9" s="12"/>
      <c r="B9" s="25">
        <v>312.42</v>
      </c>
      <c r="C9" s="20" t="s">
        <v>11</v>
      </c>
      <c r="D9" s="46">
        <v>107553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107553</v>
      </c>
      <c r="O9" s="47">
        <f t="shared" si="1"/>
        <v>18.06095717884131</v>
      </c>
      <c r="P9" s="9"/>
    </row>
    <row r="10" spans="1:133">
      <c r="A10" s="12"/>
      <c r="B10" s="25">
        <v>314.10000000000002</v>
      </c>
      <c r="C10" s="20" t="s">
        <v>13</v>
      </c>
      <c r="D10" s="46">
        <v>431009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431009</v>
      </c>
      <c r="O10" s="47">
        <f t="shared" si="1"/>
        <v>72.377665827036111</v>
      </c>
      <c r="P10" s="9"/>
    </row>
    <row r="11" spans="1:133">
      <c r="A11" s="12"/>
      <c r="B11" s="25">
        <v>314.3</v>
      </c>
      <c r="C11" s="20" t="s">
        <v>14</v>
      </c>
      <c r="D11" s="46">
        <v>41579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41579</v>
      </c>
      <c r="O11" s="47">
        <f t="shared" si="1"/>
        <v>6.9821998320738876</v>
      </c>
      <c r="P11" s="9"/>
    </row>
    <row r="12" spans="1:133">
      <c r="A12" s="12"/>
      <c r="B12" s="25">
        <v>314.39999999999998</v>
      </c>
      <c r="C12" s="20" t="s">
        <v>16</v>
      </c>
      <c r="D12" s="46">
        <v>20979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20979</v>
      </c>
      <c r="O12" s="47">
        <f t="shared" si="1"/>
        <v>3.5229219143576826</v>
      </c>
      <c r="P12" s="9"/>
    </row>
    <row r="13" spans="1:133">
      <c r="A13" s="12"/>
      <c r="B13" s="25">
        <v>314.8</v>
      </c>
      <c r="C13" s="20" t="s">
        <v>70</v>
      </c>
      <c r="D13" s="46">
        <v>1622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1622</v>
      </c>
      <c r="O13" s="47">
        <f t="shared" si="1"/>
        <v>0.27237615449202351</v>
      </c>
      <c r="P13" s="9"/>
    </row>
    <row r="14" spans="1:133">
      <c r="A14" s="12"/>
      <c r="B14" s="25">
        <v>315</v>
      </c>
      <c r="C14" s="20" t="s">
        <v>94</v>
      </c>
      <c r="D14" s="46">
        <v>112039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112039</v>
      </c>
      <c r="O14" s="47">
        <f t="shared" si="1"/>
        <v>18.814273719563392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158563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158563</v>
      </c>
      <c r="O15" s="45">
        <f t="shared" si="1"/>
        <v>26.626868178001679</v>
      </c>
      <c r="P15" s="10"/>
    </row>
    <row r="16" spans="1:133">
      <c r="A16" s="12"/>
      <c r="B16" s="25">
        <v>322</v>
      </c>
      <c r="C16" s="20" t="s">
        <v>0</v>
      </c>
      <c r="D16" s="46">
        <v>42174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42174</v>
      </c>
      <c r="O16" s="47">
        <f t="shared" si="1"/>
        <v>7.082115869017632</v>
      </c>
      <c r="P16" s="9"/>
    </row>
    <row r="17" spans="1:16">
      <c r="A17" s="12"/>
      <c r="B17" s="25">
        <v>323.7</v>
      </c>
      <c r="C17" s="20" t="s">
        <v>19</v>
      </c>
      <c r="D17" s="46">
        <v>87042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87042</v>
      </c>
      <c r="O17" s="47">
        <f t="shared" si="1"/>
        <v>14.61662468513854</v>
      </c>
      <c r="P17" s="9"/>
    </row>
    <row r="18" spans="1:16">
      <c r="A18" s="12"/>
      <c r="B18" s="25">
        <v>329</v>
      </c>
      <c r="C18" s="20" t="s">
        <v>20</v>
      </c>
      <c r="D18" s="46">
        <v>29347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29347</v>
      </c>
      <c r="O18" s="47">
        <f t="shared" si="1"/>
        <v>4.9281276238455076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SUM(D20:D29)</f>
        <v>778347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16552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794899</v>
      </c>
      <c r="O19" s="45">
        <f t="shared" si="1"/>
        <v>133.48429890848027</v>
      </c>
      <c r="P19" s="10"/>
    </row>
    <row r="20" spans="1:16">
      <c r="A20" s="12"/>
      <c r="B20" s="25">
        <v>331.2</v>
      </c>
      <c r="C20" s="20" t="s">
        <v>21</v>
      </c>
      <c r="D20" s="46">
        <v>4496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4496</v>
      </c>
      <c r="O20" s="47">
        <f t="shared" si="1"/>
        <v>0.75499580184718729</v>
      </c>
      <c r="P20" s="9"/>
    </row>
    <row r="21" spans="1:16">
      <c r="A21" s="12"/>
      <c r="B21" s="25">
        <v>331.7</v>
      </c>
      <c r="C21" s="20" t="s">
        <v>107</v>
      </c>
      <c r="D21" s="46">
        <v>33518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33518</v>
      </c>
      <c r="O21" s="47">
        <f t="shared" si="1"/>
        <v>5.628547439126784</v>
      </c>
      <c r="P21" s="9"/>
    </row>
    <row r="22" spans="1:16">
      <c r="A22" s="12"/>
      <c r="B22" s="25">
        <v>334.35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16552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16552</v>
      </c>
      <c r="O22" s="47">
        <f t="shared" si="1"/>
        <v>2.7795130142737197</v>
      </c>
      <c r="P22" s="9"/>
    </row>
    <row r="23" spans="1:16">
      <c r="A23" s="12"/>
      <c r="B23" s="25">
        <v>334.5</v>
      </c>
      <c r="C23" s="20" t="s">
        <v>108</v>
      </c>
      <c r="D23" s="46">
        <v>7500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7500</v>
      </c>
      <c r="O23" s="47">
        <f t="shared" si="1"/>
        <v>1.2594458438287153</v>
      </c>
      <c r="P23" s="9"/>
    </row>
    <row r="24" spans="1:16">
      <c r="A24" s="12"/>
      <c r="B24" s="25">
        <v>335.12</v>
      </c>
      <c r="C24" s="20" t="s">
        <v>97</v>
      </c>
      <c r="D24" s="46">
        <v>274221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274221</v>
      </c>
      <c r="O24" s="47">
        <f t="shared" si="1"/>
        <v>46.048866498740551</v>
      </c>
      <c r="P24" s="9"/>
    </row>
    <row r="25" spans="1:16">
      <c r="A25" s="12"/>
      <c r="B25" s="25">
        <v>335.14</v>
      </c>
      <c r="C25" s="20" t="s">
        <v>98</v>
      </c>
      <c r="D25" s="46">
        <v>14493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14493</v>
      </c>
      <c r="O25" s="47">
        <f t="shared" si="1"/>
        <v>2.4337531486146098</v>
      </c>
      <c r="P25" s="9"/>
    </row>
    <row r="26" spans="1:16">
      <c r="A26" s="12"/>
      <c r="B26" s="25">
        <v>335.15</v>
      </c>
      <c r="C26" s="20" t="s">
        <v>99</v>
      </c>
      <c r="D26" s="46">
        <v>1077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1077</v>
      </c>
      <c r="O26" s="47">
        <f t="shared" si="1"/>
        <v>0.18085642317380352</v>
      </c>
      <c r="P26" s="9"/>
    </row>
    <row r="27" spans="1:16">
      <c r="A27" s="12"/>
      <c r="B27" s="25">
        <v>335.18</v>
      </c>
      <c r="C27" s="20" t="s">
        <v>100</v>
      </c>
      <c r="D27" s="46">
        <v>308323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308323</v>
      </c>
      <c r="O27" s="47">
        <f t="shared" si="1"/>
        <v>51.775482787573466</v>
      </c>
      <c r="P27" s="9"/>
    </row>
    <row r="28" spans="1:16">
      <c r="A28" s="12"/>
      <c r="B28" s="25">
        <v>335.49</v>
      </c>
      <c r="C28" s="20" t="s">
        <v>27</v>
      </c>
      <c r="D28" s="46">
        <v>19717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19717</v>
      </c>
      <c r="O28" s="47">
        <f t="shared" si="1"/>
        <v>3.3109991603694375</v>
      </c>
      <c r="P28" s="9"/>
    </row>
    <row r="29" spans="1:16">
      <c r="A29" s="12"/>
      <c r="B29" s="25">
        <v>338</v>
      </c>
      <c r="C29" s="20" t="s">
        <v>29</v>
      </c>
      <c r="D29" s="46">
        <v>115002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115002</v>
      </c>
      <c r="O29" s="47">
        <f t="shared" si="1"/>
        <v>19.31183879093199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SUM(D31:D39)</f>
        <v>211970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7374249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7586219</v>
      </c>
      <c r="O30" s="45">
        <f t="shared" si="1"/>
        <v>1273.9242653232577</v>
      </c>
      <c r="P30" s="10"/>
    </row>
    <row r="31" spans="1:16">
      <c r="A31" s="12"/>
      <c r="B31" s="25">
        <v>341.2</v>
      </c>
      <c r="C31" s="20" t="s">
        <v>101</v>
      </c>
      <c r="D31" s="46">
        <v>200000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8">SUM(D31:M31)</f>
        <v>200000</v>
      </c>
      <c r="O31" s="47">
        <f t="shared" si="1"/>
        <v>33.585222502099079</v>
      </c>
      <c r="P31" s="9"/>
    </row>
    <row r="32" spans="1:16">
      <c r="A32" s="12"/>
      <c r="B32" s="25">
        <v>343.1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5448973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5448973</v>
      </c>
      <c r="O32" s="47">
        <f t="shared" si="1"/>
        <v>915.02485306465155</v>
      </c>
      <c r="P32" s="9"/>
    </row>
    <row r="33" spans="1:16">
      <c r="A33" s="12"/>
      <c r="B33" s="25">
        <v>343.2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29487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29487</v>
      </c>
      <c r="O33" s="47">
        <f t="shared" si="1"/>
        <v>4.9516372795969774</v>
      </c>
      <c r="P33" s="9"/>
    </row>
    <row r="34" spans="1:16">
      <c r="A34" s="12"/>
      <c r="B34" s="25">
        <v>343.3</v>
      </c>
      <c r="C34" s="20" t="s">
        <v>84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515517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515517</v>
      </c>
      <c r="O34" s="47">
        <f t="shared" si="1"/>
        <v>86.568765743073044</v>
      </c>
      <c r="P34" s="9"/>
    </row>
    <row r="35" spans="1:16">
      <c r="A35" s="12"/>
      <c r="B35" s="25">
        <v>343.4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412454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412454</v>
      </c>
      <c r="O35" s="47">
        <f t="shared" si="1"/>
        <v>69.261796809403862</v>
      </c>
      <c r="P35" s="9"/>
    </row>
    <row r="36" spans="1:16">
      <c r="A36" s="12"/>
      <c r="B36" s="25">
        <v>343.5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835257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835257</v>
      </c>
      <c r="O36" s="47">
        <f t="shared" si="1"/>
        <v>140.26146095717885</v>
      </c>
      <c r="P36" s="9"/>
    </row>
    <row r="37" spans="1:16">
      <c r="A37" s="12"/>
      <c r="B37" s="25">
        <v>343.9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132561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132561</v>
      </c>
      <c r="O37" s="47">
        <f t="shared" ref="O37:O54" si="9">(N37/O$56)</f>
        <v>22.260453400503778</v>
      </c>
      <c r="P37" s="9"/>
    </row>
    <row r="38" spans="1:16">
      <c r="A38" s="12"/>
      <c r="B38" s="25">
        <v>347.1</v>
      </c>
      <c r="C38" s="20" t="s">
        <v>44</v>
      </c>
      <c r="D38" s="46">
        <v>4550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4550</v>
      </c>
      <c r="O38" s="47">
        <f t="shared" si="9"/>
        <v>0.76406381192275397</v>
      </c>
      <c r="P38" s="9"/>
    </row>
    <row r="39" spans="1:16">
      <c r="A39" s="12"/>
      <c r="B39" s="25">
        <v>347.2</v>
      </c>
      <c r="C39" s="20" t="s">
        <v>45</v>
      </c>
      <c r="D39" s="46">
        <v>7420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7420</v>
      </c>
      <c r="O39" s="47">
        <f t="shared" si="9"/>
        <v>1.2460117548278757</v>
      </c>
      <c r="P39" s="9"/>
    </row>
    <row r="40" spans="1:16" ht="15.75">
      <c r="A40" s="29" t="s">
        <v>35</v>
      </c>
      <c r="B40" s="30"/>
      <c r="C40" s="31"/>
      <c r="D40" s="32">
        <f t="shared" ref="D40:M40" si="10">SUM(D41:D42)</f>
        <v>102361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>SUM(D40:M40)</f>
        <v>102361</v>
      </c>
      <c r="O40" s="45">
        <f t="shared" si="9"/>
        <v>17.189084802686818</v>
      </c>
      <c r="P40" s="10"/>
    </row>
    <row r="41" spans="1:16">
      <c r="A41" s="13"/>
      <c r="B41" s="39">
        <v>351.1</v>
      </c>
      <c r="C41" s="21" t="s">
        <v>48</v>
      </c>
      <c r="D41" s="46">
        <v>8036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8036</v>
      </c>
      <c r="O41" s="47">
        <f t="shared" si="9"/>
        <v>1.3494542401343408</v>
      </c>
      <c r="P41" s="9"/>
    </row>
    <row r="42" spans="1:16">
      <c r="A42" s="13"/>
      <c r="B42" s="39">
        <v>354</v>
      </c>
      <c r="C42" s="21" t="s">
        <v>49</v>
      </c>
      <c r="D42" s="46">
        <v>94325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94325</v>
      </c>
      <c r="O42" s="47">
        <f t="shared" si="9"/>
        <v>15.839630562552477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71230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1169207</v>
      </c>
      <c r="J43" s="32">
        <f t="shared" si="11"/>
        <v>0</v>
      </c>
      <c r="K43" s="32">
        <f t="shared" si="11"/>
        <v>692591</v>
      </c>
      <c r="L43" s="32">
        <f t="shared" si="11"/>
        <v>0</v>
      </c>
      <c r="M43" s="32">
        <f t="shared" si="11"/>
        <v>0</v>
      </c>
      <c r="N43" s="32">
        <f>SUM(D43:M43)</f>
        <v>1933028</v>
      </c>
      <c r="O43" s="45">
        <f t="shared" si="9"/>
        <v>324.60587741393789</v>
      </c>
      <c r="P43" s="10"/>
    </row>
    <row r="44" spans="1:16">
      <c r="A44" s="12"/>
      <c r="B44" s="25">
        <v>361.1</v>
      </c>
      <c r="C44" s="20" t="s">
        <v>50</v>
      </c>
      <c r="D44" s="46">
        <v>553</v>
      </c>
      <c r="E44" s="46">
        <v>0</v>
      </c>
      <c r="F44" s="46">
        <v>0</v>
      </c>
      <c r="G44" s="46">
        <v>0</v>
      </c>
      <c r="H44" s="46">
        <v>0</v>
      </c>
      <c r="I44" s="46">
        <v>1387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1940</v>
      </c>
      <c r="O44" s="47">
        <f t="shared" si="9"/>
        <v>0.32577665827036106</v>
      </c>
      <c r="P44" s="9"/>
    </row>
    <row r="45" spans="1:16">
      <c r="A45" s="12"/>
      <c r="B45" s="25">
        <v>361.4</v>
      </c>
      <c r="C45" s="20" t="s">
        <v>102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479570</v>
      </c>
      <c r="L45" s="46">
        <v>0</v>
      </c>
      <c r="M45" s="46">
        <v>0</v>
      </c>
      <c r="N45" s="46">
        <f t="shared" ref="N45:N51" si="12">SUM(D45:M45)</f>
        <v>479570</v>
      </c>
      <c r="O45" s="47">
        <f t="shared" si="9"/>
        <v>80.532325776658269</v>
      </c>
      <c r="P45" s="9"/>
    </row>
    <row r="46" spans="1:16">
      <c r="A46" s="12"/>
      <c r="B46" s="25">
        <v>362</v>
      </c>
      <c r="C46" s="20" t="s">
        <v>74</v>
      </c>
      <c r="D46" s="46">
        <v>22067</v>
      </c>
      <c r="E46" s="46">
        <v>0</v>
      </c>
      <c r="F46" s="46">
        <v>0</v>
      </c>
      <c r="G46" s="46">
        <v>0</v>
      </c>
      <c r="H46" s="46">
        <v>0</v>
      </c>
      <c r="I46" s="46">
        <v>382712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404779</v>
      </c>
      <c r="O46" s="47">
        <f t="shared" si="9"/>
        <v>67.972963895885812</v>
      </c>
      <c r="P46" s="9"/>
    </row>
    <row r="47" spans="1:16">
      <c r="A47" s="12"/>
      <c r="B47" s="25">
        <v>364</v>
      </c>
      <c r="C47" s="20" t="s">
        <v>103</v>
      </c>
      <c r="D47" s="46">
        <v>13150</v>
      </c>
      <c r="E47" s="46">
        <v>0</v>
      </c>
      <c r="F47" s="46">
        <v>0</v>
      </c>
      <c r="G47" s="46">
        <v>0</v>
      </c>
      <c r="H47" s="46">
        <v>0</v>
      </c>
      <c r="I47" s="46">
        <v>724102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737252</v>
      </c>
      <c r="O47" s="47">
        <f t="shared" si="9"/>
        <v>123.80386230058774</v>
      </c>
      <c r="P47" s="9"/>
    </row>
    <row r="48" spans="1:16">
      <c r="A48" s="12"/>
      <c r="B48" s="25">
        <v>365</v>
      </c>
      <c r="C48" s="20" t="s">
        <v>104</v>
      </c>
      <c r="D48" s="46">
        <v>7412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7412</v>
      </c>
      <c r="O48" s="47">
        <f t="shared" si="9"/>
        <v>1.2446683459277919</v>
      </c>
      <c r="P48" s="9"/>
    </row>
    <row r="49" spans="1:119">
      <c r="A49" s="12"/>
      <c r="B49" s="25">
        <v>366</v>
      </c>
      <c r="C49" s="20" t="s">
        <v>79</v>
      </c>
      <c r="D49" s="46">
        <v>2750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2750</v>
      </c>
      <c r="O49" s="47">
        <f t="shared" si="9"/>
        <v>0.46179680940386231</v>
      </c>
      <c r="P49" s="9"/>
    </row>
    <row r="50" spans="1:119">
      <c r="A50" s="12"/>
      <c r="B50" s="25">
        <v>368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213021</v>
      </c>
      <c r="L50" s="46">
        <v>0</v>
      </c>
      <c r="M50" s="46">
        <v>0</v>
      </c>
      <c r="N50" s="46">
        <f t="shared" si="12"/>
        <v>213021</v>
      </c>
      <c r="O50" s="47">
        <f t="shared" si="9"/>
        <v>35.771788413098236</v>
      </c>
      <c r="P50" s="9"/>
    </row>
    <row r="51" spans="1:119">
      <c r="A51" s="12"/>
      <c r="B51" s="25">
        <v>369.9</v>
      </c>
      <c r="C51" s="20" t="s">
        <v>54</v>
      </c>
      <c r="D51" s="46">
        <v>25298</v>
      </c>
      <c r="E51" s="46">
        <v>0</v>
      </c>
      <c r="F51" s="46">
        <v>0</v>
      </c>
      <c r="G51" s="46">
        <v>0</v>
      </c>
      <c r="H51" s="46">
        <v>0</v>
      </c>
      <c r="I51" s="46">
        <v>61006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86304</v>
      </c>
      <c r="O51" s="47">
        <f t="shared" si="9"/>
        <v>14.492695214105794</v>
      </c>
      <c r="P51" s="9"/>
    </row>
    <row r="52" spans="1:119" ht="15.75">
      <c r="A52" s="29" t="s">
        <v>36</v>
      </c>
      <c r="B52" s="30"/>
      <c r="C52" s="31"/>
      <c r="D52" s="32">
        <f t="shared" ref="D52:M52" si="13">SUM(D53:D53)</f>
        <v>700000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700000</v>
      </c>
      <c r="O52" s="45">
        <f t="shared" si="9"/>
        <v>117.54827875734676</v>
      </c>
      <c r="P52" s="9"/>
    </row>
    <row r="53" spans="1:119" ht="15.75" thickBot="1">
      <c r="A53" s="12"/>
      <c r="B53" s="25">
        <v>381</v>
      </c>
      <c r="C53" s="20" t="s">
        <v>55</v>
      </c>
      <c r="D53" s="46">
        <v>700000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700000</v>
      </c>
      <c r="O53" s="47">
        <f t="shared" si="9"/>
        <v>117.54827875734676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4">SUM(D5,D15,D19,D30,D40,D43,D52)</f>
        <v>3419193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8560008</v>
      </c>
      <c r="J54" s="15">
        <f t="shared" si="14"/>
        <v>0</v>
      </c>
      <c r="K54" s="15">
        <f t="shared" si="14"/>
        <v>692591</v>
      </c>
      <c r="L54" s="15">
        <f t="shared" si="14"/>
        <v>0</v>
      </c>
      <c r="M54" s="15">
        <f t="shared" si="14"/>
        <v>0</v>
      </c>
      <c r="N54" s="15">
        <f>SUM(D54:M54)</f>
        <v>12671792</v>
      </c>
      <c r="O54" s="38">
        <f t="shared" si="9"/>
        <v>2127.9247691015953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109</v>
      </c>
      <c r="M56" s="118"/>
      <c r="N56" s="118"/>
      <c r="O56" s="43">
        <v>5955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1374873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1374873</v>
      </c>
      <c r="O5" s="33">
        <f t="shared" ref="O5:O52" si="1">(N5/O$54)</f>
        <v>239.65016559177269</v>
      </c>
      <c r="P5" s="6"/>
    </row>
    <row r="6" spans="1:133">
      <c r="A6" s="12"/>
      <c r="B6" s="25">
        <v>311</v>
      </c>
      <c r="C6" s="20" t="s">
        <v>2</v>
      </c>
      <c r="D6" s="46">
        <v>471155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471155</v>
      </c>
      <c r="O6" s="47">
        <f t="shared" si="1"/>
        <v>82.125675440125505</v>
      </c>
      <c r="P6" s="9"/>
    </row>
    <row r="7" spans="1:133">
      <c r="A7" s="12"/>
      <c r="B7" s="25">
        <v>312.3</v>
      </c>
      <c r="C7" s="20" t="s">
        <v>10</v>
      </c>
      <c r="D7" s="46">
        <v>29277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29277</v>
      </c>
      <c r="O7" s="47">
        <f t="shared" si="1"/>
        <v>5.1031898204636565</v>
      </c>
      <c r="P7" s="9"/>
    </row>
    <row r="8" spans="1:133">
      <c r="A8" s="12"/>
      <c r="B8" s="25">
        <v>312.41000000000003</v>
      </c>
      <c r="C8" s="20" t="s">
        <v>12</v>
      </c>
      <c r="D8" s="46">
        <v>162224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162224</v>
      </c>
      <c r="O8" s="47">
        <f t="shared" si="1"/>
        <v>28.276799721108592</v>
      </c>
      <c r="P8" s="9"/>
    </row>
    <row r="9" spans="1:133">
      <c r="A9" s="12"/>
      <c r="B9" s="25">
        <v>312.42</v>
      </c>
      <c r="C9" s="20" t="s">
        <v>11</v>
      </c>
      <c r="D9" s="46">
        <v>102142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102142</v>
      </c>
      <c r="O9" s="47">
        <f t="shared" si="1"/>
        <v>17.80407878682238</v>
      </c>
      <c r="P9" s="9"/>
    </row>
    <row r="10" spans="1:133">
      <c r="A10" s="12"/>
      <c r="B10" s="25">
        <v>314.10000000000002</v>
      </c>
      <c r="C10" s="20" t="s">
        <v>13</v>
      </c>
      <c r="D10" s="46">
        <v>409810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409810</v>
      </c>
      <c r="O10" s="47">
        <f t="shared" si="1"/>
        <v>71.432804601708213</v>
      </c>
      <c r="P10" s="9"/>
    </row>
    <row r="11" spans="1:133">
      <c r="A11" s="12"/>
      <c r="B11" s="25">
        <v>314.3</v>
      </c>
      <c r="C11" s="20" t="s">
        <v>14</v>
      </c>
      <c r="D11" s="46">
        <v>41928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41928</v>
      </c>
      <c r="O11" s="47">
        <f t="shared" si="1"/>
        <v>7.3083493114868396</v>
      </c>
      <c r="P11" s="9"/>
    </row>
    <row r="12" spans="1:133">
      <c r="A12" s="12"/>
      <c r="B12" s="25">
        <v>314.39999999999998</v>
      </c>
      <c r="C12" s="20" t="s">
        <v>16</v>
      </c>
      <c r="D12" s="46">
        <v>25836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25836</v>
      </c>
      <c r="O12" s="47">
        <f t="shared" si="1"/>
        <v>4.5033989890186508</v>
      </c>
      <c r="P12" s="9"/>
    </row>
    <row r="13" spans="1:133">
      <c r="A13" s="12"/>
      <c r="B13" s="25">
        <v>314.8</v>
      </c>
      <c r="C13" s="20" t="s">
        <v>70</v>
      </c>
      <c r="D13" s="46">
        <v>1614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1614</v>
      </c>
      <c r="O13" s="47">
        <f t="shared" si="1"/>
        <v>0.28133170646679451</v>
      </c>
      <c r="P13" s="9"/>
    </row>
    <row r="14" spans="1:133">
      <c r="A14" s="12"/>
      <c r="B14" s="25">
        <v>315</v>
      </c>
      <c r="C14" s="20" t="s">
        <v>94</v>
      </c>
      <c r="D14" s="46">
        <v>130887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130887</v>
      </c>
      <c r="O14" s="47">
        <f t="shared" si="1"/>
        <v>22.814537214572077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149475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149475</v>
      </c>
      <c r="O15" s="45">
        <f t="shared" si="1"/>
        <v>26.054558131427576</v>
      </c>
      <c r="P15" s="10"/>
    </row>
    <row r="16" spans="1:133">
      <c r="A16" s="12"/>
      <c r="B16" s="25">
        <v>322</v>
      </c>
      <c r="C16" s="20" t="s">
        <v>0</v>
      </c>
      <c r="D16" s="46">
        <v>38273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38273</v>
      </c>
      <c r="O16" s="47">
        <f t="shared" si="1"/>
        <v>6.6712567544012549</v>
      </c>
      <c r="P16" s="9"/>
    </row>
    <row r="17" spans="1:16">
      <c r="A17" s="12"/>
      <c r="B17" s="25">
        <v>323.7</v>
      </c>
      <c r="C17" s="20" t="s">
        <v>19</v>
      </c>
      <c r="D17" s="46">
        <v>97114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97114</v>
      </c>
      <c r="O17" s="47">
        <f t="shared" si="1"/>
        <v>16.927662541397943</v>
      </c>
      <c r="P17" s="9"/>
    </row>
    <row r="18" spans="1:16">
      <c r="A18" s="12"/>
      <c r="B18" s="25">
        <v>329</v>
      </c>
      <c r="C18" s="20" t="s">
        <v>20</v>
      </c>
      <c r="D18" s="46">
        <v>14088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14088</v>
      </c>
      <c r="O18" s="47">
        <f t="shared" si="1"/>
        <v>2.4556388356283771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727569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27857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755426</v>
      </c>
      <c r="O19" s="45">
        <f t="shared" si="1"/>
        <v>131.67613735401778</v>
      </c>
      <c r="P19" s="10"/>
    </row>
    <row r="20" spans="1:16">
      <c r="A20" s="12"/>
      <c r="B20" s="25">
        <v>331.2</v>
      </c>
      <c r="C20" s="20" t="s">
        <v>21</v>
      </c>
      <c r="D20" s="46">
        <v>20799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20799</v>
      </c>
      <c r="O20" s="47">
        <f t="shared" si="1"/>
        <v>3.6254139794317588</v>
      </c>
      <c r="P20" s="9"/>
    </row>
    <row r="21" spans="1:16">
      <c r="A21" s="12"/>
      <c r="B21" s="25">
        <v>334.35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27857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27857</v>
      </c>
      <c r="O21" s="47">
        <f t="shared" si="1"/>
        <v>4.8556736970542094</v>
      </c>
      <c r="P21" s="9"/>
    </row>
    <row r="22" spans="1:16">
      <c r="A22" s="12"/>
      <c r="B22" s="25">
        <v>334.9</v>
      </c>
      <c r="C22" s="20" t="s">
        <v>96</v>
      </c>
      <c r="D22" s="46">
        <v>7500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7500</v>
      </c>
      <c r="O22" s="47">
        <f t="shared" si="1"/>
        <v>1.3073034687118703</v>
      </c>
      <c r="P22" s="9"/>
    </row>
    <row r="23" spans="1:16">
      <c r="A23" s="12"/>
      <c r="B23" s="25">
        <v>335.12</v>
      </c>
      <c r="C23" s="20" t="s">
        <v>97</v>
      </c>
      <c r="D23" s="46">
        <v>256041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256041</v>
      </c>
      <c r="O23" s="47">
        <f t="shared" si="1"/>
        <v>44.629771657660797</v>
      </c>
      <c r="P23" s="9"/>
    </row>
    <row r="24" spans="1:16">
      <c r="A24" s="12"/>
      <c r="B24" s="25">
        <v>335.14</v>
      </c>
      <c r="C24" s="20" t="s">
        <v>98</v>
      </c>
      <c r="D24" s="46">
        <v>15529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15529</v>
      </c>
      <c r="O24" s="47">
        <f t="shared" si="1"/>
        <v>2.7068154087502179</v>
      </c>
      <c r="P24" s="9"/>
    </row>
    <row r="25" spans="1:16">
      <c r="A25" s="12"/>
      <c r="B25" s="25">
        <v>335.15</v>
      </c>
      <c r="C25" s="20" t="s">
        <v>99</v>
      </c>
      <c r="D25" s="46">
        <v>1028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1028</v>
      </c>
      <c r="O25" s="47">
        <f t="shared" si="1"/>
        <v>0.17918772877810701</v>
      </c>
      <c r="P25" s="9"/>
    </row>
    <row r="26" spans="1:16">
      <c r="A26" s="12"/>
      <c r="B26" s="25">
        <v>335.18</v>
      </c>
      <c r="C26" s="20" t="s">
        <v>100</v>
      </c>
      <c r="D26" s="46">
        <v>292475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292475</v>
      </c>
      <c r="O26" s="47">
        <f t="shared" si="1"/>
        <v>50.980477601533906</v>
      </c>
      <c r="P26" s="9"/>
    </row>
    <row r="27" spans="1:16">
      <c r="A27" s="12"/>
      <c r="B27" s="25">
        <v>335.49</v>
      </c>
      <c r="C27" s="20" t="s">
        <v>27</v>
      </c>
      <c r="D27" s="46">
        <v>16600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16600</v>
      </c>
      <c r="O27" s="47">
        <f t="shared" si="1"/>
        <v>2.893498344082273</v>
      </c>
      <c r="P27" s="9"/>
    </row>
    <row r="28" spans="1:16">
      <c r="A28" s="12"/>
      <c r="B28" s="25">
        <v>338</v>
      </c>
      <c r="C28" s="20" t="s">
        <v>29</v>
      </c>
      <c r="D28" s="46">
        <v>117597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117597</v>
      </c>
      <c r="O28" s="47">
        <f t="shared" si="1"/>
        <v>20.497995468014643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SUM(D30:D38)</f>
        <v>274520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7487091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7761611</v>
      </c>
      <c r="O29" s="45">
        <f t="shared" si="1"/>
        <v>1352.9041310789612</v>
      </c>
      <c r="P29" s="10"/>
    </row>
    <row r="30" spans="1:16">
      <c r="A30" s="12"/>
      <c r="B30" s="25">
        <v>341.2</v>
      </c>
      <c r="C30" s="20" t="s">
        <v>101</v>
      </c>
      <c r="D30" s="46">
        <v>260000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260000</v>
      </c>
      <c r="O30" s="47">
        <f t="shared" si="1"/>
        <v>45.319853582011504</v>
      </c>
      <c r="P30" s="9"/>
    </row>
    <row r="31" spans="1:16">
      <c r="A31" s="12"/>
      <c r="B31" s="25">
        <v>343.1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5490504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5490504</v>
      </c>
      <c r="O31" s="47">
        <f t="shared" si="1"/>
        <v>957.03398989018649</v>
      </c>
      <c r="P31" s="9"/>
    </row>
    <row r="32" spans="1:16">
      <c r="A32" s="12"/>
      <c r="B32" s="25">
        <v>343.2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269968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269968</v>
      </c>
      <c r="O32" s="47">
        <f t="shared" si="1"/>
        <v>47.057347045494161</v>
      </c>
      <c r="P32" s="9"/>
    </row>
    <row r="33" spans="1:16">
      <c r="A33" s="12"/>
      <c r="B33" s="25">
        <v>343.3</v>
      </c>
      <c r="C33" s="20" t="s">
        <v>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504513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504513</v>
      </c>
      <c r="O33" s="47">
        <f t="shared" si="1"/>
        <v>87.940212654697575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419733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419733</v>
      </c>
      <c r="O34" s="47">
        <f t="shared" si="1"/>
        <v>73.162454244378594</v>
      </c>
      <c r="P34" s="9"/>
    </row>
    <row r="35" spans="1:16">
      <c r="A35" s="12"/>
      <c r="B35" s="25">
        <v>343.5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677730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677730</v>
      </c>
      <c r="O35" s="47">
        <f t="shared" si="1"/>
        <v>118.13317064667945</v>
      </c>
      <c r="P35" s="9"/>
    </row>
    <row r="36" spans="1:16">
      <c r="A36" s="12"/>
      <c r="B36" s="25">
        <v>343.9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124643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124643</v>
      </c>
      <c r="O36" s="47">
        <f t="shared" si="1"/>
        <v>21.726163500087154</v>
      </c>
      <c r="P36" s="9"/>
    </row>
    <row r="37" spans="1:16">
      <c r="A37" s="12"/>
      <c r="B37" s="25">
        <v>347.1</v>
      </c>
      <c r="C37" s="20" t="s">
        <v>44</v>
      </c>
      <c r="D37" s="46">
        <v>4057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4057</v>
      </c>
      <c r="O37" s="47">
        <f t="shared" si="1"/>
        <v>0.70716402300854109</v>
      </c>
      <c r="P37" s="9"/>
    </row>
    <row r="38" spans="1:16">
      <c r="A38" s="12"/>
      <c r="B38" s="25">
        <v>347.2</v>
      </c>
      <c r="C38" s="20" t="s">
        <v>45</v>
      </c>
      <c r="D38" s="46">
        <v>10463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10463</v>
      </c>
      <c r="O38" s="47">
        <f t="shared" si="1"/>
        <v>1.8237754924176399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SUM(D40:D41)</f>
        <v>97544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97544</v>
      </c>
      <c r="O39" s="45">
        <f t="shared" si="1"/>
        <v>17.002614606937424</v>
      </c>
      <c r="P39" s="10"/>
    </row>
    <row r="40" spans="1:16">
      <c r="A40" s="13"/>
      <c r="B40" s="39">
        <v>351.1</v>
      </c>
      <c r="C40" s="21" t="s">
        <v>48</v>
      </c>
      <c r="D40" s="46">
        <v>4905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4905</v>
      </c>
      <c r="O40" s="47">
        <f t="shared" si="1"/>
        <v>0.85497646853756315</v>
      </c>
      <c r="P40" s="9"/>
    </row>
    <row r="41" spans="1:16">
      <c r="A41" s="13"/>
      <c r="B41" s="39">
        <v>354</v>
      </c>
      <c r="C41" s="21" t="s">
        <v>49</v>
      </c>
      <c r="D41" s="46">
        <v>92639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92639</v>
      </c>
      <c r="O41" s="47">
        <f t="shared" si="1"/>
        <v>16.147638138399859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SUM(D43:D49)</f>
        <v>64171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431499</v>
      </c>
      <c r="J42" s="32">
        <f t="shared" si="10"/>
        <v>0</v>
      </c>
      <c r="K42" s="32">
        <f t="shared" si="10"/>
        <v>964813</v>
      </c>
      <c r="L42" s="32">
        <f t="shared" si="10"/>
        <v>0</v>
      </c>
      <c r="M42" s="32">
        <f t="shared" si="10"/>
        <v>0</v>
      </c>
      <c r="N42" s="32">
        <f>SUM(D42:M42)</f>
        <v>1460483</v>
      </c>
      <c r="O42" s="45">
        <f t="shared" si="1"/>
        <v>254.57259891929579</v>
      </c>
      <c r="P42" s="10"/>
    </row>
    <row r="43" spans="1:16">
      <c r="A43" s="12"/>
      <c r="B43" s="25">
        <v>361.1</v>
      </c>
      <c r="C43" s="20" t="s">
        <v>50</v>
      </c>
      <c r="D43" s="46">
        <v>735</v>
      </c>
      <c r="E43" s="46">
        <v>0</v>
      </c>
      <c r="F43" s="46">
        <v>0</v>
      </c>
      <c r="G43" s="46">
        <v>0</v>
      </c>
      <c r="H43" s="46">
        <v>0</v>
      </c>
      <c r="I43" s="46">
        <v>1434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2169</v>
      </c>
      <c r="O43" s="47">
        <f t="shared" si="1"/>
        <v>0.37807216315147291</v>
      </c>
      <c r="P43" s="9"/>
    </row>
    <row r="44" spans="1:16">
      <c r="A44" s="12"/>
      <c r="B44" s="25">
        <v>361.4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751463</v>
      </c>
      <c r="L44" s="46">
        <v>0</v>
      </c>
      <c r="M44" s="46">
        <v>0</v>
      </c>
      <c r="N44" s="46">
        <f t="shared" ref="N44:N49" si="11">SUM(D44:M44)</f>
        <v>751463</v>
      </c>
      <c r="O44" s="47">
        <f t="shared" si="1"/>
        <v>130.98535820115043</v>
      </c>
      <c r="P44" s="9"/>
    </row>
    <row r="45" spans="1:16">
      <c r="A45" s="12"/>
      <c r="B45" s="25">
        <v>362</v>
      </c>
      <c r="C45" s="20" t="s">
        <v>74</v>
      </c>
      <c r="D45" s="46">
        <v>23496</v>
      </c>
      <c r="E45" s="46">
        <v>0</v>
      </c>
      <c r="F45" s="46">
        <v>0</v>
      </c>
      <c r="G45" s="46">
        <v>0</v>
      </c>
      <c r="H45" s="46">
        <v>0</v>
      </c>
      <c r="I45" s="46">
        <v>384119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407615</v>
      </c>
      <c r="O45" s="47">
        <f t="shared" si="1"/>
        <v>71.050200453198542</v>
      </c>
      <c r="P45" s="9"/>
    </row>
    <row r="46" spans="1:16">
      <c r="A46" s="12"/>
      <c r="B46" s="25">
        <v>364</v>
      </c>
      <c r="C46" s="20" t="s">
        <v>103</v>
      </c>
      <c r="D46" s="46">
        <v>14460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14460</v>
      </c>
      <c r="O46" s="47">
        <f t="shared" si="1"/>
        <v>2.5204810876764858</v>
      </c>
      <c r="P46" s="9"/>
    </row>
    <row r="47" spans="1:16">
      <c r="A47" s="12"/>
      <c r="B47" s="25">
        <v>365</v>
      </c>
      <c r="C47" s="20" t="s">
        <v>104</v>
      </c>
      <c r="D47" s="46">
        <v>13496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13496</v>
      </c>
      <c r="O47" s="47">
        <f t="shared" si="1"/>
        <v>2.3524490151647202</v>
      </c>
      <c r="P47" s="9"/>
    </row>
    <row r="48" spans="1:16">
      <c r="A48" s="12"/>
      <c r="B48" s="25">
        <v>368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213350</v>
      </c>
      <c r="L48" s="46">
        <v>0</v>
      </c>
      <c r="M48" s="46">
        <v>0</v>
      </c>
      <c r="N48" s="46">
        <f t="shared" si="11"/>
        <v>213350</v>
      </c>
      <c r="O48" s="47">
        <f t="shared" si="1"/>
        <v>37.188426006623672</v>
      </c>
      <c r="P48" s="9"/>
    </row>
    <row r="49" spans="1:119">
      <c r="A49" s="12"/>
      <c r="B49" s="25">
        <v>369.9</v>
      </c>
      <c r="C49" s="20" t="s">
        <v>54</v>
      </c>
      <c r="D49" s="46">
        <v>11984</v>
      </c>
      <c r="E49" s="46">
        <v>0</v>
      </c>
      <c r="F49" s="46">
        <v>0</v>
      </c>
      <c r="G49" s="46">
        <v>0</v>
      </c>
      <c r="H49" s="46">
        <v>0</v>
      </c>
      <c r="I49" s="46">
        <v>45946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57930</v>
      </c>
      <c r="O49" s="47">
        <f t="shared" si="1"/>
        <v>10.097611992330487</v>
      </c>
      <c r="P49" s="9"/>
    </row>
    <row r="50" spans="1:119" ht="15.75">
      <c r="A50" s="29" t="s">
        <v>36</v>
      </c>
      <c r="B50" s="30"/>
      <c r="C50" s="31"/>
      <c r="D50" s="32">
        <f t="shared" ref="D50:M50" si="12">SUM(D51:D51)</f>
        <v>689846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689846</v>
      </c>
      <c r="O50" s="45">
        <f t="shared" si="1"/>
        <v>120.24507582360118</v>
      </c>
      <c r="P50" s="9"/>
    </row>
    <row r="51" spans="1:119" ht="15.75" thickBot="1">
      <c r="A51" s="12"/>
      <c r="B51" s="25">
        <v>381</v>
      </c>
      <c r="C51" s="20" t="s">
        <v>55</v>
      </c>
      <c r="D51" s="46">
        <v>689846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689846</v>
      </c>
      <c r="O51" s="47">
        <f t="shared" si="1"/>
        <v>120.24507582360118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SUM(D5,D15,D19,D29,D39,D42,D50)</f>
        <v>3377998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7946447</v>
      </c>
      <c r="J52" s="15">
        <f t="shared" si="13"/>
        <v>0</v>
      </c>
      <c r="K52" s="15">
        <f t="shared" si="13"/>
        <v>964813</v>
      </c>
      <c r="L52" s="15">
        <f t="shared" si="13"/>
        <v>0</v>
      </c>
      <c r="M52" s="15">
        <f t="shared" si="13"/>
        <v>0</v>
      </c>
      <c r="N52" s="15">
        <f>SUM(D52:M52)</f>
        <v>12289258</v>
      </c>
      <c r="O52" s="38">
        <f t="shared" si="1"/>
        <v>2142.1052815060134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105</v>
      </c>
      <c r="M54" s="118"/>
      <c r="N54" s="118"/>
      <c r="O54" s="43">
        <v>5737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1208340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1208340</v>
      </c>
      <c r="O5" s="33">
        <f t="shared" ref="O5:O36" si="1">(N5/O$56)</f>
        <v>215.96782841823057</v>
      </c>
      <c r="P5" s="6"/>
    </row>
    <row r="6" spans="1:133">
      <c r="A6" s="12"/>
      <c r="B6" s="25">
        <v>311</v>
      </c>
      <c r="C6" s="20" t="s">
        <v>2</v>
      </c>
      <c r="D6" s="46">
        <v>305112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305112</v>
      </c>
      <c r="O6" s="47">
        <f t="shared" si="1"/>
        <v>54.532975871313674</v>
      </c>
      <c r="P6" s="9"/>
    </row>
    <row r="7" spans="1:133">
      <c r="A7" s="12"/>
      <c r="B7" s="25">
        <v>312.3</v>
      </c>
      <c r="C7" s="20" t="s">
        <v>10</v>
      </c>
      <c r="D7" s="46">
        <v>30486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30486</v>
      </c>
      <c r="O7" s="47">
        <f t="shared" si="1"/>
        <v>5.4487935656836459</v>
      </c>
      <c r="P7" s="9"/>
    </row>
    <row r="8" spans="1:133">
      <c r="A8" s="12"/>
      <c r="B8" s="25">
        <v>312.41000000000003</v>
      </c>
      <c r="C8" s="20" t="s">
        <v>12</v>
      </c>
      <c r="D8" s="46">
        <v>168757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168757</v>
      </c>
      <c r="O8" s="47">
        <f t="shared" si="1"/>
        <v>30.162109025915996</v>
      </c>
      <c r="P8" s="9"/>
    </row>
    <row r="9" spans="1:133">
      <c r="A9" s="12"/>
      <c r="B9" s="25">
        <v>312.42</v>
      </c>
      <c r="C9" s="20" t="s">
        <v>11</v>
      </c>
      <c r="D9" s="46">
        <v>106034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106034</v>
      </c>
      <c r="O9" s="47">
        <f t="shared" si="1"/>
        <v>18.951563896336015</v>
      </c>
      <c r="P9" s="9"/>
    </row>
    <row r="10" spans="1:133">
      <c r="A10" s="12"/>
      <c r="B10" s="25">
        <v>314.10000000000002</v>
      </c>
      <c r="C10" s="20" t="s">
        <v>13</v>
      </c>
      <c r="D10" s="46">
        <v>399963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399963</v>
      </c>
      <c r="O10" s="47">
        <f t="shared" si="1"/>
        <v>71.485790884718497</v>
      </c>
      <c r="P10" s="9"/>
    </row>
    <row r="11" spans="1:133">
      <c r="A11" s="12"/>
      <c r="B11" s="25">
        <v>314.3</v>
      </c>
      <c r="C11" s="20" t="s">
        <v>14</v>
      </c>
      <c r="D11" s="46">
        <v>43933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43933</v>
      </c>
      <c r="O11" s="47">
        <f t="shared" si="1"/>
        <v>7.8521894548704196</v>
      </c>
      <c r="P11" s="9"/>
    </row>
    <row r="12" spans="1:133">
      <c r="A12" s="12"/>
      <c r="B12" s="25">
        <v>314.39999999999998</v>
      </c>
      <c r="C12" s="20" t="s">
        <v>16</v>
      </c>
      <c r="D12" s="46">
        <v>23570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23570</v>
      </c>
      <c r="O12" s="47">
        <f t="shared" si="1"/>
        <v>4.2126899016979449</v>
      </c>
      <c r="P12" s="9"/>
    </row>
    <row r="13" spans="1:133">
      <c r="A13" s="12"/>
      <c r="B13" s="25">
        <v>314.8</v>
      </c>
      <c r="C13" s="20" t="s">
        <v>70</v>
      </c>
      <c r="D13" s="46">
        <v>2370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2370</v>
      </c>
      <c r="O13" s="47">
        <f t="shared" si="1"/>
        <v>0.42359249329758714</v>
      </c>
      <c r="P13" s="9"/>
    </row>
    <row r="14" spans="1:133">
      <c r="A14" s="12"/>
      <c r="B14" s="25">
        <v>315</v>
      </c>
      <c r="C14" s="20" t="s">
        <v>78</v>
      </c>
      <c r="D14" s="46">
        <v>128115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128115</v>
      </c>
      <c r="O14" s="47">
        <f t="shared" si="1"/>
        <v>22.898123324396781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144169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144669</v>
      </c>
      <c r="O15" s="45">
        <f t="shared" si="1"/>
        <v>25.856836461126004</v>
      </c>
      <c r="P15" s="10"/>
    </row>
    <row r="16" spans="1:133">
      <c r="A16" s="12"/>
      <c r="B16" s="25">
        <v>322</v>
      </c>
      <c r="C16" s="20" t="s">
        <v>0</v>
      </c>
      <c r="D16" s="46">
        <v>36645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36645</v>
      </c>
      <c r="O16" s="47">
        <f t="shared" si="1"/>
        <v>6.5495978552278817</v>
      </c>
      <c r="P16" s="9"/>
    </row>
    <row r="17" spans="1:16">
      <c r="A17" s="12"/>
      <c r="B17" s="25">
        <v>323.7</v>
      </c>
      <c r="C17" s="20" t="s">
        <v>19</v>
      </c>
      <c r="D17" s="46">
        <v>92931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92931</v>
      </c>
      <c r="O17" s="47">
        <f t="shared" si="1"/>
        <v>16.609651474530832</v>
      </c>
      <c r="P17" s="9"/>
    </row>
    <row r="18" spans="1:16">
      <c r="A18" s="12"/>
      <c r="B18" s="25">
        <v>324.20999999999998</v>
      </c>
      <c r="C18" s="20" t="s">
        <v>82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</v>
      </c>
      <c r="O18" s="47">
        <f t="shared" si="1"/>
        <v>8.936550491510277E-2</v>
      </c>
      <c r="P18" s="9"/>
    </row>
    <row r="19" spans="1:16">
      <c r="A19" s="12"/>
      <c r="B19" s="25">
        <v>329</v>
      </c>
      <c r="C19" s="20" t="s">
        <v>20</v>
      </c>
      <c r="D19" s="46">
        <v>14593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14593</v>
      </c>
      <c r="O19" s="47">
        <f t="shared" si="1"/>
        <v>2.6082216264521896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686624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686624</v>
      </c>
      <c r="O20" s="45">
        <f t="shared" si="1"/>
        <v>122.72100089365505</v>
      </c>
      <c r="P20" s="10"/>
    </row>
    <row r="21" spans="1:16">
      <c r="A21" s="12"/>
      <c r="B21" s="25">
        <v>331.2</v>
      </c>
      <c r="C21" s="20" t="s">
        <v>21</v>
      </c>
      <c r="D21" s="46">
        <v>6123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6123</v>
      </c>
      <c r="O21" s="47">
        <f t="shared" si="1"/>
        <v>1.0943699731903485</v>
      </c>
      <c r="P21" s="9"/>
    </row>
    <row r="22" spans="1:16">
      <c r="A22" s="12"/>
      <c r="B22" s="25">
        <v>335.12</v>
      </c>
      <c r="C22" s="20" t="s">
        <v>23</v>
      </c>
      <c r="D22" s="46">
        <v>240204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240204</v>
      </c>
      <c r="O22" s="47">
        <f t="shared" si="1"/>
        <v>42.931903485254693</v>
      </c>
      <c r="P22" s="9"/>
    </row>
    <row r="23" spans="1:16">
      <c r="A23" s="12"/>
      <c r="B23" s="25">
        <v>335.14</v>
      </c>
      <c r="C23" s="20" t="s">
        <v>24</v>
      </c>
      <c r="D23" s="46">
        <v>13920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13920</v>
      </c>
      <c r="O23" s="47">
        <f t="shared" si="1"/>
        <v>2.487935656836461</v>
      </c>
      <c r="P23" s="9"/>
    </row>
    <row r="24" spans="1:16">
      <c r="A24" s="12"/>
      <c r="B24" s="25">
        <v>335.15</v>
      </c>
      <c r="C24" s="20" t="s">
        <v>25</v>
      </c>
      <c r="D24" s="46">
        <v>1077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1077</v>
      </c>
      <c r="O24" s="47">
        <f t="shared" si="1"/>
        <v>0.19249329758713138</v>
      </c>
      <c r="P24" s="9"/>
    </row>
    <row r="25" spans="1:16">
      <c r="A25" s="12"/>
      <c r="B25" s="25">
        <v>335.18</v>
      </c>
      <c r="C25" s="20" t="s">
        <v>26</v>
      </c>
      <c r="D25" s="46">
        <v>278043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278043</v>
      </c>
      <c r="O25" s="47">
        <f t="shared" si="1"/>
        <v>49.694906166219837</v>
      </c>
      <c r="P25" s="9"/>
    </row>
    <row r="26" spans="1:16">
      <c r="A26" s="12"/>
      <c r="B26" s="25">
        <v>335.49</v>
      </c>
      <c r="C26" s="20" t="s">
        <v>27</v>
      </c>
      <c r="D26" s="46">
        <v>16117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16117</v>
      </c>
      <c r="O26" s="47">
        <f t="shared" si="1"/>
        <v>2.8806076854334228</v>
      </c>
      <c r="P26" s="9"/>
    </row>
    <row r="27" spans="1:16">
      <c r="A27" s="12"/>
      <c r="B27" s="25">
        <v>338</v>
      </c>
      <c r="C27" s="20" t="s">
        <v>29</v>
      </c>
      <c r="D27" s="46">
        <v>131140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131140</v>
      </c>
      <c r="O27" s="47">
        <f t="shared" si="1"/>
        <v>23.438784629133156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SUM(D29:D38)</f>
        <v>321537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7811857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8133394</v>
      </c>
      <c r="O28" s="45">
        <f t="shared" si="1"/>
        <v>1453.6897229669348</v>
      </c>
      <c r="P28" s="10"/>
    </row>
    <row r="29" spans="1:16">
      <c r="A29" s="12"/>
      <c r="B29" s="25">
        <v>341.2</v>
      </c>
      <c r="C29" s="20" t="s">
        <v>37</v>
      </c>
      <c r="D29" s="46">
        <v>250000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250000</v>
      </c>
      <c r="O29" s="47">
        <f t="shared" si="1"/>
        <v>44.682752457551388</v>
      </c>
      <c r="P29" s="9"/>
    </row>
    <row r="30" spans="1:16">
      <c r="A30" s="12"/>
      <c r="B30" s="25">
        <v>342.1</v>
      </c>
      <c r="C30" s="20" t="s">
        <v>83</v>
      </c>
      <c r="D30" s="46">
        <v>54325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54325</v>
      </c>
      <c r="O30" s="47">
        <f t="shared" si="1"/>
        <v>9.7095621090259154</v>
      </c>
      <c r="P30" s="9"/>
    </row>
    <row r="31" spans="1:16">
      <c r="A31" s="12"/>
      <c r="B31" s="25">
        <v>343.1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5861120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5861120</v>
      </c>
      <c r="O31" s="47">
        <f t="shared" si="1"/>
        <v>1047.5638963360143</v>
      </c>
      <c r="P31" s="9"/>
    </row>
    <row r="32" spans="1:16">
      <c r="A32" s="12"/>
      <c r="B32" s="25">
        <v>343.2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249564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249564</v>
      </c>
      <c r="O32" s="47">
        <f t="shared" si="1"/>
        <v>44.604825737265415</v>
      </c>
      <c r="P32" s="9"/>
    </row>
    <row r="33" spans="1:16">
      <c r="A33" s="12"/>
      <c r="B33" s="25">
        <v>343.3</v>
      </c>
      <c r="C33" s="20" t="s">
        <v>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527606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527606</v>
      </c>
      <c r="O33" s="47">
        <f t="shared" si="1"/>
        <v>94.299553172475427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415385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415385</v>
      </c>
      <c r="O34" s="47">
        <f t="shared" si="1"/>
        <v>74.242180518319927</v>
      </c>
      <c r="P34" s="9"/>
    </row>
    <row r="35" spans="1:16">
      <c r="A35" s="12"/>
      <c r="B35" s="25">
        <v>343.5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632295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632295</v>
      </c>
      <c r="O35" s="47">
        <f t="shared" si="1"/>
        <v>113.01072386058981</v>
      </c>
      <c r="P35" s="9"/>
    </row>
    <row r="36" spans="1:16">
      <c r="A36" s="12"/>
      <c r="B36" s="25">
        <v>343.9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125887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125887</v>
      </c>
      <c r="O36" s="47">
        <f t="shared" si="1"/>
        <v>22.499910634495084</v>
      </c>
      <c r="P36" s="9"/>
    </row>
    <row r="37" spans="1:16">
      <c r="A37" s="12"/>
      <c r="B37" s="25">
        <v>347.1</v>
      </c>
      <c r="C37" s="20" t="s">
        <v>44</v>
      </c>
      <c r="D37" s="46">
        <v>3902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3902</v>
      </c>
      <c r="O37" s="47">
        <f t="shared" ref="O37:O54" si="8">(N37/O$56)</f>
        <v>0.69740840035746199</v>
      </c>
      <c r="P37" s="9"/>
    </row>
    <row r="38" spans="1:16">
      <c r="A38" s="12"/>
      <c r="B38" s="25">
        <v>347.2</v>
      </c>
      <c r="C38" s="20" t="s">
        <v>45</v>
      </c>
      <c r="D38" s="46">
        <v>13310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13310</v>
      </c>
      <c r="O38" s="47">
        <f t="shared" si="8"/>
        <v>2.3789097408400357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SUM(D40:D41)</f>
        <v>123958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123958</v>
      </c>
      <c r="O39" s="45">
        <f t="shared" si="8"/>
        <v>22.155138516532617</v>
      </c>
      <c r="P39" s="10"/>
    </row>
    <row r="40" spans="1:16">
      <c r="A40" s="13"/>
      <c r="B40" s="39">
        <v>351.1</v>
      </c>
      <c r="C40" s="21" t="s">
        <v>48</v>
      </c>
      <c r="D40" s="46">
        <v>14412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14412</v>
      </c>
      <c r="O40" s="47">
        <f t="shared" si="8"/>
        <v>2.5758713136729221</v>
      </c>
      <c r="P40" s="9"/>
    </row>
    <row r="41" spans="1:16">
      <c r="A41" s="13"/>
      <c r="B41" s="39">
        <v>354</v>
      </c>
      <c r="C41" s="21" t="s">
        <v>49</v>
      </c>
      <c r="D41" s="46">
        <v>109546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109546</v>
      </c>
      <c r="O41" s="47">
        <f t="shared" si="8"/>
        <v>19.579267202859697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SUM(D43:D49)</f>
        <v>92009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425881</v>
      </c>
      <c r="J42" s="32">
        <f t="shared" si="10"/>
        <v>0</v>
      </c>
      <c r="K42" s="32">
        <f t="shared" si="10"/>
        <v>973654</v>
      </c>
      <c r="L42" s="32">
        <f t="shared" si="10"/>
        <v>0</v>
      </c>
      <c r="M42" s="32">
        <f t="shared" si="10"/>
        <v>0</v>
      </c>
      <c r="N42" s="32">
        <f>SUM(D42:M42)</f>
        <v>1491544</v>
      </c>
      <c r="O42" s="45">
        <f t="shared" si="8"/>
        <v>266.5851653261841</v>
      </c>
      <c r="P42" s="10"/>
    </row>
    <row r="43" spans="1:16">
      <c r="A43" s="12"/>
      <c r="B43" s="25">
        <v>361.1</v>
      </c>
      <c r="C43" s="20" t="s">
        <v>50</v>
      </c>
      <c r="D43" s="46">
        <v>3044</v>
      </c>
      <c r="E43" s="46">
        <v>0</v>
      </c>
      <c r="F43" s="46">
        <v>0</v>
      </c>
      <c r="G43" s="46">
        <v>0</v>
      </c>
      <c r="H43" s="46">
        <v>0</v>
      </c>
      <c r="I43" s="46">
        <v>5487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8531</v>
      </c>
      <c r="O43" s="47">
        <f t="shared" si="8"/>
        <v>1.5247542448614835</v>
      </c>
      <c r="P43" s="9"/>
    </row>
    <row r="44" spans="1:16">
      <c r="A44" s="12"/>
      <c r="B44" s="25">
        <v>361.4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729528</v>
      </c>
      <c r="L44" s="46">
        <v>0</v>
      </c>
      <c r="M44" s="46">
        <v>0</v>
      </c>
      <c r="N44" s="46">
        <f t="shared" ref="N44:N49" si="11">SUM(D44:M44)</f>
        <v>729528</v>
      </c>
      <c r="O44" s="47">
        <f t="shared" si="8"/>
        <v>130.38927613941019</v>
      </c>
      <c r="P44" s="9"/>
    </row>
    <row r="45" spans="1:16">
      <c r="A45" s="12"/>
      <c r="B45" s="25">
        <v>362</v>
      </c>
      <c r="C45" s="20" t="s">
        <v>74</v>
      </c>
      <c r="D45" s="46">
        <v>14494</v>
      </c>
      <c r="E45" s="46">
        <v>0</v>
      </c>
      <c r="F45" s="46">
        <v>0</v>
      </c>
      <c r="G45" s="46">
        <v>0</v>
      </c>
      <c r="H45" s="46">
        <v>0</v>
      </c>
      <c r="I45" s="46">
        <v>375197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389691</v>
      </c>
      <c r="O45" s="47">
        <f t="shared" si="8"/>
        <v>69.649865951742626</v>
      </c>
      <c r="P45" s="9"/>
    </row>
    <row r="46" spans="1:16">
      <c r="A46" s="12"/>
      <c r="B46" s="25">
        <v>364</v>
      </c>
      <c r="C46" s="20" t="s">
        <v>52</v>
      </c>
      <c r="D46" s="46">
        <v>28594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28594</v>
      </c>
      <c r="O46" s="47">
        <f t="shared" si="8"/>
        <v>5.1106344950848976</v>
      </c>
      <c r="P46" s="9"/>
    </row>
    <row r="47" spans="1:16">
      <c r="A47" s="12"/>
      <c r="B47" s="25">
        <v>366</v>
      </c>
      <c r="C47" s="20" t="s">
        <v>79</v>
      </c>
      <c r="D47" s="46">
        <v>10600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10600</v>
      </c>
      <c r="O47" s="47">
        <f t="shared" si="8"/>
        <v>1.8945487042001787</v>
      </c>
      <c r="P47" s="9"/>
    </row>
    <row r="48" spans="1:16">
      <c r="A48" s="12"/>
      <c r="B48" s="25">
        <v>368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244126</v>
      </c>
      <c r="L48" s="46">
        <v>0</v>
      </c>
      <c r="M48" s="46">
        <v>0</v>
      </c>
      <c r="N48" s="46">
        <f t="shared" si="11"/>
        <v>244126</v>
      </c>
      <c r="O48" s="47">
        <f t="shared" si="8"/>
        <v>43.632886505808756</v>
      </c>
      <c r="P48" s="9"/>
    </row>
    <row r="49" spans="1:119">
      <c r="A49" s="12"/>
      <c r="B49" s="25">
        <v>369.9</v>
      </c>
      <c r="C49" s="20" t="s">
        <v>54</v>
      </c>
      <c r="D49" s="46">
        <v>35277</v>
      </c>
      <c r="E49" s="46">
        <v>0</v>
      </c>
      <c r="F49" s="46">
        <v>0</v>
      </c>
      <c r="G49" s="46">
        <v>0</v>
      </c>
      <c r="H49" s="46">
        <v>0</v>
      </c>
      <c r="I49" s="46">
        <v>45197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80474</v>
      </c>
      <c r="O49" s="47">
        <f t="shared" si="8"/>
        <v>14.38319928507596</v>
      </c>
      <c r="P49" s="9"/>
    </row>
    <row r="50" spans="1:119" ht="15.75">
      <c r="A50" s="29" t="s">
        <v>36</v>
      </c>
      <c r="B50" s="30"/>
      <c r="C50" s="31"/>
      <c r="D50" s="32">
        <f t="shared" ref="D50:M50" si="12">SUM(D51:D53)</f>
        <v>2105126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119000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42564</v>
      </c>
      <c r="N50" s="32">
        <f>SUM(D50:M50)</f>
        <v>2266690</v>
      </c>
      <c r="O50" s="45">
        <f t="shared" si="8"/>
        <v>405.12779267202859</v>
      </c>
      <c r="P50" s="9"/>
    </row>
    <row r="51" spans="1:119">
      <c r="A51" s="12"/>
      <c r="B51" s="25">
        <v>381</v>
      </c>
      <c r="C51" s="20" t="s">
        <v>55</v>
      </c>
      <c r="D51" s="46">
        <v>655126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42564</v>
      </c>
      <c r="N51" s="46">
        <f>SUM(D51:M51)</f>
        <v>697690</v>
      </c>
      <c r="O51" s="47">
        <f t="shared" si="8"/>
        <v>124.6988382484361</v>
      </c>
      <c r="P51" s="9"/>
    </row>
    <row r="52" spans="1:119">
      <c r="A52" s="12"/>
      <c r="B52" s="25">
        <v>384</v>
      </c>
      <c r="C52" s="20" t="s">
        <v>85</v>
      </c>
      <c r="D52" s="46">
        <v>1450000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1450000</v>
      </c>
      <c r="O52" s="47">
        <f t="shared" si="8"/>
        <v>259.15996425379802</v>
      </c>
      <c r="P52" s="9"/>
    </row>
    <row r="53" spans="1:119" ht="15.75" thickBot="1">
      <c r="A53" s="12"/>
      <c r="B53" s="25">
        <v>389.4</v>
      </c>
      <c r="C53" s="20" t="s">
        <v>86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119000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119000</v>
      </c>
      <c r="O53" s="47">
        <f t="shared" si="8"/>
        <v>21.26899016979446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3">SUM(D5,D15,D20,D28,D39,D42,D50)</f>
        <v>4681763</v>
      </c>
      <c r="E54" s="15">
        <f t="shared" si="13"/>
        <v>0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8357238</v>
      </c>
      <c r="J54" s="15">
        <f t="shared" si="13"/>
        <v>0</v>
      </c>
      <c r="K54" s="15">
        <f t="shared" si="13"/>
        <v>973654</v>
      </c>
      <c r="L54" s="15">
        <f t="shared" si="13"/>
        <v>0</v>
      </c>
      <c r="M54" s="15">
        <f t="shared" si="13"/>
        <v>42564</v>
      </c>
      <c r="N54" s="15">
        <f>SUM(D54:M54)</f>
        <v>14055219</v>
      </c>
      <c r="O54" s="38">
        <f t="shared" si="8"/>
        <v>2512.1034852546918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87</v>
      </c>
      <c r="M56" s="118"/>
      <c r="N56" s="118"/>
      <c r="O56" s="43">
        <v>5595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1229817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1229817</v>
      </c>
      <c r="O5" s="33">
        <f t="shared" ref="O5:O50" si="1">(N5/O$52)</f>
        <v>219.33600856072766</v>
      </c>
      <c r="P5" s="6"/>
    </row>
    <row r="6" spans="1:133">
      <c r="A6" s="12"/>
      <c r="B6" s="25">
        <v>311</v>
      </c>
      <c r="C6" s="20" t="s">
        <v>2</v>
      </c>
      <c r="D6" s="46">
        <v>333727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333727</v>
      </c>
      <c r="O6" s="47">
        <f t="shared" si="1"/>
        <v>59.519707508471555</v>
      </c>
      <c r="P6" s="9"/>
    </row>
    <row r="7" spans="1:133">
      <c r="A7" s="12"/>
      <c r="B7" s="25">
        <v>312.3</v>
      </c>
      <c r="C7" s="20" t="s">
        <v>10</v>
      </c>
      <c r="D7" s="46">
        <v>31210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31210</v>
      </c>
      <c r="O7" s="47">
        <f t="shared" si="1"/>
        <v>5.5662564651328692</v>
      </c>
      <c r="P7" s="9"/>
    </row>
    <row r="8" spans="1:133">
      <c r="A8" s="12"/>
      <c r="B8" s="25">
        <v>312.41000000000003</v>
      </c>
      <c r="C8" s="20" t="s">
        <v>12</v>
      </c>
      <c r="D8" s="46">
        <v>173015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173015</v>
      </c>
      <c r="O8" s="47">
        <f t="shared" si="1"/>
        <v>30.856964508649902</v>
      </c>
      <c r="P8" s="9"/>
    </row>
    <row r="9" spans="1:133">
      <c r="A9" s="12"/>
      <c r="B9" s="25">
        <v>312.42</v>
      </c>
      <c r="C9" s="20" t="s">
        <v>11</v>
      </c>
      <c r="D9" s="46">
        <v>107774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107774</v>
      </c>
      <c r="O9" s="47">
        <f t="shared" si="1"/>
        <v>19.221330479757444</v>
      </c>
      <c r="P9" s="9"/>
    </row>
    <row r="10" spans="1:133">
      <c r="A10" s="12"/>
      <c r="B10" s="25">
        <v>314.10000000000002</v>
      </c>
      <c r="C10" s="20" t="s">
        <v>13</v>
      </c>
      <c r="D10" s="46">
        <v>379857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379857</v>
      </c>
      <c r="O10" s="47">
        <f t="shared" si="1"/>
        <v>67.74692348849652</v>
      </c>
      <c r="P10" s="9"/>
    </row>
    <row r="11" spans="1:133">
      <c r="A11" s="12"/>
      <c r="B11" s="25">
        <v>314.3</v>
      </c>
      <c r="C11" s="20" t="s">
        <v>14</v>
      </c>
      <c r="D11" s="46">
        <v>44359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44359</v>
      </c>
      <c r="O11" s="47">
        <f t="shared" si="1"/>
        <v>7.9113607990012484</v>
      </c>
      <c r="P11" s="9"/>
    </row>
    <row r="12" spans="1:133">
      <c r="A12" s="12"/>
      <c r="B12" s="25">
        <v>314.39999999999998</v>
      </c>
      <c r="C12" s="20" t="s">
        <v>16</v>
      </c>
      <c r="D12" s="46">
        <v>23792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23792</v>
      </c>
      <c r="O12" s="47">
        <f t="shared" si="1"/>
        <v>4.2432673443909401</v>
      </c>
      <c r="P12" s="9"/>
    </row>
    <row r="13" spans="1:133">
      <c r="A13" s="12"/>
      <c r="B13" s="25">
        <v>314.8</v>
      </c>
      <c r="C13" s="20" t="s">
        <v>70</v>
      </c>
      <c r="D13" s="46">
        <v>1944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1944</v>
      </c>
      <c r="O13" s="47">
        <f t="shared" si="1"/>
        <v>0.3467094703049759</v>
      </c>
      <c r="P13" s="9"/>
    </row>
    <row r="14" spans="1:133">
      <c r="A14" s="12"/>
      <c r="B14" s="25">
        <v>315</v>
      </c>
      <c r="C14" s="20" t="s">
        <v>78</v>
      </c>
      <c r="D14" s="46">
        <v>134139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134139</v>
      </c>
      <c r="O14" s="47">
        <f t="shared" si="1"/>
        <v>23.923488496522204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151857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151857</v>
      </c>
      <c r="O15" s="45">
        <f t="shared" si="1"/>
        <v>27.08346709470305</v>
      </c>
      <c r="P15" s="10"/>
    </row>
    <row r="16" spans="1:133">
      <c r="A16" s="12"/>
      <c r="B16" s="25">
        <v>322</v>
      </c>
      <c r="C16" s="20" t="s">
        <v>0</v>
      </c>
      <c r="D16" s="46">
        <v>33807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33807</v>
      </c>
      <c r="O16" s="47">
        <f t="shared" si="1"/>
        <v>6.0294275013376133</v>
      </c>
      <c r="P16" s="9"/>
    </row>
    <row r="17" spans="1:16">
      <c r="A17" s="12"/>
      <c r="B17" s="25">
        <v>323.7</v>
      </c>
      <c r="C17" s="20" t="s">
        <v>19</v>
      </c>
      <c r="D17" s="46">
        <v>98572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98572</v>
      </c>
      <c r="O17" s="47">
        <f t="shared" si="1"/>
        <v>17.580167647583377</v>
      </c>
      <c r="P17" s="9"/>
    </row>
    <row r="18" spans="1:16">
      <c r="A18" s="12"/>
      <c r="B18" s="25">
        <v>329</v>
      </c>
      <c r="C18" s="20" t="s">
        <v>20</v>
      </c>
      <c r="D18" s="46">
        <v>19478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19478</v>
      </c>
      <c r="O18" s="47">
        <f t="shared" si="1"/>
        <v>3.4738719457820579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SUM(D20:D27)</f>
        <v>862909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200000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1062909</v>
      </c>
      <c r="O19" s="45">
        <f t="shared" si="1"/>
        <v>189.56821829855537</v>
      </c>
      <c r="P19" s="10"/>
    </row>
    <row r="20" spans="1:16">
      <c r="A20" s="12"/>
      <c r="B20" s="25">
        <v>331.2</v>
      </c>
      <c r="C20" s="20" t="s">
        <v>21</v>
      </c>
      <c r="D20" s="46">
        <v>10024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10024</v>
      </c>
      <c r="O20" s="47">
        <f t="shared" si="1"/>
        <v>1.7877652933832708</v>
      </c>
      <c r="P20" s="9"/>
    </row>
    <row r="21" spans="1:16">
      <c r="A21" s="12"/>
      <c r="B21" s="25">
        <v>331.35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200000</v>
      </c>
      <c r="O21" s="47">
        <f t="shared" si="1"/>
        <v>35.669698591046902</v>
      </c>
      <c r="P21" s="9"/>
    </row>
    <row r="22" spans="1:16">
      <c r="A22" s="12"/>
      <c r="B22" s="25">
        <v>335.12</v>
      </c>
      <c r="C22" s="20" t="s">
        <v>23</v>
      </c>
      <c r="D22" s="46">
        <v>238421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238421</v>
      </c>
      <c r="O22" s="47">
        <f t="shared" si="1"/>
        <v>42.522026038879972</v>
      </c>
      <c r="P22" s="9"/>
    </row>
    <row r="23" spans="1:16">
      <c r="A23" s="12"/>
      <c r="B23" s="25">
        <v>335.14</v>
      </c>
      <c r="C23" s="20" t="s">
        <v>24</v>
      </c>
      <c r="D23" s="46">
        <v>14790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14790</v>
      </c>
      <c r="O23" s="47">
        <f t="shared" si="1"/>
        <v>2.6377742108079185</v>
      </c>
      <c r="P23" s="9"/>
    </row>
    <row r="24" spans="1:16">
      <c r="A24" s="12"/>
      <c r="B24" s="25">
        <v>335.15</v>
      </c>
      <c r="C24" s="20" t="s">
        <v>25</v>
      </c>
      <c r="D24" s="46">
        <v>1175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1175</v>
      </c>
      <c r="O24" s="47">
        <f t="shared" si="1"/>
        <v>0.20955947922240056</v>
      </c>
      <c r="P24" s="9"/>
    </row>
    <row r="25" spans="1:16">
      <c r="A25" s="12"/>
      <c r="B25" s="25">
        <v>335.18</v>
      </c>
      <c r="C25" s="20" t="s">
        <v>26</v>
      </c>
      <c r="D25" s="46">
        <v>273415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273415</v>
      </c>
      <c r="O25" s="47">
        <f t="shared" si="1"/>
        <v>48.763153201355451</v>
      </c>
      <c r="P25" s="9"/>
    </row>
    <row r="26" spans="1:16">
      <c r="A26" s="12"/>
      <c r="B26" s="25">
        <v>335.49</v>
      </c>
      <c r="C26" s="20" t="s">
        <v>27</v>
      </c>
      <c r="D26" s="46">
        <v>26946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26946</v>
      </c>
      <c r="O26" s="47">
        <f t="shared" si="1"/>
        <v>4.8057784911717496</v>
      </c>
      <c r="P26" s="9"/>
    </row>
    <row r="27" spans="1:16">
      <c r="A27" s="12"/>
      <c r="B27" s="25">
        <v>338</v>
      </c>
      <c r="C27" s="20" t="s">
        <v>29</v>
      </c>
      <c r="D27" s="46">
        <v>298138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298138</v>
      </c>
      <c r="O27" s="47">
        <f t="shared" si="1"/>
        <v>53.172462992687713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SUM(D29:D36)</f>
        <v>228305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7742857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7971162</v>
      </c>
      <c r="O28" s="45">
        <f t="shared" si="1"/>
        <v>1421.6447298020332</v>
      </c>
      <c r="P28" s="10"/>
    </row>
    <row r="29" spans="1:16">
      <c r="A29" s="12"/>
      <c r="B29" s="25">
        <v>341.2</v>
      </c>
      <c r="C29" s="20" t="s">
        <v>37</v>
      </c>
      <c r="D29" s="46">
        <v>213675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213675</v>
      </c>
      <c r="O29" s="47">
        <f t="shared" si="1"/>
        <v>38.108614232209739</v>
      </c>
      <c r="P29" s="9"/>
    </row>
    <row r="30" spans="1:16">
      <c r="A30" s="12"/>
      <c r="B30" s="25">
        <v>343.1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5663868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5663868</v>
      </c>
      <c r="O30" s="47">
        <f t="shared" si="1"/>
        <v>1010.1423220973783</v>
      </c>
      <c r="P30" s="9"/>
    </row>
    <row r="31" spans="1:16">
      <c r="A31" s="12"/>
      <c r="B31" s="25">
        <v>343.2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267001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267001</v>
      </c>
      <c r="O31" s="47">
        <f t="shared" si="1"/>
        <v>47.619225967540572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525746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525746</v>
      </c>
      <c r="O32" s="47">
        <f t="shared" si="1"/>
        <v>93.766006777242737</v>
      </c>
      <c r="P32" s="9"/>
    </row>
    <row r="33" spans="1:16">
      <c r="A33" s="12"/>
      <c r="B33" s="25">
        <v>343.5</v>
      </c>
      <c r="C33" s="20" t="s">
        <v>73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1162479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1162479</v>
      </c>
      <c r="O33" s="47">
        <f t="shared" si="1"/>
        <v>207.32637774210809</v>
      </c>
      <c r="P33" s="9"/>
    </row>
    <row r="34" spans="1:16">
      <c r="A34" s="12"/>
      <c r="B34" s="25">
        <v>343.9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123763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123763</v>
      </c>
      <c r="O34" s="47">
        <f t="shared" si="1"/>
        <v>22.072944533618692</v>
      </c>
      <c r="P34" s="9"/>
    </row>
    <row r="35" spans="1:16">
      <c r="A35" s="12"/>
      <c r="B35" s="25">
        <v>347.1</v>
      </c>
      <c r="C35" s="20" t="s">
        <v>44</v>
      </c>
      <c r="D35" s="46">
        <v>3895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3895</v>
      </c>
      <c r="O35" s="47">
        <f t="shared" si="1"/>
        <v>0.69466738006063844</v>
      </c>
      <c r="P35" s="9"/>
    </row>
    <row r="36" spans="1:16">
      <c r="A36" s="12"/>
      <c r="B36" s="25">
        <v>347.2</v>
      </c>
      <c r="C36" s="20" t="s">
        <v>45</v>
      </c>
      <c r="D36" s="46">
        <v>10735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10735</v>
      </c>
      <c r="O36" s="47">
        <f t="shared" si="1"/>
        <v>1.9145710718744426</v>
      </c>
      <c r="P36" s="9"/>
    </row>
    <row r="37" spans="1:16" ht="15.75">
      <c r="A37" s="29" t="s">
        <v>35</v>
      </c>
      <c r="B37" s="30"/>
      <c r="C37" s="31"/>
      <c r="D37" s="32">
        <f t="shared" ref="D37:M37" si="8">SUM(D38:D39)</f>
        <v>103003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103003</v>
      </c>
      <c r="O37" s="45">
        <f t="shared" si="1"/>
        <v>18.370429819868022</v>
      </c>
      <c r="P37" s="10"/>
    </row>
    <row r="38" spans="1:16">
      <c r="A38" s="13"/>
      <c r="B38" s="39">
        <v>351.1</v>
      </c>
      <c r="C38" s="21" t="s">
        <v>48</v>
      </c>
      <c r="D38" s="46">
        <v>14404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14404</v>
      </c>
      <c r="O38" s="47">
        <f t="shared" si="1"/>
        <v>2.5689316925271983</v>
      </c>
      <c r="P38" s="9"/>
    </row>
    <row r="39" spans="1:16">
      <c r="A39" s="13"/>
      <c r="B39" s="39">
        <v>354</v>
      </c>
      <c r="C39" s="21" t="s">
        <v>49</v>
      </c>
      <c r="D39" s="46">
        <v>88599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88599</v>
      </c>
      <c r="O39" s="47">
        <f t="shared" si="1"/>
        <v>15.801498127340825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SUM(D41:D47)</f>
        <v>59144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422395</v>
      </c>
      <c r="J40" s="32">
        <f t="shared" si="9"/>
        <v>0</v>
      </c>
      <c r="K40" s="32">
        <f t="shared" si="9"/>
        <v>147598</v>
      </c>
      <c r="L40" s="32">
        <f t="shared" si="9"/>
        <v>0</v>
      </c>
      <c r="M40" s="32">
        <f t="shared" si="9"/>
        <v>0</v>
      </c>
      <c r="N40" s="32">
        <f>SUM(D40:M40)</f>
        <v>629137</v>
      </c>
      <c r="O40" s="45">
        <f t="shared" si="1"/>
        <v>112.20563581237738</v>
      </c>
      <c r="P40" s="10"/>
    </row>
    <row r="41" spans="1:16">
      <c r="A41" s="12"/>
      <c r="B41" s="25">
        <v>361.1</v>
      </c>
      <c r="C41" s="20" t="s">
        <v>50</v>
      </c>
      <c r="D41" s="46">
        <v>4122</v>
      </c>
      <c r="E41" s="46">
        <v>0</v>
      </c>
      <c r="F41" s="46">
        <v>0</v>
      </c>
      <c r="G41" s="46">
        <v>0</v>
      </c>
      <c r="H41" s="46">
        <v>0</v>
      </c>
      <c r="I41" s="46">
        <v>1975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6097</v>
      </c>
      <c r="O41" s="47">
        <f t="shared" si="1"/>
        <v>1.0873907615480649</v>
      </c>
      <c r="P41" s="9"/>
    </row>
    <row r="42" spans="1:16">
      <c r="A42" s="12"/>
      <c r="B42" s="25">
        <v>361.4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-51876</v>
      </c>
      <c r="L42" s="46">
        <v>0</v>
      </c>
      <c r="M42" s="46">
        <v>0</v>
      </c>
      <c r="N42" s="46">
        <f t="shared" ref="N42:N47" si="10">SUM(D42:M42)</f>
        <v>-51876</v>
      </c>
      <c r="O42" s="47">
        <f t="shared" si="1"/>
        <v>-9.2520064205457455</v>
      </c>
      <c r="P42" s="9"/>
    </row>
    <row r="43" spans="1:16">
      <c r="A43" s="12"/>
      <c r="B43" s="25">
        <v>362</v>
      </c>
      <c r="C43" s="20" t="s">
        <v>74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349412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349412</v>
      </c>
      <c r="O43" s="47">
        <f t="shared" si="1"/>
        <v>62.317103620474406</v>
      </c>
      <c r="P43" s="9"/>
    </row>
    <row r="44" spans="1:16">
      <c r="A44" s="12"/>
      <c r="B44" s="25">
        <v>364</v>
      </c>
      <c r="C44" s="20" t="s">
        <v>52</v>
      </c>
      <c r="D44" s="46">
        <v>26938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26938</v>
      </c>
      <c r="O44" s="47">
        <f t="shared" si="1"/>
        <v>4.8043517032281073</v>
      </c>
      <c r="P44" s="9"/>
    </row>
    <row r="45" spans="1:16">
      <c r="A45" s="12"/>
      <c r="B45" s="25">
        <v>366</v>
      </c>
      <c r="C45" s="20" t="s">
        <v>79</v>
      </c>
      <c r="D45" s="46">
        <v>4600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4600</v>
      </c>
      <c r="O45" s="47">
        <f t="shared" si="1"/>
        <v>0.82040306759407888</v>
      </c>
      <c r="P45" s="9"/>
    </row>
    <row r="46" spans="1:16">
      <c r="A46" s="12"/>
      <c r="B46" s="25">
        <v>368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199474</v>
      </c>
      <c r="L46" s="46">
        <v>0</v>
      </c>
      <c r="M46" s="46">
        <v>0</v>
      </c>
      <c r="N46" s="46">
        <f t="shared" si="10"/>
        <v>199474</v>
      </c>
      <c r="O46" s="47">
        <f t="shared" si="1"/>
        <v>35.575887283752451</v>
      </c>
      <c r="P46" s="9"/>
    </row>
    <row r="47" spans="1:16">
      <c r="A47" s="12"/>
      <c r="B47" s="25">
        <v>369.9</v>
      </c>
      <c r="C47" s="20" t="s">
        <v>54</v>
      </c>
      <c r="D47" s="46">
        <v>23484</v>
      </c>
      <c r="E47" s="46">
        <v>0</v>
      </c>
      <c r="F47" s="46">
        <v>0</v>
      </c>
      <c r="G47" s="46">
        <v>0</v>
      </c>
      <c r="H47" s="46">
        <v>0</v>
      </c>
      <c r="I47" s="46">
        <v>71008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94492</v>
      </c>
      <c r="O47" s="47">
        <f t="shared" si="1"/>
        <v>16.852505796326021</v>
      </c>
      <c r="P47" s="9"/>
    </row>
    <row r="48" spans="1:16" ht="15.75">
      <c r="A48" s="29" t="s">
        <v>36</v>
      </c>
      <c r="B48" s="30"/>
      <c r="C48" s="31"/>
      <c r="D48" s="32">
        <f t="shared" ref="D48:M48" si="11">SUM(D49:D49)</f>
        <v>674308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674308</v>
      </c>
      <c r="O48" s="45">
        <f t="shared" si="1"/>
        <v>120.26181558765829</v>
      </c>
      <c r="P48" s="9"/>
    </row>
    <row r="49" spans="1:119" ht="15.75" thickBot="1">
      <c r="A49" s="12"/>
      <c r="B49" s="25">
        <v>381</v>
      </c>
      <c r="C49" s="20" t="s">
        <v>55</v>
      </c>
      <c r="D49" s="46">
        <v>674308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674308</v>
      </c>
      <c r="O49" s="47">
        <f t="shared" si="1"/>
        <v>120.26181558765829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SUM(D5,D15,D19,D28,D37,D40,D48)</f>
        <v>3309343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8365252</v>
      </c>
      <c r="J50" s="15">
        <f t="shared" si="12"/>
        <v>0</v>
      </c>
      <c r="K50" s="15">
        <f t="shared" si="12"/>
        <v>147598</v>
      </c>
      <c r="L50" s="15">
        <f t="shared" si="12"/>
        <v>0</v>
      </c>
      <c r="M50" s="15">
        <f t="shared" si="12"/>
        <v>0</v>
      </c>
      <c r="N50" s="15">
        <f>SUM(D50:M50)</f>
        <v>11822193</v>
      </c>
      <c r="O50" s="38">
        <f t="shared" si="1"/>
        <v>2108.4703049759228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80</v>
      </c>
      <c r="M52" s="118"/>
      <c r="N52" s="118"/>
      <c r="O52" s="43">
        <v>5607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76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1561059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1561059</v>
      </c>
      <c r="O5" s="33">
        <f t="shared" ref="O5:O50" si="1">(N5/O$52)</f>
        <v>277.47227159616068</v>
      </c>
      <c r="P5" s="6"/>
    </row>
    <row r="6" spans="1:133">
      <c r="A6" s="12"/>
      <c r="B6" s="25">
        <v>311</v>
      </c>
      <c r="C6" s="20" t="s">
        <v>2</v>
      </c>
      <c r="D6" s="46">
        <v>387404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387404</v>
      </c>
      <c r="O6" s="47">
        <f t="shared" si="1"/>
        <v>68.859580519018834</v>
      </c>
      <c r="P6" s="9"/>
    </row>
    <row r="7" spans="1:133">
      <c r="A7" s="12"/>
      <c r="B7" s="25">
        <v>312.3</v>
      </c>
      <c r="C7" s="20" t="s">
        <v>10</v>
      </c>
      <c r="D7" s="46">
        <v>32700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32700</v>
      </c>
      <c r="O7" s="47">
        <f t="shared" si="1"/>
        <v>5.812300035549236</v>
      </c>
      <c r="P7" s="9"/>
    </row>
    <row r="8" spans="1:133">
      <c r="A8" s="12"/>
      <c r="B8" s="25">
        <v>312.41000000000003</v>
      </c>
      <c r="C8" s="20" t="s">
        <v>12</v>
      </c>
      <c r="D8" s="46">
        <v>181138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181138</v>
      </c>
      <c r="O8" s="47">
        <f t="shared" si="1"/>
        <v>32.196587273373623</v>
      </c>
      <c r="P8" s="9"/>
    </row>
    <row r="9" spans="1:133">
      <c r="A9" s="12"/>
      <c r="B9" s="25">
        <v>312.42</v>
      </c>
      <c r="C9" s="20" t="s">
        <v>11</v>
      </c>
      <c r="D9" s="46">
        <v>112910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112910</v>
      </c>
      <c r="O9" s="47">
        <f t="shared" si="1"/>
        <v>20.069321009598294</v>
      </c>
      <c r="P9" s="9"/>
    </row>
    <row r="10" spans="1:133">
      <c r="A10" s="12"/>
      <c r="B10" s="25">
        <v>314.10000000000002</v>
      </c>
      <c r="C10" s="20" t="s">
        <v>13</v>
      </c>
      <c r="D10" s="46">
        <v>615094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615094</v>
      </c>
      <c r="O10" s="47">
        <f t="shared" si="1"/>
        <v>109.33060789193033</v>
      </c>
      <c r="P10" s="9"/>
    </row>
    <row r="11" spans="1:133">
      <c r="A11" s="12"/>
      <c r="B11" s="25">
        <v>314.2</v>
      </c>
      <c r="C11" s="20" t="s">
        <v>15</v>
      </c>
      <c r="D11" s="46">
        <v>156797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156797</v>
      </c>
      <c r="O11" s="47">
        <f t="shared" si="1"/>
        <v>27.870067543547815</v>
      </c>
      <c r="P11" s="9"/>
    </row>
    <row r="12" spans="1:133">
      <c r="A12" s="12"/>
      <c r="B12" s="25">
        <v>314.3</v>
      </c>
      <c r="C12" s="20" t="s">
        <v>14</v>
      </c>
      <c r="D12" s="46">
        <v>43652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43652</v>
      </c>
      <c r="O12" s="47">
        <f t="shared" si="1"/>
        <v>7.7589761820120868</v>
      </c>
      <c r="P12" s="9"/>
    </row>
    <row r="13" spans="1:133">
      <c r="A13" s="12"/>
      <c r="B13" s="25">
        <v>314.39999999999998</v>
      </c>
      <c r="C13" s="20" t="s">
        <v>16</v>
      </c>
      <c r="D13" s="46">
        <v>29498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29498</v>
      </c>
      <c r="O13" s="47">
        <f t="shared" si="1"/>
        <v>5.2431567721293995</v>
      </c>
      <c r="P13" s="9"/>
    </row>
    <row r="14" spans="1:133">
      <c r="A14" s="12"/>
      <c r="B14" s="25">
        <v>314.8</v>
      </c>
      <c r="C14" s="20" t="s">
        <v>70</v>
      </c>
      <c r="D14" s="46">
        <v>1866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1866</v>
      </c>
      <c r="O14" s="47">
        <f t="shared" si="1"/>
        <v>0.3316743690010665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205767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205767</v>
      </c>
      <c r="O15" s="45">
        <f t="shared" si="1"/>
        <v>36.574297902595092</v>
      </c>
      <c r="P15" s="10"/>
    </row>
    <row r="16" spans="1:133">
      <c r="A16" s="12"/>
      <c r="B16" s="25">
        <v>322</v>
      </c>
      <c r="C16" s="20" t="s">
        <v>0</v>
      </c>
      <c r="D16" s="46">
        <v>58182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58182</v>
      </c>
      <c r="O16" s="47">
        <f t="shared" si="1"/>
        <v>10.341628154994668</v>
      </c>
      <c r="P16" s="9"/>
    </row>
    <row r="17" spans="1:16">
      <c r="A17" s="12"/>
      <c r="B17" s="25">
        <v>323.7</v>
      </c>
      <c r="C17" s="20" t="s">
        <v>19</v>
      </c>
      <c r="D17" s="46">
        <v>134371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134371</v>
      </c>
      <c r="O17" s="47">
        <f t="shared" si="1"/>
        <v>23.883931745467471</v>
      </c>
      <c r="P17" s="9"/>
    </row>
    <row r="18" spans="1:16">
      <c r="A18" s="12"/>
      <c r="B18" s="25">
        <v>329</v>
      </c>
      <c r="C18" s="20" t="s">
        <v>20</v>
      </c>
      <c r="D18" s="46">
        <v>13214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13214</v>
      </c>
      <c r="O18" s="47">
        <f t="shared" si="1"/>
        <v>2.3487380021329543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728638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86550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815188</v>
      </c>
      <c r="O19" s="45">
        <f t="shared" si="1"/>
        <v>144.89655172413794</v>
      </c>
      <c r="P19" s="10"/>
    </row>
    <row r="20" spans="1:16">
      <c r="A20" s="12"/>
      <c r="B20" s="25">
        <v>331.1</v>
      </c>
      <c r="C20" s="20" t="s">
        <v>71</v>
      </c>
      <c r="D20" s="46">
        <v>8634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8634</v>
      </c>
      <c r="O20" s="47">
        <f t="shared" si="1"/>
        <v>1.5346605047991468</v>
      </c>
      <c r="P20" s="9"/>
    </row>
    <row r="21" spans="1:16">
      <c r="A21" s="12"/>
      <c r="B21" s="25">
        <v>331.2</v>
      </c>
      <c r="C21" s="20" t="s">
        <v>21</v>
      </c>
      <c r="D21" s="46">
        <v>36606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36606</v>
      </c>
      <c r="O21" s="47">
        <f t="shared" si="1"/>
        <v>6.5065766086029146</v>
      </c>
      <c r="P21" s="9"/>
    </row>
    <row r="22" spans="1:16">
      <c r="A22" s="12"/>
      <c r="B22" s="25">
        <v>331.35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86550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86550</v>
      </c>
      <c r="O22" s="47">
        <f t="shared" si="1"/>
        <v>15.383931745467473</v>
      </c>
      <c r="P22" s="9"/>
    </row>
    <row r="23" spans="1:16">
      <c r="A23" s="12"/>
      <c r="B23" s="25">
        <v>335.12</v>
      </c>
      <c r="C23" s="20" t="s">
        <v>23</v>
      </c>
      <c r="D23" s="46">
        <v>238575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238575</v>
      </c>
      <c r="O23" s="47">
        <f t="shared" si="1"/>
        <v>42.405794525417704</v>
      </c>
      <c r="P23" s="9"/>
    </row>
    <row r="24" spans="1:16">
      <c r="A24" s="12"/>
      <c r="B24" s="25">
        <v>335.14</v>
      </c>
      <c r="C24" s="20" t="s">
        <v>24</v>
      </c>
      <c r="D24" s="46">
        <v>12832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12832</v>
      </c>
      <c r="O24" s="47">
        <f t="shared" si="1"/>
        <v>2.2808389619623179</v>
      </c>
      <c r="P24" s="9"/>
    </row>
    <row r="25" spans="1:16">
      <c r="A25" s="12"/>
      <c r="B25" s="25">
        <v>335.15</v>
      </c>
      <c r="C25" s="20" t="s">
        <v>25</v>
      </c>
      <c r="D25" s="46">
        <v>1028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1028</v>
      </c>
      <c r="O25" s="47">
        <f t="shared" si="1"/>
        <v>0.18272307145396374</v>
      </c>
      <c r="P25" s="9"/>
    </row>
    <row r="26" spans="1:16">
      <c r="A26" s="12"/>
      <c r="B26" s="25">
        <v>335.18</v>
      </c>
      <c r="C26" s="20" t="s">
        <v>26</v>
      </c>
      <c r="D26" s="46">
        <v>268266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268266</v>
      </c>
      <c r="O26" s="47">
        <f t="shared" si="1"/>
        <v>47.683256309989332</v>
      </c>
      <c r="P26" s="9"/>
    </row>
    <row r="27" spans="1:16">
      <c r="A27" s="12"/>
      <c r="B27" s="25">
        <v>335.49</v>
      </c>
      <c r="C27" s="20" t="s">
        <v>27</v>
      </c>
      <c r="D27" s="46">
        <v>25076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25076</v>
      </c>
      <c r="O27" s="47">
        <f t="shared" si="1"/>
        <v>4.4571631709918238</v>
      </c>
      <c r="P27" s="9"/>
    </row>
    <row r="28" spans="1:16">
      <c r="A28" s="12"/>
      <c r="B28" s="25">
        <v>338</v>
      </c>
      <c r="C28" s="20" t="s">
        <v>29</v>
      </c>
      <c r="D28" s="46">
        <v>137621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137621</v>
      </c>
      <c r="O28" s="47">
        <f t="shared" si="1"/>
        <v>24.461606825453252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SUM(D30:D37)</f>
        <v>446965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8912701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9359666</v>
      </c>
      <c r="O29" s="45">
        <f t="shared" si="1"/>
        <v>1663.6448631354426</v>
      </c>
      <c r="P29" s="10"/>
    </row>
    <row r="30" spans="1:16">
      <c r="A30" s="12"/>
      <c r="B30" s="25">
        <v>341.2</v>
      </c>
      <c r="C30" s="20" t="s">
        <v>37</v>
      </c>
      <c r="D30" s="46">
        <v>429047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429047</v>
      </c>
      <c r="O30" s="47">
        <f t="shared" si="1"/>
        <v>76.261464628510481</v>
      </c>
      <c r="P30" s="9"/>
    </row>
    <row r="31" spans="1:16">
      <c r="A31" s="12"/>
      <c r="B31" s="25">
        <v>343.1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6846191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6846191</v>
      </c>
      <c r="O31" s="47">
        <f t="shared" si="1"/>
        <v>1216.8842872378243</v>
      </c>
      <c r="P31" s="9"/>
    </row>
    <row r="32" spans="1:16">
      <c r="A32" s="12"/>
      <c r="B32" s="25">
        <v>343.2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327036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327036</v>
      </c>
      <c r="O32" s="47">
        <f t="shared" si="1"/>
        <v>58.129399217916813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479042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479042</v>
      </c>
      <c r="O33" s="47">
        <f t="shared" si="1"/>
        <v>85.147884820476364</v>
      </c>
      <c r="P33" s="9"/>
    </row>
    <row r="34" spans="1:16">
      <c r="A34" s="12"/>
      <c r="B34" s="25">
        <v>343.5</v>
      </c>
      <c r="C34" s="20" t="s">
        <v>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1135226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1135226</v>
      </c>
      <c r="O34" s="47">
        <f t="shared" si="1"/>
        <v>201.78208318521152</v>
      </c>
      <c r="P34" s="9"/>
    </row>
    <row r="35" spans="1:16">
      <c r="A35" s="12"/>
      <c r="B35" s="25">
        <v>343.9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125206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125206</v>
      </c>
      <c r="O35" s="47">
        <f t="shared" si="1"/>
        <v>22.254888019907572</v>
      </c>
      <c r="P35" s="9"/>
    </row>
    <row r="36" spans="1:16">
      <c r="A36" s="12"/>
      <c r="B36" s="25">
        <v>347.1</v>
      </c>
      <c r="C36" s="20" t="s">
        <v>44</v>
      </c>
      <c r="D36" s="46">
        <v>4574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4574</v>
      </c>
      <c r="O36" s="47">
        <f t="shared" si="1"/>
        <v>0.81301102026306438</v>
      </c>
      <c r="P36" s="9"/>
    </row>
    <row r="37" spans="1:16">
      <c r="A37" s="12"/>
      <c r="B37" s="25">
        <v>347.2</v>
      </c>
      <c r="C37" s="20" t="s">
        <v>45</v>
      </c>
      <c r="D37" s="46">
        <v>13344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13344</v>
      </c>
      <c r="O37" s="47">
        <f t="shared" si="1"/>
        <v>2.3718450053323852</v>
      </c>
      <c r="P37" s="9"/>
    </row>
    <row r="38" spans="1:16" ht="15.75">
      <c r="A38" s="29" t="s">
        <v>35</v>
      </c>
      <c r="B38" s="30"/>
      <c r="C38" s="31"/>
      <c r="D38" s="32">
        <f t="shared" ref="D38:M38" si="8">SUM(D39:D40)</f>
        <v>101780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101780</v>
      </c>
      <c r="O38" s="45">
        <f t="shared" si="1"/>
        <v>18.091006043370069</v>
      </c>
      <c r="P38" s="10"/>
    </row>
    <row r="39" spans="1:16">
      <c r="A39" s="13"/>
      <c r="B39" s="39">
        <v>351.1</v>
      </c>
      <c r="C39" s="21" t="s">
        <v>48</v>
      </c>
      <c r="D39" s="46">
        <v>15761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15761</v>
      </c>
      <c r="O39" s="47">
        <f t="shared" si="1"/>
        <v>2.8014575186633488</v>
      </c>
      <c r="P39" s="9"/>
    </row>
    <row r="40" spans="1:16">
      <c r="A40" s="13"/>
      <c r="B40" s="39">
        <v>354</v>
      </c>
      <c r="C40" s="21" t="s">
        <v>49</v>
      </c>
      <c r="D40" s="46">
        <v>86019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86019</v>
      </c>
      <c r="O40" s="47">
        <f t="shared" si="1"/>
        <v>15.289548524706719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90308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438405</v>
      </c>
      <c r="J41" s="32">
        <f t="shared" si="10"/>
        <v>0</v>
      </c>
      <c r="K41" s="32">
        <f t="shared" si="10"/>
        <v>503876</v>
      </c>
      <c r="L41" s="32">
        <f t="shared" si="10"/>
        <v>0</v>
      </c>
      <c r="M41" s="32">
        <f t="shared" si="10"/>
        <v>0</v>
      </c>
      <c r="N41" s="32">
        <f t="shared" si="9"/>
        <v>1032589</v>
      </c>
      <c r="O41" s="45">
        <f t="shared" si="1"/>
        <v>183.53874866690367</v>
      </c>
      <c r="P41" s="10"/>
    </row>
    <row r="42" spans="1:16">
      <c r="A42" s="12"/>
      <c r="B42" s="25">
        <v>361.1</v>
      </c>
      <c r="C42" s="20" t="s">
        <v>50</v>
      </c>
      <c r="D42" s="46">
        <v>7148</v>
      </c>
      <c r="E42" s="46">
        <v>0</v>
      </c>
      <c r="F42" s="46">
        <v>0</v>
      </c>
      <c r="G42" s="46">
        <v>0</v>
      </c>
      <c r="H42" s="46">
        <v>0</v>
      </c>
      <c r="I42" s="46">
        <v>2288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9436</v>
      </c>
      <c r="O42" s="47">
        <f t="shared" si="1"/>
        <v>1.6772129399217917</v>
      </c>
      <c r="P42" s="9"/>
    </row>
    <row r="43" spans="1:16">
      <c r="A43" s="12"/>
      <c r="B43" s="25">
        <v>361.4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346381</v>
      </c>
      <c r="L43" s="46">
        <v>0</v>
      </c>
      <c r="M43" s="46">
        <v>0</v>
      </c>
      <c r="N43" s="46">
        <f t="shared" si="9"/>
        <v>346381</v>
      </c>
      <c r="O43" s="47">
        <f t="shared" si="1"/>
        <v>61.567899040170637</v>
      </c>
      <c r="P43" s="9"/>
    </row>
    <row r="44" spans="1:16">
      <c r="A44" s="12"/>
      <c r="B44" s="25">
        <v>362</v>
      </c>
      <c r="C44" s="20" t="s">
        <v>74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364996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364996</v>
      </c>
      <c r="O44" s="47">
        <f t="shared" si="1"/>
        <v>64.876644152150732</v>
      </c>
      <c r="P44" s="9"/>
    </row>
    <row r="45" spans="1:16">
      <c r="A45" s="12"/>
      <c r="B45" s="25">
        <v>364</v>
      </c>
      <c r="C45" s="20" t="s">
        <v>52</v>
      </c>
      <c r="D45" s="46">
        <v>72180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72180</v>
      </c>
      <c r="O45" s="47">
        <f t="shared" si="1"/>
        <v>12.829719161038037</v>
      </c>
      <c r="P45" s="9"/>
    </row>
    <row r="46" spans="1:16">
      <c r="A46" s="12"/>
      <c r="B46" s="25">
        <v>368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157495</v>
      </c>
      <c r="L46" s="46">
        <v>0</v>
      </c>
      <c r="M46" s="46">
        <v>0</v>
      </c>
      <c r="N46" s="46">
        <f t="shared" si="9"/>
        <v>157495</v>
      </c>
      <c r="O46" s="47">
        <f t="shared" si="1"/>
        <v>27.994134376110914</v>
      </c>
      <c r="P46" s="9"/>
    </row>
    <row r="47" spans="1:16">
      <c r="A47" s="12"/>
      <c r="B47" s="25">
        <v>369.9</v>
      </c>
      <c r="C47" s="20" t="s">
        <v>54</v>
      </c>
      <c r="D47" s="46">
        <v>10980</v>
      </c>
      <c r="E47" s="46">
        <v>0</v>
      </c>
      <c r="F47" s="46">
        <v>0</v>
      </c>
      <c r="G47" s="46">
        <v>0</v>
      </c>
      <c r="H47" s="46">
        <v>0</v>
      </c>
      <c r="I47" s="46">
        <v>71121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82101</v>
      </c>
      <c r="O47" s="47">
        <f t="shared" si="1"/>
        <v>14.593138997511554</v>
      </c>
      <c r="P47" s="9"/>
    </row>
    <row r="48" spans="1:16" ht="15.75">
      <c r="A48" s="29" t="s">
        <v>36</v>
      </c>
      <c r="B48" s="30"/>
      <c r="C48" s="31"/>
      <c r="D48" s="32">
        <f t="shared" ref="D48:M48" si="11">SUM(D49:D49)</f>
        <v>765013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765013</v>
      </c>
      <c r="O48" s="45">
        <f t="shared" si="1"/>
        <v>135.97813722004977</v>
      </c>
      <c r="P48" s="9"/>
    </row>
    <row r="49" spans="1:119" ht="15.75" thickBot="1">
      <c r="A49" s="12"/>
      <c r="B49" s="25">
        <v>381</v>
      </c>
      <c r="C49" s="20" t="s">
        <v>55</v>
      </c>
      <c r="D49" s="46">
        <v>765013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765013</v>
      </c>
      <c r="O49" s="47">
        <f t="shared" si="1"/>
        <v>135.97813722004977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SUM(D5,D15,D19,D29,D38,D41,D48)</f>
        <v>3899530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9437656</v>
      </c>
      <c r="J50" s="15">
        <f t="shared" si="12"/>
        <v>0</v>
      </c>
      <c r="K50" s="15">
        <f t="shared" si="12"/>
        <v>503876</v>
      </c>
      <c r="L50" s="15">
        <f t="shared" si="12"/>
        <v>0</v>
      </c>
      <c r="M50" s="15">
        <f t="shared" si="12"/>
        <v>0</v>
      </c>
      <c r="N50" s="15">
        <f t="shared" si="9"/>
        <v>13841062</v>
      </c>
      <c r="O50" s="38">
        <f t="shared" si="1"/>
        <v>2460.1958762886597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75</v>
      </c>
      <c r="M52" s="118"/>
      <c r="N52" s="118"/>
      <c r="O52" s="43">
        <v>5626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76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1555553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1555553</v>
      </c>
      <c r="O5" s="33">
        <f t="shared" ref="O5:O36" si="1">(N5/O$56)</f>
        <v>269.78026361429067</v>
      </c>
      <c r="P5" s="6"/>
    </row>
    <row r="6" spans="1:133">
      <c r="A6" s="12"/>
      <c r="B6" s="25">
        <v>311</v>
      </c>
      <c r="C6" s="20" t="s">
        <v>2</v>
      </c>
      <c r="D6" s="46">
        <v>379288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379288</v>
      </c>
      <c r="O6" s="47">
        <f t="shared" si="1"/>
        <v>65.780090183836279</v>
      </c>
      <c r="P6" s="9"/>
    </row>
    <row r="7" spans="1:133">
      <c r="A7" s="12"/>
      <c r="B7" s="25">
        <v>312.3</v>
      </c>
      <c r="C7" s="20" t="s">
        <v>10</v>
      </c>
      <c r="D7" s="46">
        <v>33449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33449</v>
      </c>
      <c r="O7" s="47">
        <f t="shared" si="1"/>
        <v>5.801075268817204</v>
      </c>
      <c r="P7" s="9"/>
    </row>
    <row r="8" spans="1:133">
      <c r="A8" s="12"/>
      <c r="B8" s="25">
        <v>312.41000000000003</v>
      </c>
      <c r="C8" s="20" t="s">
        <v>12</v>
      </c>
      <c r="D8" s="46">
        <v>185013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185013</v>
      </c>
      <c r="O8" s="47">
        <f t="shared" si="1"/>
        <v>32.086888657648281</v>
      </c>
      <c r="P8" s="9"/>
    </row>
    <row r="9" spans="1:133">
      <c r="A9" s="12"/>
      <c r="B9" s="25">
        <v>312.42</v>
      </c>
      <c r="C9" s="20" t="s">
        <v>11</v>
      </c>
      <c r="D9" s="46">
        <v>117199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117199</v>
      </c>
      <c r="O9" s="47">
        <f t="shared" si="1"/>
        <v>20.325875823794657</v>
      </c>
      <c r="P9" s="9"/>
    </row>
    <row r="10" spans="1:133">
      <c r="A10" s="12"/>
      <c r="B10" s="25">
        <v>314.10000000000002</v>
      </c>
      <c r="C10" s="20" t="s">
        <v>13</v>
      </c>
      <c r="D10" s="46">
        <v>585345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585345</v>
      </c>
      <c r="O10" s="47">
        <f t="shared" si="1"/>
        <v>101.51664932362122</v>
      </c>
      <c r="P10" s="9"/>
    </row>
    <row r="11" spans="1:133">
      <c r="A11" s="12"/>
      <c r="B11" s="25">
        <v>314.2</v>
      </c>
      <c r="C11" s="20" t="s">
        <v>15</v>
      </c>
      <c r="D11" s="46">
        <v>172533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172533</v>
      </c>
      <c r="O11" s="47">
        <f t="shared" si="1"/>
        <v>29.922476586888656</v>
      </c>
      <c r="P11" s="9"/>
    </row>
    <row r="12" spans="1:133">
      <c r="A12" s="12"/>
      <c r="B12" s="25">
        <v>314.3</v>
      </c>
      <c r="C12" s="20" t="s">
        <v>14</v>
      </c>
      <c r="D12" s="46">
        <v>43088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43088</v>
      </c>
      <c r="O12" s="47">
        <f t="shared" si="1"/>
        <v>7.4727714186611172</v>
      </c>
      <c r="P12" s="9"/>
    </row>
    <row r="13" spans="1:133">
      <c r="A13" s="12"/>
      <c r="B13" s="25">
        <v>314.39999999999998</v>
      </c>
      <c r="C13" s="20" t="s">
        <v>16</v>
      </c>
      <c r="D13" s="46">
        <v>39638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39638</v>
      </c>
      <c r="O13" s="47">
        <f t="shared" si="1"/>
        <v>6.87443635102324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205429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205429</v>
      </c>
      <c r="O14" s="45">
        <f t="shared" si="1"/>
        <v>35.627644814429416</v>
      </c>
      <c r="P14" s="10"/>
    </row>
    <row r="15" spans="1:133">
      <c r="A15" s="12"/>
      <c r="B15" s="25">
        <v>322</v>
      </c>
      <c r="C15" s="20" t="s">
        <v>0</v>
      </c>
      <c r="D15" s="46">
        <v>65067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65067</v>
      </c>
      <c r="O15" s="47">
        <f t="shared" si="1"/>
        <v>11.284599375650364</v>
      </c>
      <c r="P15" s="9"/>
    </row>
    <row r="16" spans="1:133">
      <c r="A16" s="12"/>
      <c r="B16" s="25">
        <v>323.39999999999998</v>
      </c>
      <c r="C16" s="20" t="s">
        <v>18</v>
      </c>
      <c r="D16" s="46">
        <v>2897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2897</v>
      </c>
      <c r="O16" s="47">
        <f t="shared" si="1"/>
        <v>0.50242802636142903</v>
      </c>
      <c r="P16" s="9"/>
    </row>
    <row r="17" spans="1:16">
      <c r="A17" s="12"/>
      <c r="B17" s="25">
        <v>323.7</v>
      </c>
      <c r="C17" s="20" t="s">
        <v>19</v>
      </c>
      <c r="D17" s="46">
        <v>125490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125490</v>
      </c>
      <c r="O17" s="47">
        <f t="shared" si="1"/>
        <v>21.76378772112383</v>
      </c>
      <c r="P17" s="9"/>
    </row>
    <row r="18" spans="1:16">
      <c r="A18" s="12"/>
      <c r="B18" s="25">
        <v>329</v>
      </c>
      <c r="C18" s="20" t="s">
        <v>20</v>
      </c>
      <c r="D18" s="46">
        <v>11975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11975</v>
      </c>
      <c r="O18" s="47">
        <f t="shared" si="1"/>
        <v>2.0768296912937911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SUM(D20:D27)</f>
        <v>740447</v>
      </c>
      <c r="E19" s="32">
        <f t="shared" si="5"/>
        <v>4806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745253</v>
      </c>
      <c r="O19" s="45">
        <f t="shared" si="1"/>
        <v>129.24956642386402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4806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4806</v>
      </c>
      <c r="O20" s="47">
        <f t="shared" si="1"/>
        <v>0.83350676378772115</v>
      </c>
      <c r="P20" s="9"/>
    </row>
    <row r="21" spans="1:16">
      <c r="A21" s="12"/>
      <c r="B21" s="25">
        <v>335.12</v>
      </c>
      <c r="C21" s="20" t="s">
        <v>23</v>
      </c>
      <c r="D21" s="46">
        <v>254230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254230</v>
      </c>
      <c r="O21" s="47">
        <f t="shared" si="1"/>
        <v>44.091224419007979</v>
      </c>
      <c r="P21" s="9"/>
    </row>
    <row r="22" spans="1:16">
      <c r="A22" s="12"/>
      <c r="B22" s="25">
        <v>335.14</v>
      </c>
      <c r="C22" s="20" t="s">
        <v>24</v>
      </c>
      <c r="D22" s="46">
        <v>13533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13533</v>
      </c>
      <c r="O22" s="47">
        <f t="shared" si="1"/>
        <v>2.3470343392299688</v>
      </c>
      <c r="P22" s="9"/>
    </row>
    <row r="23" spans="1:16">
      <c r="A23" s="12"/>
      <c r="B23" s="25">
        <v>335.15</v>
      </c>
      <c r="C23" s="20" t="s">
        <v>25</v>
      </c>
      <c r="D23" s="46">
        <v>1085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1085</v>
      </c>
      <c r="O23" s="47">
        <f t="shared" si="1"/>
        <v>0.18817204301075269</v>
      </c>
      <c r="P23" s="9"/>
    </row>
    <row r="24" spans="1:16">
      <c r="A24" s="12"/>
      <c r="B24" s="25">
        <v>335.18</v>
      </c>
      <c r="C24" s="20" t="s">
        <v>26</v>
      </c>
      <c r="D24" s="46">
        <v>286376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286376</v>
      </c>
      <c r="O24" s="47">
        <f t="shared" si="1"/>
        <v>49.666319805757894</v>
      </c>
      <c r="P24" s="9"/>
    </row>
    <row r="25" spans="1:16">
      <c r="A25" s="12"/>
      <c r="B25" s="25">
        <v>335.49</v>
      </c>
      <c r="C25" s="20" t="s">
        <v>27</v>
      </c>
      <c r="D25" s="46">
        <v>28957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28957</v>
      </c>
      <c r="O25" s="47">
        <f t="shared" si="1"/>
        <v>5.0220256677072497</v>
      </c>
      <c r="P25" s="9"/>
    </row>
    <row r="26" spans="1:16">
      <c r="A26" s="12"/>
      <c r="B26" s="25">
        <v>337.7</v>
      </c>
      <c r="C26" s="20" t="s">
        <v>28</v>
      </c>
      <c r="D26" s="46">
        <v>19152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19152</v>
      </c>
      <c r="O26" s="47">
        <f t="shared" si="1"/>
        <v>3.3215400624349636</v>
      </c>
      <c r="P26" s="9"/>
    </row>
    <row r="27" spans="1:16">
      <c r="A27" s="12"/>
      <c r="B27" s="25">
        <v>338</v>
      </c>
      <c r="C27" s="20" t="s">
        <v>29</v>
      </c>
      <c r="D27" s="46">
        <v>137114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137114</v>
      </c>
      <c r="O27" s="47">
        <f t="shared" si="1"/>
        <v>23.779743322927505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SUM(D29:D37)</f>
        <v>16968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9244477</v>
      </c>
      <c r="J28" s="32">
        <f t="shared" si="7"/>
        <v>307302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9568747</v>
      </c>
      <c r="O28" s="45">
        <f t="shared" si="1"/>
        <v>1659.5121401318072</v>
      </c>
      <c r="P28" s="10"/>
    </row>
    <row r="29" spans="1:16">
      <c r="A29" s="12"/>
      <c r="B29" s="25">
        <v>341.2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307302</v>
      </c>
      <c r="K29" s="46">
        <v>0</v>
      </c>
      <c r="L29" s="46">
        <v>0</v>
      </c>
      <c r="M29" s="46">
        <v>0</v>
      </c>
      <c r="N29" s="46">
        <f>SUM(D29:M29)</f>
        <v>307302</v>
      </c>
      <c r="O29" s="47">
        <f t="shared" si="1"/>
        <v>53.295525494276795</v>
      </c>
      <c r="P29" s="9"/>
    </row>
    <row r="30" spans="1:16">
      <c r="A30" s="12"/>
      <c r="B30" s="25">
        <v>343.1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6789537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6789537</v>
      </c>
      <c r="O30" s="47">
        <f t="shared" si="1"/>
        <v>1177.5124869927158</v>
      </c>
      <c r="P30" s="9"/>
    </row>
    <row r="31" spans="1:16">
      <c r="A31" s="12"/>
      <c r="B31" s="25">
        <v>343.2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412511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412511</v>
      </c>
      <c r="O31" s="47">
        <f t="shared" si="1"/>
        <v>71.541970169961843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426169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426169</v>
      </c>
      <c r="O32" s="47">
        <f t="shared" si="1"/>
        <v>73.910683315990283</v>
      </c>
      <c r="P32" s="9"/>
    </row>
    <row r="33" spans="1:16">
      <c r="A33" s="12"/>
      <c r="B33" s="25">
        <v>343.6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1147843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1147843</v>
      </c>
      <c r="O33" s="47">
        <f t="shared" si="1"/>
        <v>199.07093305584462</v>
      </c>
      <c r="P33" s="9"/>
    </row>
    <row r="34" spans="1:16">
      <c r="A34" s="12"/>
      <c r="B34" s="25">
        <v>343.7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125164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125164</v>
      </c>
      <c r="O34" s="47">
        <f t="shared" si="1"/>
        <v>21.707249392993411</v>
      </c>
      <c r="P34" s="9"/>
    </row>
    <row r="35" spans="1:16">
      <c r="A35" s="12"/>
      <c r="B35" s="25">
        <v>343.9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343253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343253</v>
      </c>
      <c r="O35" s="47">
        <f t="shared" si="1"/>
        <v>59.530523759972255</v>
      </c>
      <c r="P35" s="9"/>
    </row>
    <row r="36" spans="1:16">
      <c r="A36" s="12"/>
      <c r="B36" s="25">
        <v>347.1</v>
      </c>
      <c r="C36" s="20" t="s">
        <v>44</v>
      </c>
      <c r="D36" s="46">
        <v>4899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4899</v>
      </c>
      <c r="O36" s="47">
        <f t="shared" si="1"/>
        <v>0.84963579604578565</v>
      </c>
      <c r="P36" s="9"/>
    </row>
    <row r="37" spans="1:16">
      <c r="A37" s="12"/>
      <c r="B37" s="25">
        <v>347.2</v>
      </c>
      <c r="C37" s="20" t="s">
        <v>45</v>
      </c>
      <c r="D37" s="46">
        <v>12069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12069</v>
      </c>
      <c r="O37" s="47">
        <f t="shared" ref="O37:O54" si="9">(N37/O$56)</f>
        <v>2.0931321540062435</v>
      </c>
      <c r="P37" s="9"/>
    </row>
    <row r="38" spans="1:16" ht="15.75">
      <c r="A38" s="29" t="s">
        <v>35</v>
      </c>
      <c r="B38" s="30"/>
      <c r="C38" s="31"/>
      <c r="D38" s="32">
        <f t="shared" ref="D38:M38" si="10">SUM(D39:D40)</f>
        <v>97409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54" si="11">SUM(D38:M38)</f>
        <v>97409</v>
      </c>
      <c r="O38" s="45">
        <f t="shared" si="9"/>
        <v>16.893687131460286</v>
      </c>
      <c r="P38" s="10"/>
    </row>
    <row r="39" spans="1:16">
      <c r="A39" s="13"/>
      <c r="B39" s="39">
        <v>351.1</v>
      </c>
      <c r="C39" s="21" t="s">
        <v>48</v>
      </c>
      <c r="D39" s="46">
        <v>21030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21030</v>
      </c>
      <c r="O39" s="47">
        <f t="shared" si="9"/>
        <v>3.6472424557752343</v>
      </c>
      <c r="P39" s="9"/>
    </row>
    <row r="40" spans="1:16">
      <c r="A40" s="13"/>
      <c r="B40" s="39">
        <v>354</v>
      </c>
      <c r="C40" s="21" t="s">
        <v>49</v>
      </c>
      <c r="D40" s="46">
        <v>76379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76379</v>
      </c>
      <c r="O40" s="47">
        <f t="shared" si="9"/>
        <v>13.24644467568505</v>
      </c>
      <c r="P40" s="9"/>
    </row>
    <row r="41" spans="1:16" ht="15.75">
      <c r="A41" s="29" t="s">
        <v>3</v>
      </c>
      <c r="B41" s="30"/>
      <c r="C41" s="31"/>
      <c r="D41" s="32">
        <f t="shared" ref="D41:M41" si="12">SUM(D42:D46)</f>
        <v>207825</v>
      </c>
      <c r="E41" s="32">
        <f t="shared" si="12"/>
        <v>0</v>
      </c>
      <c r="F41" s="32">
        <f t="shared" si="12"/>
        <v>73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48788</v>
      </c>
      <c r="L41" s="32">
        <f t="shared" si="12"/>
        <v>0</v>
      </c>
      <c r="M41" s="32">
        <f t="shared" si="12"/>
        <v>0</v>
      </c>
      <c r="N41" s="32">
        <f t="shared" si="11"/>
        <v>256686</v>
      </c>
      <c r="O41" s="45">
        <f t="shared" si="9"/>
        <v>44.51716961498439</v>
      </c>
      <c r="P41" s="10"/>
    </row>
    <row r="42" spans="1:16">
      <c r="A42" s="12"/>
      <c r="B42" s="25">
        <v>361.1</v>
      </c>
      <c r="C42" s="20" t="s">
        <v>50</v>
      </c>
      <c r="D42" s="46">
        <v>4869</v>
      </c>
      <c r="E42" s="46">
        <v>0</v>
      </c>
      <c r="F42" s="46">
        <v>73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4942</v>
      </c>
      <c r="O42" s="47">
        <f t="shared" si="9"/>
        <v>0.85709330558446062</v>
      </c>
      <c r="P42" s="9"/>
    </row>
    <row r="43" spans="1:16">
      <c r="A43" s="12"/>
      <c r="B43" s="25">
        <v>361.4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-106592</v>
      </c>
      <c r="L43" s="46">
        <v>0</v>
      </c>
      <c r="M43" s="46">
        <v>0</v>
      </c>
      <c r="N43" s="46">
        <f t="shared" si="11"/>
        <v>-106592</v>
      </c>
      <c r="O43" s="47">
        <f t="shared" si="9"/>
        <v>-18.486298994103365</v>
      </c>
      <c r="P43" s="9"/>
    </row>
    <row r="44" spans="1:16">
      <c r="A44" s="12"/>
      <c r="B44" s="25">
        <v>364</v>
      </c>
      <c r="C44" s="20" t="s">
        <v>52</v>
      </c>
      <c r="D44" s="46">
        <v>18630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18630</v>
      </c>
      <c r="O44" s="47">
        <f t="shared" si="9"/>
        <v>3.2310093652445371</v>
      </c>
      <c r="P44" s="9"/>
    </row>
    <row r="45" spans="1:16">
      <c r="A45" s="12"/>
      <c r="B45" s="25">
        <v>368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155380</v>
      </c>
      <c r="L45" s="46">
        <v>0</v>
      </c>
      <c r="M45" s="46">
        <v>0</v>
      </c>
      <c r="N45" s="46">
        <f t="shared" si="11"/>
        <v>155380</v>
      </c>
      <c r="O45" s="47">
        <f t="shared" si="9"/>
        <v>26.947624002774887</v>
      </c>
      <c r="P45" s="9"/>
    </row>
    <row r="46" spans="1:16">
      <c r="A46" s="12"/>
      <c r="B46" s="25">
        <v>369.9</v>
      </c>
      <c r="C46" s="20" t="s">
        <v>54</v>
      </c>
      <c r="D46" s="46">
        <v>184326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184326</v>
      </c>
      <c r="O46" s="47">
        <f t="shared" si="9"/>
        <v>31.967741935483872</v>
      </c>
      <c r="P46" s="9"/>
    </row>
    <row r="47" spans="1:16" ht="15.75">
      <c r="A47" s="29" t="s">
        <v>36</v>
      </c>
      <c r="B47" s="30"/>
      <c r="C47" s="31"/>
      <c r="D47" s="32">
        <f t="shared" ref="D47:M47" si="13">SUM(D48:D53)</f>
        <v>843322</v>
      </c>
      <c r="E47" s="32">
        <f t="shared" si="13"/>
        <v>0</v>
      </c>
      <c r="F47" s="32">
        <f t="shared" si="13"/>
        <v>193718</v>
      </c>
      <c r="G47" s="32">
        <f t="shared" si="13"/>
        <v>0</v>
      </c>
      <c r="H47" s="32">
        <f t="shared" si="13"/>
        <v>0</v>
      </c>
      <c r="I47" s="32">
        <f t="shared" si="13"/>
        <v>512587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1549627</v>
      </c>
      <c r="O47" s="45">
        <f t="shared" si="9"/>
        <v>268.75251474158864</v>
      </c>
      <c r="P47" s="9"/>
    </row>
    <row r="48" spans="1:16">
      <c r="A48" s="12"/>
      <c r="B48" s="25">
        <v>381</v>
      </c>
      <c r="C48" s="20" t="s">
        <v>55</v>
      </c>
      <c r="D48" s="46">
        <v>825500</v>
      </c>
      <c r="E48" s="46">
        <v>0</v>
      </c>
      <c r="F48" s="46">
        <v>193718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1019218</v>
      </c>
      <c r="O48" s="47">
        <f t="shared" si="9"/>
        <v>176.76344086021504</v>
      </c>
      <c r="P48" s="9"/>
    </row>
    <row r="49" spans="1:119">
      <c r="A49" s="12"/>
      <c r="B49" s="25">
        <v>383</v>
      </c>
      <c r="C49" s="20" t="s">
        <v>56</v>
      </c>
      <c r="D49" s="46">
        <v>17822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17822</v>
      </c>
      <c r="O49" s="47">
        <f t="shared" si="9"/>
        <v>3.0908775580992023</v>
      </c>
      <c r="P49" s="9"/>
    </row>
    <row r="50" spans="1:119">
      <c r="A50" s="12"/>
      <c r="B50" s="25">
        <v>388.1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-93231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-93231</v>
      </c>
      <c r="O50" s="47">
        <f t="shared" si="9"/>
        <v>-16.169094693028097</v>
      </c>
      <c r="P50" s="9"/>
    </row>
    <row r="51" spans="1:119">
      <c r="A51" s="12"/>
      <c r="B51" s="25">
        <v>389.1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18476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18476</v>
      </c>
      <c r="O51" s="47">
        <f t="shared" si="9"/>
        <v>3.204301075268817</v>
      </c>
      <c r="P51" s="9"/>
    </row>
    <row r="52" spans="1:119">
      <c r="A52" s="12"/>
      <c r="B52" s="25">
        <v>389.2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511453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511453</v>
      </c>
      <c r="O52" s="47">
        <f t="shared" si="9"/>
        <v>88.70152618799861</v>
      </c>
      <c r="P52" s="9"/>
    </row>
    <row r="53" spans="1:119" ht="15.75" thickBot="1">
      <c r="A53" s="12"/>
      <c r="B53" s="25">
        <v>389.9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75889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75889</v>
      </c>
      <c r="O53" s="47">
        <f t="shared" si="9"/>
        <v>13.161463753035033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4">SUM(D5,D14,D19,D28,D38,D41,D47)</f>
        <v>3666953</v>
      </c>
      <c r="E54" s="15">
        <f t="shared" si="14"/>
        <v>4806</v>
      </c>
      <c r="F54" s="15">
        <f t="shared" si="14"/>
        <v>193791</v>
      </c>
      <c r="G54" s="15">
        <f t="shared" si="14"/>
        <v>0</v>
      </c>
      <c r="H54" s="15">
        <f t="shared" si="14"/>
        <v>0</v>
      </c>
      <c r="I54" s="15">
        <f t="shared" si="14"/>
        <v>9757064</v>
      </c>
      <c r="J54" s="15">
        <f t="shared" si="14"/>
        <v>307302</v>
      </c>
      <c r="K54" s="15">
        <f t="shared" si="14"/>
        <v>48788</v>
      </c>
      <c r="L54" s="15">
        <f t="shared" si="14"/>
        <v>0</v>
      </c>
      <c r="M54" s="15">
        <f t="shared" si="14"/>
        <v>0</v>
      </c>
      <c r="N54" s="15">
        <f t="shared" si="11"/>
        <v>13978704</v>
      </c>
      <c r="O54" s="38">
        <f t="shared" si="9"/>
        <v>2424.3329864724246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67</v>
      </c>
      <c r="M56" s="118"/>
      <c r="N56" s="118"/>
      <c r="O56" s="43">
        <v>5766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1477761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1477761</v>
      </c>
      <c r="O5" s="33">
        <f t="shared" ref="O5:O49" si="1">(N5/O$51)</f>
        <v>252.00562755798089</v>
      </c>
      <c r="P5" s="6"/>
    </row>
    <row r="6" spans="1:133">
      <c r="A6" s="12"/>
      <c r="B6" s="25">
        <v>311</v>
      </c>
      <c r="C6" s="20" t="s">
        <v>2</v>
      </c>
      <c r="D6" s="46">
        <v>377384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377384</v>
      </c>
      <c r="O6" s="47">
        <f t="shared" si="1"/>
        <v>64.356070941336966</v>
      </c>
      <c r="P6" s="9"/>
    </row>
    <row r="7" spans="1:133">
      <c r="A7" s="12"/>
      <c r="B7" s="25">
        <v>312.3</v>
      </c>
      <c r="C7" s="20" t="s">
        <v>10</v>
      </c>
      <c r="D7" s="46">
        <v>35171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35171</v>
      </c>
      <c r="O7" s="47">
        <f t="shared" si="1"/>
        <v>5.9977830832196455</v>
      </c>
      <c r="P7" s="9"/>
    </row>
    <row r="8" spans="1:133">
      <c r="A8" s="12"/>
      <c r="B8" s="25">
        <v>312.41000000000003</v>
      </c>
      <c r="C8" s="20" t="s">
        <v>12</v>
      </c>
      <c r="D8" s="46">
        <v>177386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177386</v>
      </c>
      <c r="O8" s="47">
        <f t="shared" si="1"/>
        <v>30.25</v>
      </c>
      <c r="P8" s="9"/>
    </row>
    <row r="9" spans="1:133">
      <c r="A9" s="12"/>
      <c r="B9" s="25">
        <v>312.42</v>
      </c>
      <c r="C9" s="20" t="s">
        <v>11</v>
      </c>
      <c r="D9" s="46">
        <v>130807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130807</v>
      </c>
      <c r="O9" s="47">
        <f t="shared" si="1"/>
        <v>22.306787175989086</v>
      </c>
      <c r="P9" s="9"/>
    </row>
    <row r="10" spans="1:133">
      <c r="A10" s="12"/>
      <c r="B10" s="25">
        <v>314.10000000000002</v>
      </c>
      <c r="C10" s="20" t="s">
        <v>13</v>
      </c>
      <c r="D10" s="46">
        <v>500316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500316</v>
      </c>
      <c r="O10" s="47">
        <f t="shared" si="1"/>
        <v>85.319918144611194</v>
      </c>
      <c r="P10" s="9"/>
    </row>
    <row r="11" spans="1:133">
      <c r="A11" s="12"/>
      <c r="B11" s="25">
        <v>314.2</v>
      </c>
      <c r="C11" s="20" t="s">
        <v>15</v>
      </c>
      <c r="D11" s="46">
        <v>178667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178667</v>
      </c>
      <c r="O11" s="47">
        <f t="shared" si="1"/>
        <v>30.468451568894952</v>
      </c>
      <c r="P11" s="9"/>
    </row>
    <row r="12" spans="1:133">
      <c r="A12" s="12"/>
      <c r="B12" s="25">
        <v>314.3</v>
      </c>
      <c r="C12" s="20" t="s">
        <v>14</v>
      </c>
      <c r="D12" s="46">
        <v>46472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46472</v>
      </c>
      <c r="O12" s="47">
        <f t="shared" si="1"/>
        <v>7.924965893587995</v>
      </c>
      <c r="P12" s="9"/>
    </row>
    <row r="13" spans="1:133">
      <c r="A13" s="12"/>
      <c r="B13" s="25">
        <v>314.39999999999998</v>
      </c>
      <c r="C13" s="20" t="s">
        <v>16</v>
      </c>
      <c r="D13" s="46">
        <v>30206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30206</v>
      </c>
      <c r="O13" s="47">
        <f t="shared" si="1"/>
        <v>5.1510914051841743</v>
      </c>
      <c r="P13" s="9"/>
    </row>
    <row r="14" spans="1:133">
      <c r="A14" s="12"/>
      <c r="B14" s="25">
        <v>314.8</v>
      </c>
      <c r="C14" s="20" t="s">
        <v>70</v>
      </c>
      <c r="D14" s="46">
        <v>1352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1352</v>
      </c>
      <c r="O14" s="47">
        <f t="shared" si="1"/>
        <v>0.2305593451568895</v>
      </c>
      <c r="P14" s="9"/>
    </row>
    <row r="15" spans="1:133" ht="15.75">
      <c r="A15" s="29" t="s">
        <v>89</v>
      </c>
      <c r="B15" s="30"/>
      <c r="C15" s="31"/>
      <c r="D15" s="32">
        <f t="shared" ref="D15:M15" si="3">SUM(D16:D18)</f>
        <v>150462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150462</v>
      </c>
      <c r="O15" s="45">
        <f t="shared" si="1"/>
        <v>25.658594815825374</v>
      </c>
      <c r="P15" s="10"/>
    </row>
    <row r="16" spans="1:133">
      <c r="A16" s="12"/>
      <c r="B16" s="25">
        <v>322</v>
      </c>
      <c r="C16" s="20" t="s">
        <v>0</v>
      </c>
      <c r="D16" s="46">
        <v>55384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55384</v>
      </c>
      <c r="O16" s="47">
        <f t="shared" si="1"/>
        <v>9.4447476125511596</v>
      </c>
      <c r="P16" s="9"/>
    </row>
    <row r="17" spans="1:16">
      <c r="A17" s="12"/>
      <c r="B17" s="25">
        <v>323.7</v>
      </c>
      <c r="C17" s="20" t="s">
        <v>19</v>
      </c>
      <c r="D17" s="46">
        <v>74853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74853</v>
      </c>
      <c r="O17" s="47">
        <f t="shared" si="1"/>
        <v>12.764836289222373</v>
      </c>
      <c r="P17" s="9"/>
    </row>
    <row r="18" spans="1:16">
      <c r="A18" s="12"/>
      <c r="B18" s="25">
        <v>329</v>
      </c>
      <c r="C18" s="20" t="s">
        <v>90</v>
      </c>
      <c r="D18" s="46">
        <v>20225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20225</v>
      </c>
      <c r="O18" s="47">
        <f t="shared" si="1"/>
        <v>3.4490109140518417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SUM(D20:D26)</f>
        <v>794028</v>
      </c>
      <c r="E19" s="32">
        <f t="shared" si="4"/>
        <v>13717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807745</v>
      </c>
      <c r="O19" s="45">
        <f t="shared" si="1"/>
        <v>137.74641882673941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13717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13717</v>
      </c>
      <c r="O20" s="47">
        <f t="shared" si="1"/>
        <v>2.3391882673942703</v>
      </c>
      <c r="P20" s="9"/>
    </row>
    <row r="21" spans="1:16">
      <c r="A21" s="12"/>
      <c r="B21" s="25">
        <v>335.12</v>
      </c>
      <c r="C21" s="20" t="s">
        <v>23</v>
      </c>
      <c r="D21" s="46">
        <v>282042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282042</v>
      </c>
      <c r="O21" s="47">
        <f t="shared" si="1"/>
        <v>48.097203274215552</v>
      </c>
      <c r="P21" s="9"/>
    </row>
    <row r="22" spans="1:16">
      <c r="A22" s="12"/>
      <c r="B22" s="25">
        <v>335.14</v>
      </c>
      <c r="C22" s="20" t="s">
        <v>24</v>
      </c>
      <c r="D22" s="46">
        <v>12467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12467</v>
      </c>
      <c r="O22" s="47">
        <f t="shared" si="1"/>
        <v>2.1260231923601638</v>
      </c>
      <c r="P22" s="9"/>
    </row>
    <row r="23" spans="1:16">
      <c r="A23" s="12"/>
      <c r="B23" s="25">
        <v>335.15</v>
      </c>
      <c r="C23" s="20" t="s">
        <v>25</v>
      </c>
      <c r="D23" s="46">
        <v>986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986</v>
      </c>
      <c r="O23" s="47">
        <f t="shared" si="1"/>
        <v>0.16814461118690313</v>
      </c>
      <c r="P23" s="9"/>
    </row>
    <row r="24" spans="1:16">
      <c r="A24" s="12"/>
      <c r="B24" s="25">
        <v>335.18</v>
      </c>
      <c r="C24" s="20" t="s">
        <v>26</v>
      </c>
      <c r="D24" s="46">
        <v>325067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325067</v>
      </c>
      <c r="O24" s="47">
        <f t="shared" si="1"/>
        <v>55.434345156889492</v>
      </c>
      <c r="P24" s="9"/>
    </row>
    <row r="25" spans="1:16">
      <c r="A25" s="12"/>
      <c r="B25" s="25">
        <v>335.49</v>
      </c>
      <c r="C25" s="20" t="s">
        <v>27</v>
      </c>
      <c r="D25" s="46">
        <v>24967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24967</v>
      </c>
      <c r="O25" s="47">
        <f t="shared" si="1"/>
        <v>4.2576739427012278</v>
      </c>
      <c r="P25" s="9"/>
    </row>
    <row r="26" spans="1:16">
      <c r="A26" s="12"/>
      <c r="B26" s="25">
        <v>338</v>
      </c>
      <c r="C26" s="20" t="s">
        <v>29</v>
      </c>
      <c r="D26" s="46">
        <v>148499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148499</v>
      </c>
      <c r="O26" s="47">
        <f t="shared" si="1"/>
        <v>25.323840381991815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SUM(D28:D34)</f>
        <v>17463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7924210</v>
      </c>
      <c r="J27" s="32">
        <f t="shared" si="6"/>
        <v>290820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8232493</v>
      </c>
      <c r="O27" s="45">
        <f t="shared" si="1"/>
        <v>1403.9039904502047</v>
      </c>
      <c r="P27" s="10"/>
    </row>
    <row r="28" spans="1:16">
      <c r="A28" s="12"/>
      <c r="B28" s="25">
        <v>341.2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290820</v>
      </c>
      <c r="K28" s="46">
        <v>0</v>
      </c>
      <c r="L28" s="46">
        <v>0</v>
      </c>
      <c r="M28" s="46">
        <v>0</v>
      </c>
      <c r="N28" s="46">
        <f>SUM(D28:M28)</f>
        <v>290820</v>
      </c>
      <c r="O28" s="47">
        <f t="shared" si="1"/>
        <v>49.594133697135064</v>
      </c>
      <c r="P28" s="9"/>
    </row>
    <row r="29" spans="1:16">
      <c r="A29" s="12"/>
      <c r="B29" s="25">
        <v>343.1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5619170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5619170</v>
      </c>
      <c r="O29" s="47">
        <f t="shared" si="1"/>
        <v>958.2486357435198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361750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361750</v>
      </c>
      <c r="O30" s="47">
        <f t="shared" si="1"/>
        <v>61.689972714870393</v>
      </c>
      <c r="P30" s="9"/>
    </row>
    <row r="31" spans="1:16">
      <c r="A31" s="12"/>
      <c r="B31" s="25">
        <v>343.6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1164100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1164100</v>
      </c>
      <c r="O31" s="47">
        <f t="shared" si="1"/>
        <v>198.51637107776261</v>
      </c>
      <c r="P31" s="9"/>
    </row>
    <row r="32" spans="1:16">
      <c r="A32" s="12"/>
      <c r="B32" s="25">
        <v>343.9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779190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779190</v>
      </c>
      <c r="O32" s="47">
        <f t="shared" si="1"/>
        <v>132.87687585266031</v>
      </c>
      <c r="P32" s="9"/>
    </row>
    <row r="33" spans="1:16">
      <c r="A33" s="12"/>
      <c r="B33" s="25">
        <v>347.1</v>
      </c>
      <c r="C33" s="20" t="s">
        <v>44</v>
      </c>
      <c r="D33" s="46">
        <v>4213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4213</v>
      </c>
      <c r="O33" s="47">
        <f t="shared" si="1"/>
        <v>0.71845156889495221</v>
      </c>
      <c r="P33" s="9"/>
    </row>
    <row r="34" spans="1:16">
      <c r="A34" s="12"/>
      <c r="B34" s="25">
        <v>347.2</v>
      </c>
      <c r="C34" s="20" t="s">
        <v>45</v>
      </c>
      <c r="D34" s="46">
        <v>13250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13250</v>
      </c>
      <c r="O34" s="47">
        <f t="shared" si="1"/>
        <v>2.259549795361528</v>
      </c>
      <c r="P34" s="9"/>
    </row>
    <row r="35" spans="1:16" ht="15.75">
      <c r="A35" s="29" t="s">
        <v>35</v>
      </c>
      <c r="B35" s="30"/>
      <c r="C35" s="31"/>
      <c r="D35" s="32">
        <f t="shared" ref="D35:M35" si="8">SUM(D36:D37)</f>
        <v>110644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110644</v>
      </c>
      <c r="O35" s="45">
        <f t="shared" si="1"/>
        <v>18.868349249658937</v>
      </c>
      <c r="P35" s="10"/>
    </row>
    <row r="36" spans="1:16">
      <c r="A36" s="13"/>
      <c r="B36" s="39">
        <v>351.1</v>
      </c>
      <c r="C36" s="21" t="s">
        <v>48</v>
      </c>
      <c r="D36" s="46">
        <v>36802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36802</v>
      </c>
      <c r="O36" s="47">
        <f t="shared" si="1"/>
        <v>6.2759208731241474</v>
      </c>
      <c r="P36" s="9"/>
    </row>
    <row r="37" spans="1:16">
      <c r="A37" s="13"/>
      <c r="B37" s="39">
        <v>354</v>
      </c>
      <c r="C37" s="21" t="s">
        <v>49</v>
      </c>
      <c r="D37" s="46">
        <v>73842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9" si="9">SUM(D37:M37)</f>
        <v>73842</v>
      </c>
      <c r="O37" s="47">
        <f t="shared" si="1"/>
        <v>12.592428376534789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SUM(D39:D44)</f>
        <v>256875</v>
      </c>
      <c r="E38" s="32">
        <f t="shared" si="10"/>
        <v>0</v>
      </c>
      <c r="F38" s="32">
        <f t="shared" si="10"/>
        <v>1133</v>
      </c>
      <c r="G38" s="32">
        <f t="shared" si="10"/>
        <v>0</v>
      </c>
      <c r="H38" s="32">
        <f t="shared" si="10"/>
        <v>0</v>
      </c>
      <c r="I38" s="32">
        <f t="shared" si="10"/>
        <v>125124</v>
      </c>
      <c r="J38" s="32">
        <f t="shared" si="10"/>
        <v>0</v>
      </c>
      <c r="K38" s="32">
        <f t="shared" si="10"/>
        <v>-553555</v>
      </c>
      <c r="L38" s="32">
        <f t="shared" si="10"/>
        <v>0</v>
      </c>
      <c r="M38" s="32">
        <f t="shared" si="10"/>
        <v>0</v>
      </c>
      <c r="N38" s="32">
        <f t="shared" si="9"/>
        <v>-170423</v>
      </c>
      <c r="O38" s="45">
        <f t="shared" si="1"/>
        <v>-29.062585266030013</v>
      </c>
      <c r="P38" s="10"/>
    </row>
    <row r="39" spans="1:16">
      <c r="A39" s="12"/>
      <c r="B39" s="25">
        <v>361.1</v>
      </c>
      <c r="C39" s="20" t="s">
        <v>50</v>
      </c>
      <c r="D39" s="46">
        <v>26274</v>
      </c>
      <c r="E39" s="46">
        <v>0</v>
      </c>
      <c r="F39" s="46">
        <v>1133</v>
      </c>
      <c r="G39" s="46">
        <v>0</v>
      </c>
      <c r="H39" s="46">
        <v>0</v>
      </c>
      <c r="I39" s="46">
        <v>75610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103017</v>
      </c>
      <c r="O39" s="47">
        <f t="shared" si="1"/>
        <v>17.567701227830831</v>
      </c>
      <c r="P39" s="9"/>
    </row>
    <row r="40" spans="1:16">
      <c r="A40" s="12"/>
      <c r="B40" s="25">
        <v>361.4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-701284</v>
      </c>
      <c r="L40" s="46">
        <v>0</v>
      </c>
      <c r="M40" s="46">
        <v>0</v>
      </c>
      <c r="N40" s="46">
        <f t="shared" si="9"/>
        <v>-701284</v>
      </c>
      <c r="O40" s="47">
        <f t="shared" si="1"/>
        <v>-119.59140518417462</v>
      </c>
      <c r="P40" s="9"/>
    </row>
    <row r="41" spans="1:16">
      <c r="A41" s="12"/>
      <c r="B41" s="25">
        <v>363.23</v>
      </c>
      <c r="C41" s="20" t="s">
        <v>91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3500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3500</v>
      </c>
      <c r="O41" s="47">
        <f t="shared" si="1"/>
        <v>0.596862210095498</v>
      </c>
      <c r="P41" s="9"/>
    </row>
    <row r="42" spans="1:16">
      <c r="A42" s="12"/>
      <c r="B42" s="25">
        <v>364</v>
      </c>
      <c r="C42" s="20" t="s">
        <v>52</v>
      </c>
      <c r="D42" s="46">
        <v>49679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49679</v>
      </c>
      <c r="O42" s="47">
        <f t="shared" si="1"/>
        <v>8.4718622100954981</v>
      </c>
      <c r="P42" s="9"/>
    </row>
    <row r="43" spans="1:16">
      <c r="A43" s="12"/>
      <c r="B43" s="25">
        <v>368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147729</v>
      </c>
      <c r="L43" s="46">
        <v>0</v>
      </c>
      <c r="M43" s="46">
        <v>0</v>
      </c>
      <c r="N43" s="46">
        <f t="shared" si="9"/>
        <v>147729</v>
      </c>
      <c r="O43" s="47">
        <f t="shared" si="1"/>
        <v>25.192530695770806</v>
      </c>
      <c r="P43" s="9"/>
    </row>
    <row r="44" spans="1:16">
      <c r="A44" s="12"/>
      <c r="B44" s="25">
        <v>369.9</v>
      </c>
      <c r="C44" s="20" t="s">
        <v>54</v>
      </c>
      <c r="D44" s="46">
        <v>180922</v>
      </c>
      <c r="E44" s="46">
        <v>0</v>
      </c>
      <c r="F44" s="46">
        <v>0</v>
      </c>
      <c r="G44" s="46">
        <v>0</v>
      </c>
      <c r="H44" s="46">
        <v>0</v>
      </c>
      <c r="I44" s="46">
        <v>46014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226936</v>
      </c>
      <c r="O44" s="47">
        <f t="shared" si="1"/>
        <v>38.69986357435198</v>
      </c>
      <c r="P44" s="9"/>
    </row>
    <row r="45" spans="1:16" ht="15.75">
      <c r="A45" s="29" t="s">
        <v>36</v>
      </c>
      <c r="B45" s="30"/>
      <c r="C45" s="31"/>
      <c r="D45" s="32">
        <f t="shared" ref="D45:M45" si="11">SUM(D46:D48)</f>
        <v>1061622</v>
      </c>
      <c r="E45" s="32">
        <f t="shared" si="11"/>
        <v>0</v>
      </c>
      <c r="F45" s="32">
        <f t="shared" si="11"/>
        <v>152061</v>
      </c>
      <c r="G45" s="32">
        <f t="shared" si="11"/>
        <v>0</v>
      </c>
      <c r="H45" s="32">
        <f t="shared" si="11"/>
        <v>0</v>
      </c>
      <c r="I45" s="32">
        <f t="shared" si="11"/>
        <v>25728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1239411</v>
      </c>
      <c r="O45" s="45">
        <f t="shared" si="1"/>
        <v>211.35931105047749</v>
      </c>
      <c r="P45" s="9"/>
    </row>
    <row r="46" spans="1:16">
      <c r="A46" s="12"/>
      <c r="B46" s="25">
        <v>381</v>
      </c>
      <c r="C46" s="20" t="s">
        <v>55</v>
      </c>
      <c r="D46" s="46">
        <v>825500</v>
      </c>
      <c r="E46" s="46">
        <v>0</v>
      </c>
      <c r="F46" s="46">
        <v>152061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977561</v>
      </c>
      <c r="O46" s="47">
        <f t="shared" si="1"/>
        <v>166.70549113233287</v>
      </c>
      <c r="P46" s="9"/>
    </row>
    <row r="47" spans="1:16">
      <c r="A47" s="12"/>
      <c r="B47" s="25">
        <v>383</v>
      </c>
      <c r="C47" s="20" t="s">
        <v>56</v>
      </c>
      <c r="D47" s="46">
        <v>236122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236122</v>
      </c>
      <c r="O47" s="47">
        <f t="shared" si="1"/>
        <v>40.266371077762621</v>
      </c>
      <c r="P47" s="9"/>
    </row>
    <row r="48" spans="1:16" ht="15.75" thickBot="1">
      <c r="A48" s="12"/>
      <c r="B48" s="25">
        <v>389.2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25728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25728</v>
      </c>
      <c r="O48" s="47">
        <f t="shared" si="1"/>
        <v>4.3874488403819916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2">SUM(D5,D15,D19,D27,D35,D38,D45)</f>
        <v>3868855</v>
      </c>
      <c r="E49" s="15">
        <f t="shared" si="12"/>
        <v>13717</v>
      </c>
      <c r="F49" s="15">
        <f t="shared" si="12"/>
        <v>153194</v>
      </c>
      <c r="G49" s="15">
        <f t="shared" si="12"/>
        <v>0</v>
      </c>
      <c r="H49" s="15">
        <f t="shared" si="12"/>
        <v>0</v>
      </c>
      <c r="I49" s="15">
        <f t="shared" si="12"/>
        <v>8075062</v>
      </c>
      <c r="J49" s="15">
        <f t="shared" si="12"/>
        <v>290820</v>
      </c>
      <c r="K49" s="15">
        <f t="shared" si="12"/>
        <v>-553555</v>
      </c>
      <c r="L49" s="15">
        <f t="shared" si="12"/>
        <v>0</v>
      </c>
      <c r="M49" s="15">
        <f t="shared" si="12"/>
        <v>0</v>
      </c>
      <c r="N49" s="15">
        <f t="shared" si="9"/>
        <v>11848093</v>
      </c>
      <c r="O49" s="38">
        <f t="shared" si="1"/>
        <v>2020.4797066848569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92</v>
      </c>
      <c r="M51" s="118"/>
      <c r="N51" s="118"/>
      <c r="O51" s="43">
        <v>5864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145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146</v>
      </c>
      <c r="N4" s="35" t="s">
        <v>9</v>
      </c>
      <c r="O4" s="35" t="s">
        <v>147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148</v>
      </c>
      <c r="B5" s="26"/>
      <c r="C5" s="26"/>
      <c r="D5" s="27">
        <f t="shared" ref="D5:N5" si="0">SUM(D6:D14)</f>
        <v>2062573</v>
      </c>
      <c r="E5" s="27">
        <f t="shared" si="0"/>
        <v>319058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2381631</v>
      </c>
      <c r="P5" s="33">
        <f t="shared" ref="P5:P36" si="1">(O5/P$56)</f>
        <v>460.39648173207036</v>
      </c>
      <c r="Q5" s="6"/>
    </row>
    <row r="6" spans="1:134">
      <c r="A6" s="12"/>
      <c r="B6" s="25">
        <v>311</v>
      </c>
      <c r="C6" s="20" t="s">
        <v>2</v>
      </c>
      <c r="D6" s="46">
        <v>1076459</v>
      </c>
      <c r="E6" s="46">
        <v>319058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1395517</v>
      </c>
      <c r="P6" s="47">
        <f t="shared" si="1"/>
        <v>269.76937947032667</v>
      </c>
      <c r="Q6" s="9"/>
    </row>
    <row r="7" spans="1:134">
      <c r="A7" s="12"/>
      <c r="B7" s="25">
        <v>312.41000000000003</v>
      </c>
      <c r="C7" s="20" t="s">
        <v>149</v>
      </c>
      <c r="D7" s="46">
        <v>202401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202401</v>
      </c>
      <c r="P7" s="47">
        <f t="shared" si="1"/>
        <v>39.126425671757204</v>
      </c>
      <c r="Q7" s="9"/>
    </row>
    <row r="8" spans="1:134">
      <c r="A8" s="12"/>
      <c r="B8" s="25">
        <v>312.43</v>
      </c>
      <c r="C8" s="20" t="s">
        <v>150</v>
      </c>
      <c r="D8" s="46">
        <v>127750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127750</v>
      </c>
      <c r="P8" s="47">
        <f t="shared" si="1"/>
        <v>24.695534506089309</v>
      </c>
      <c r="Q8" s="9"/>
    </row>
    <row r="9" spans="1:134">
      <c r="A9" s="12"/>
      <c r="B9" s="25">
        <v>314.10000000000002</v>
      </c>
      <c r="C9" s="20" t="s">
        <v>13</v>
      </c>
      <c r="D9" s="46">
        <v>457094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457094</v>
      </c>
      <c r="P9" s="47">
        <f t="shared" si="1"/>
        <v>88.361492364198725</v>
      </c>
      <c r="Q9" s="9"/>
    </row>
    <row r="10" spans="1:134">
      <c r="A10" s="12"/>
      <c r="B10" s="25">
        <v>314.3</v>
      </c>
      <c r="C10" s="20" t="s">
        <v>14</v>
      </c>
      <c r="D10" s="46">
        <v>62090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62090</v>
      </c>
      <c r="P10" s="47">
        <f t="shared" si="1"/>
        <v>12.002706359945872</v>
      </c>
      <c r="Q10" s="9"/>
    </row>
    <row r="11" spans="1:134">
      <c r="A11" s="12"/>
      <c r="B11" s="25">
        <v>314.39999999999998</v>
      </c>
      <c r="C11" s="20" t="s">
        <v>16</v>
      </c>
      <c r="D11" s="46">
        <v>15144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15144</v>
      </c>
      <c r="P11" s="47">
        <f t="shared" si="1"/>
        <v>2.9275082157355499</v>
      </c>
      <c r="Q11" s="9"/>
    </row>
    <row r="12" spans="1:134">
      <c r="A12" s="12"/>
      <c r="B12" s="25">
        <v>314.8</v>
      </c>
      <c r="C12" s="20" t="s">
        <v>70</v>
      </c>
      <c r="D12" s="46">
        <v>5271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5271</v>
      </c>
      <c r="P12" s="47">
        <f t="shared" si="1"/>
        <v>1.0189445196211095</v>
      </c>
      <c r="Q12" s="9"/>
    </row>
    <row r="13" spans="1:134">
      <c r="A13" s="12"/>
      <c r="B13" s="25">
        <v>315.10000000000002</v>
      </c>
      <c r="C13" s="20" t="s">
        <v>151</v>
      </c>
      <c r="D13" s="46">
        <v>108681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108681</v>
      </c>
      <c r="P13" s="47">
        <f t="shared" si="1"/>
        <v>21.009278948385848</v>
      </c>
      <c r="Q13" s="9"/>
    </row>
    <row r="14" spans="1:134">
      <c r="A14" s="12"/>
      <c r="B14" s="25">
        <v>316</v>
      </c>
      <c r="C14" s="20" t="s">
        <v>111</v>
      </c>
      <c r="D14" s="46">
        <v>7683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7683</v>
      </c>
      <c r="P14" s="47">
        <f t="shared" si="1"/>
        <v>1.4852116760100522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SUM(D16:D21)</f>
        <v>222256</v>
      </c>
      <c r="E15" s="32">
        <f t="shared" si="3"/>
        <v>208680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65530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269195</v>
      </c>
      <c r="N15" s="32">
        <f t="shared" si="3"/>
        <v>0</v>
      </c>
      <c r="O15" s="44">
        <f>SUM(D15:N15)</f>
        <v>765661</v>
      </c>
      <c r="P15" s="45">
        <f t="shared" si="1"/>
        <v>148.01101875120818</v>
      </c>
      <c r="Q15" s="10"/>
    </row>
    <row r="16" spans="1:134">
      <c r="A16" s="12"/>
      <c r="B16" s="25">
        <v>322</v>
      </c>
      <c r="C16" s="20" t="s">
        <v>152</v>
      </c>
      <c r="D16" s="46">
        <v>100675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100675</v>
      </c>
      <c r="P16" s="47">
        <f t="shared" si="1"/>
        <v>19.461627682196017</v>
      </c>
      <c r="Q16" s="9"/>
    </row>
    <row r="17" spans="1:17">
      <c r="A17" s="12"/>
      <c r="B17" s="25">
        <v>322.89999999999998</v>
      </c>
      <c r="C17" s="20" t="s">
        <v>153</v>
      </c>
      <c r="D17" s="46">
        <v>7176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269195</v>
      </c>
      <c r="N17" s="46">
        <v>0</v>
      </c>
      <c r="O17" s="46">
        <f t="shared" ref="O17:O21" si="4">SUM(D17:N17)</f>
        <v>276371</v>
      </c>
      <c r="P17" s="47">
        <f t="shared" si="1"/>
        <v>53.425671757200853</v>
      </c>
      <c r="Q17" s="9"/>
    </row>
    <row r="18" spans="1:17">
      <c r="A18" s="12"/>
      <c r="B18" s="25">
        <v>323.39999999999998</v>
      </c>
      <c r="C18" s="20" t="s">
        <v>18</v>
      </c>
      <c r="D18" s="46">
        <v>15457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15457</v>
      </c>
      <c r="P18" s="47">
        <f t="shared" si="1"/>
        <v>2.9880146916682775</v>
      </c>
      <c r="Q18" s="9"/>
    </row>
    <row r="19" spans="1:17">
      <c r="A19" s="12"/>
      <c r="B19" s="25">
        <v>323.7</v>
      </c>
      <c r="C19" s="20" t="s">
        <v>19</v>
      </c>
      <c r="D19" s="46">
        <v>98948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98948</v>
      </c>
      <c r="P19" s="47">
        <f t="shared" si="1"/>
        <v>19.127778851730138</v>
      </c>
      <c r="Q19" s="9"/>
    </row>
    <row r="20" spans="1:17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65530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65530</v>
      </c>
      <c r="P20" s="47">
        <f t="shared" si="1"/>
        <v>12.667697660931761</v>
      </c>
      <c r="Q20" s="9"/>
    </row>
    <row r="21" spans="1:17">
      <c r="A21" s="12"/>
      <c r="B21" s="25">
        <v>325.2</v>
      </c>
      <c r="C21" s="20" t="s">
        <v>118</v>
      </c>
      <c r="D21" s="46">
        <v>0</v>
      </c>
      <c r="E21" s="46">
        <v>208680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208680</v>
      </c>
      <c r="P21" s="47">
        <f t="shared" si="1"/>
        <v>40.340228107481153</v>
      </c>
      <c r="Q21" s="9"/>
    </row>
    <row r="22" spans="1:17" ht="15.75">
      <c r="A22" s="29" t="s">
        <v>154</v>
      </c>
      <c r="B22" s="30"/>
      <c r="C22" s="31"/>
      <c r="D22" s="32">
        <f t="shared" ref="D22:N22" si="5">SUM(D23:D28)</f>
        <v>1026813</v>
      </c>
      <c r="E22" s="32">
        <f t="shared" si="5"/>
        <v>599390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1626203</v>
      </c>
      <c r="P22" s="45">
        <f t="shared" si="1"/>
        <v>314.36361878987049</v>
      </c>
      <c r="Q22" s="10"/>
    </row>
    <row r="23" spans="1:17">
      <c r="A23" s="12"/>
      <c r="B23" s="25">
        <v>331.1</v>
      </c>
      <c r="C23" s="20" t="s">
        <v>71</v>
      </c>
      <c r="D23" s="46">
        <v>11750</v>
      </c>
      <c r="E23" s="46">
        <v>599390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611140</v>
      </c>
      <c r="P23" s="47">
        <f t="shared" si="1"/>
        <v>118.14034409433597</v>
      </c>
      <c r="Q23" s="9"/>
    </row>
    <row r="24" spans="1:17">
      <c r="A24" s="12"/>
      <c r="B24" s="25">
        <v>335.125</v>
      </c>
      <c r="C24" s="20" t="s">
        <v>155</v>
      </c>
      <c r="D24" s="46">
        <v>436403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7" si="6">SUM(D24:N24)</f>
        <v>436403</v>
      </c>
      <c r="P24" s="47">
        <f t="shared" si="1"/>
        <v>84.361685675623434</v>
      </c>
      <c r="Q24" s="9"/>
    </row>
    <row r="25" spans="1:17">
      <c r="A25" s="12"/>
      <c r="B25" s="25">
        <v>335.14</v>
      </c>
      <c r="C25" s="20" t="s">
        <v>98</v>
      </c>
      <c r="D25" s="46">
        <v>15115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15115</v>
      </c>
      <c r="P25" s="47">
        <f t="shared" si="1"/>
        <v>2.9219021844190993</v>
      </c>
      <c r="Q25" s="9"/>
    </row>
    <row r="26" spans="1:17">
      <c r="A26" s="12"/>
      <c r="B26" s="25">
        <v>335.15</v>
      </c>
      <c r="C26" s="20" t="s">
        <v>99</v>
      </c>
      <c r="D26" s="46">
        <v>2479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2479</v>
      </c>
      <c r="P26" s="47">
        <f t="shared" si="1"/>
        <v>0.47921902184419102</v>
      </c>
      <c r="Q26" s="9"/>
    </row>
    <row r="27" spans="1:17">
      <c r="A27" s="12"/>
      <c r="B27" s="25">
        <v>335.18</v>
      </c>
      <c r="C27" s="20" t="s">
        <v>156</v>
      </c>
      <c r="D27" s="46">
        <v>480636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480636</v>
      </c>
      <c r="P27" s="47">
        <f t="shared" si="1"/>
        <v>92.912429924608546</v>
      </c>
      <c r="Q27" s="9"/>
    </row>
    <row r="28" spans="1:17">
      <c r="A28" s="12"/>
      <c r="B28" s="25">
        <v>338</v>
      </c>
      <c r="C28" s="20" t="s">
        <v>29</v>
      </c>
      <c r="D28" s="46">
        <v>80430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80430</v>
      </c>
      <c r="P28" s="47">
        <f t="shared" si="1"/>
        <v>15.548037889039243</v>
      </c>
      <c r="Q28" s="9"/>
    </row>
    <row r="29" spans="1:17" ht="15.75">
      <c r="A29" s="29" t="s">
        <v>34</v>
      </c>
      <c r="B29" s="30"/>
      <c r="C29" s="31"/>
      <c r="D29" s="32">
        <f t="shared" ref="D29:N29" si="7">SUM(D30:D36)</f>
        <v>24111</v>
      </c>
      <c r="E29" s="32">
        <f t="shared" si="7"/>
        <v>378906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9515787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9918804</v>
      </c>
      <c r="P29" s="45">
        <f t="shared" si="1"/>
        <v>1917.4181326116372</v>
      </c>
      <c r="Q29" s="10"/>
    </row>
    <row r="30" spans="1:17">
      <c r="A30" s="12"/>
      <c r="B30" s="25">
        <v>342.2</v>
      </c>
      <c r="C30" s="20" t="s">
        <v>132</v>
      </c>
      <c r="D30" s="46">
        <v>0</v>
      </c>
      <c r="E30" s="46">
        <v>378906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8">SUM(D30:N30)</f>
        <v>378906</v>
      </c>
      <c r="P30" s="47">
        <f t="shared" si="1"/>
        <v>73.246858689348542</v>
      </c>
      <c r="Q30" s="9"/>
    </row>
    <row r="31" spans="1:17">
      <c r="A31" s="12"/>
      <c r="B31" s="25">
        <v>343.1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6966671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6966671</v>
      </c>
      <c r="P31" s="47">
        <f t="shared" si="1"/>
        <v>1346.737096462401</v>
      </c>
      <c r="Q31" s="9"/>
    </row>
    <row r="32" spans="1:17">
      <c r="A32" s="12"/>
      <c r="B32" s="25">
        <v>343.3</v>
      </c>
      <c r="C32" s="20" t="s">
        <v>84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802867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802867</v>
      </c>
      <c r="P32" s="47">
        <f t="shared" si="1"/>
        <v>155.20336361878987</v>
      </c>
      <c r="Q32" s="9"/>
    </row>
    <row r="33" spans="1:17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570144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570144</v>
      </c>
      <c r="P33" s="47">
        <f t="shared" si="1"/>
        <v>110.2153489271216</v>
      </c>
      <c r="Q33" s="9"/>
    </row>
    <row r="34" spans="1:17">
      <c r="A34" s="12"/>
      <c r="B34" s="25">
        <v>343.5</v>
      </c>
      <c r="C34" s="20" t="s">
        <v>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1176105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1176105</v>
      </c>
      <c r="P34" s="47">
        <f t="shared" si="1"/>
        <v>227.35453315290934</v>
      </c>
      <c r="Q34" s="9"/>
    </row>
    <row r="35" spans="1:17">
      <c r="A35" s="12"/>
      <c r="B35" s="25">
        <v>347.1</v>
      </c>
      <c r="C35" s="20" t="s">
        <v>44</v>
      </c>
      <c r="D35" s="46">
        <v>8417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8417</v>
      </c>
      <c r="P35" s="47">
        <f t="shared" si="1"/>
        <v>1.627102261743669</v>
      </c>
      <c r="Q35" s="9"/>
    </row>
    <row r="36" spans="1:17">
      <c r="A36" s="12"/>
      <c r="B36" s="25">
        <v>347.2</v>
      </c>
      <c r="C36" s="20" t="s">
        <v>45</v>
      </c>
      <c r="D36" s="46">
        <v>15694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15694</v>
      </c>
      <c r="P36" s="47">
        <f t="shared" si="1"/>
        <v>3.0338294993234101</v>
      </c>
      <c r="Q36" s="9"/>
    </row>
    <row r="37" spans="1:17" ht="15.75">
      <c r="A37" s="29" t="s">
        <v>35</v>
      </c>
      <c r="B37" s="30"/>
      <c r="C37" s="31"/>
      <c r="D37" s="32">
        <f t="shared" ref="D37:N37" si="9">SUM(D38:D40)</f>
        <v>136418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>SUM(D37:N37)</f>
        <v>136418</v>
      </c>
      <c r="P37" s="45">
        <f t="shared" ref="P37:P54" si="10">(O37/P$56)</f>
        <v>26.371157935433985</v>
      </c>
      <c r="Q37" s="10"/>
    </row>
    <row r="38" spans="1:17">
      <c r="A38" s="13"/>
      <c r="B38" s="39">
        <v>351.1</v>
      </c>
      <c r="C38" s="21" t="s">
        <v>48</v>
      </c>
      <c r="D38" s="46">
        <v>4954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4954</v>
      </c>
      <c r="P38" s="47">
        <f t="shared" si="10"/>
        <v>0.95766479798956117</v>
      </c>
      <c r="Q38" s="9"/>
    </row>
    <row r="39" spans="1:17">
      <c r="A39" s="13"/>
      <c r="B39" s="39">
        <v>354</v>
      </c>
      <c r="C39" s="21" t="s">
        <v>49</v>
      </c>
      <c r="D39" s="46">
        <v>65888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11">SUM(D39:N39)</f>
        <v>65888</v>
      </c>
      <c r="P39" s="47">
        <f t="shared" si="10"/>
        <v>12.736903150976223</v>
      </c>
      <c r="Q39" s="9"/>
    </row>
    <row r="40" spans="1:17">
      <c r="A40" s="13"/>
      <c r="B40" s="39">
        <v>359</v>
      </c>
      <c r="C40" s="21" t="s">
        <v>112</v>
      </c>
      <c r="D40" s="46">
        <v>65576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65576</v>
      </c>
      <c r="P40" s="47">
        <f t="shared" si="10"/>
        <v>12.676589986468199</v>
      </c>
      <c r="Q40" s="9"/>
    </row>
    <row r="41" spans="1:17" ht="15.75">
      <c r="A41" s="29" t="s">
        <v>3</v>
      </c>
      <c r="B41" s="30"/>
      <c r="C41" s="31"/>
      <c r="D41" s="32">
        <f t="shared" ref="D41:N41" si="12">SUM(D42:D50)</f>
        <v>323664</v>
      </c>
      <c r="E41" s="32">
        <f t="shared" si="12"/>
        <v>377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415452</v>
      </c>
      <c r="J41" s="32">
        <f t="shared" si="12"/>
        <v>0</v>
      </c>
      <c r="K41" s="32">
        <f t="shared" si="12"/>
        <v>-794498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-55005</v>
      </c>
      <c r="P41" s="45">
        <f t="shared" si="10"/>
        <v>-10.633094915909529</v>
      </c>
      <c r="Q41" s="10"/>
    </row>
    <row r="42" spans="1:17">
      <c r="A42" s="12"/>
      <c r="B42" s="25">
        <v>361.1</v>
      </c>
      <c r="C42" s="20" t="s">
        <v>50</v>
      </c>
      <c r="D42" s="46">
        <v>853</v>
      </c>
      <c r="E42" s="46">
        <v>189</v>
      </c>
      <c r="F42" s="46">
        <v>0</v>
      </c>
      <c r="G42" s="46">
        <v>0</v>
      </c>
      <c r="H42" s="46">
        <v>0</v>
      </c>
      <c r="I42" s="46">
        <v>1310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2352</v>
      </c>
      <c r="P42" s="47">
        <f t="shared" si="10"/>
        <v>0.4546684709066306</v>
      </c>
      <c r="Q42" s="9"/>
    </row>
    <row r="43" spans="1:17">
      <c r="A43" s="12"/>
      <c r="B43" s="25">
        <v>361.3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-1011491</v>
      </c>
      <c r="L43" s="46">
        <v>0</v>
      </c>
      <c r="M43" s="46">
        <v>0</v>
      </c>
      <c r="N43" s="46">
        <v>0</v>
      </c>
      <c r="O43" s="46">
        <f t="shared" ref="O43:O53" si="13">SUM(D43:N43)</f>
        <v>-1011491</v>
      </c>
      <c r="P43" s="47">
        <f t="shared" si="10"/>
        <v>-195.53276628648754</v>
      </c>
      <c r="Q43" s="9"/>
    </row>
    <row r="44" spans="1:17">
      <c r="A44" s="12"/>
      <c r="B44" s="25">
        <v>362</v>
      </c>
      <c r="C44" s="20" t="s">
        <v>74</v>
      </c>
      <c r="D44" s="46">
        <v>10780</v>
      </c>
      <c r="E44" s="46">
        <v>0</v>
      </c>
      <c r="F44" s="46">
        <v>0</v>
      </c>
      <c r="G44" s="46">
        <v>0</v>
      </c>
      <c r="H44" s="46">
        <v>0</v>
      </c>
      <c r="I44" s="46">
        <v>366730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377510</v>
      </c>
      <c r="P44" s="47">
        <f t="shared" si="10"/>
        <v>72.976995940460085</v>
      </c>
      <c r="Q44" s="9"/>
    </row>
    <row r="45" spans="1:17">
      <c r="A45" s="12"/>
      <c r="B45" s="25">
        <v>364</v>
      </c>
      <c r="C45" s="20" t="s">
        <v>103</v>
      </c>
      <c r="D45" s="46">
        <v>270581</v>
      </c>
      <c r="E45" s="46">
        <v>0</v>
      </c>
      <c r="F45" s="46">
        <v>0</v>
      </c>
      <c r="G45" s="46">
        <v>0</v>
      </c>
      <c r="H45" s="46">
        <v>0</v>
      </c>
      <c r="I45" s="46">
        <v>330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270911</v>
      </c>
      <c r="P45" s="47">
        <f t="shared" si="10"/>
        <v>52.370191378310459</v>
      </c>
      <c r="Q45" s="9"/>
    </row>
    <row r="46" spans="1:17">
      <c r="A46" s="12"/>
      <c r="B46" s="25">
        <v>365</v>
      </c>
      <c r="C46" s="20" t="s">
        <v>104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515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515</v>
      </c>
      <c r="P46" s="47">
        <f t="shared" si="10"/>
        <v>9.9555383723178043E-2</v>
      </c>
      <c r="Q46" s="9"/>
    </row>
    <row r="47" spans="1:17">
      <c r="A47" s="12"/>
      <c r="B47" s="25">
        <v>366</v>
      </c>
      <c r="C47" s="20" t="s">
        <v>79</v>
      </c>
      <c r="D47" s="46">
        <v>25752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25752</v>
      </c>
      <c r="P47" s="47">
        <f t="shared" si="10"/>
        <v>4.978155809008312</v>
      </c>
      <c r="Q47" s="9"/>
    </row>
    <row r="48" spans="1:17">
      <c r="A48" s="12"/>
      <c r="B48" s="25">
        <v>368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216993</v>
      </c>
      <c r="L48" s="46">
        <v>0</v>
      </c>
      <c r="M48" s="46">
        <v>0</v>
      </c>
      <c r="N48" s="46">
        <v>0</v>
      </c>
      <c r="O48" s="46">
        <f t="shared" si="13"/>
        <v>216993</v>
      </c>
      <c r="P48" s="47">
        <f t="shared" si="10"/>
        <v>41.947225981055482</v>
      </c>
      <c r="Q48" s="9"/>
    </row>
    <row r="49" spans="1:120">
      <c r="A49" s="12"/>
      <c r="B49" s="25">
        <v>369.3</v>
      </c>
      <c r="C49" s="20" t="s">
        <v>122</v>
      </c>
      <c r="D49" s="46">
        <v>929</v>
      </c>
      <c r="E49" s="46">
        <v>0</v>
      </c>
      <c r="F49" s="46">
        <v>0</v>
      </c>
      <c r="G49" s="46">
        <v>0</v>
      </c>
      <c r="H49" s="46">
        <v>0</v>
      </c>
      <c r="I49" s="46">
        <v>17899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18828</v>
      </c>
      <c r="P49" s="47">
        <f t="shared" si="10"/>
        <v>3.6396675043495073</v>
      </c>
      <c r="Q49" s="9"/>
    </row>
    <row r="50" spans="1:120">
      <c r="A50" s="12"/>
      <c r="B50" s="25">
        <v>369.9</v>
      </c>
      <c r="C50" s="20" t="s">
        <v>54</v>
      </c>
      <c r="D50" s="46">
        <v>14769</v>
      </c>
      <c r="E50" s="46">
        <v>188</v>
      </c>
      <c r="F50" s="46">
        <v>0</v>
      </c>
      <c r="G50" s="46">
        <v>0</v>
      </c>
      <c r="H50" s="46">
        <v>0</v>
      </c>
      <c r="I50" s="46">
        <v>28668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43625</v>
      </c>
      <c r="P50" s="47">
        <f t="shared" si="10"/>
        <v>8.4332109027643529</v>
      </c>
      <c r="Q50" s="9"/>
    </row>
    <row r="51" spans="1:120" ht="15.75">
      <c r="A51" s="29" t="s">
        <v>36</v>
      </c>
      <c r="B51" s="30"/>
      <c r="C51" s="31"/>
      <c r="D51" s="32">
        <f t="shared" ref="D51:N51" si="14">SUM(D52:D53)</f>
        <v>1078891</v>
      </c>
      <c r="E51" s="32">
        <f t="shared" si="14"/>
        <v>1000000</v>
      </c>
      <c r="F51" s="32">
        <f t="shared" si="14"/>
        <v>0</v>
      </c>
      <c r="G51" s="32">
        <f t="shared" si="14"/>
        <v>0</v>
      </c>
      <c r="H51" s="32">
        <f t="shared" si="14"/>
        <v>0</v>
      </c>
      <c r="I51" s="32">
        <f t="shared" si="14"/>
        <v>410003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 t="shared" si="14"/>
        <v>0</v>
      </c>
      <c r="O51" s="32">
        <f t="shared" si="13"/>
        <v>2488894</v>
      </c>
      <c r="P51" s="45">
        <f t="shared" si="10"/>
        <v>481.13164508022425</v>
      </c>
      <c r="Q51" s="9"/>
    </row>
    <row r="52" spans="1:120">
      <c r="A52" s="12"/>
      <c r="B52" s="25">
        <v>381</v>
      </c>
      <c r="C52" s="20" t="s">
        <v>55</v>
      </c>
      <c r="D52" s="46">
        <v>1069670</v>
      </c>
      <c r="E52" s="46">
        <v>1000000</v>
      </c>
      <c r="F52" s="46">
        <v>0</v>
      </c>
      <c r="G52" s="46">
        <v>0</v>
      </c>
      <c r="H52" s="46">
        <v>0</v>
      </c>
      <c r="I52" s="46">
        <v>410003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2479673</v>
      </c>
      <c r="P52" s="47">
        <f t="shared" si="10"/>
        <v>479.34912043301762</v>
      </c>
      <c r="Q52" s="9"/>
    </row>
    <row r="53" spans="1:120" ht="15.75" thickBot="1">
      <c r="A53" s="12"/>
      <c r="B53" s="25">
        <v>384</v>
      </c>
      <c r="C53" s="20" t="s">
        <v>85</v>
      </c>
      <c r="D53" s="46">
        <v>9221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9221</v>
      </c>
      <c r="P53" s="47">
        <f t="shared" si="10"/>
        <v>1.7825246472066498</v>
      </c>
      <c r="Q53" s="9"/>
    </row>
    <row r="54" spans="1:120" ht="16.5" thickBot="1">
      <c r="A54" s="14" t="s">
        <v>46</v>
      </c>
      <c r="B54" s="23"/>
      <c r="C54" s="22"/>
      <c r="D54" s="15">
        <f t="shared" ref="D54:N54" si="15">SUM(D5,D15,D22,D29,D37,D41,D51)</f>
        <v>4874726</v>
      </c>
      <c r="E54" s="15">
        <f t="shared" si="15"/>
        <v>2506411</v>
      </c>
      <c r="F54" s="15">
        <f t="shared" si="15"/>
        <v>0</v>
      </c>
      <c r="G54" s="15">
        <f t="shared" si="15"/>
        <v>0</v>
      </c>
      <c r="H54" s="15">
        <f t="shared" si="15"/>
        <v>0</v>
      </c>
      <c r="I54" s="15">
        <f t="shared" si="15"/>
        <v>10406772</v>
      </c>
      <c r="J54" s="15">
        <f t="shared" si="15"/>
        <v>0</v>
      </c>
      <c r="K54" s="15">
        <f t="shared" si="15"/>
        <v>-794498</v>
      </c>
      <c r="L54" s="15">
        <f t="shared" si="15"/>
        <v>0</v>
      </c>
      <c r="M54" s="15">
        <f t="shared" si="15"/>
        <v>269195</v>
      </c>
      <c r="N54" s="15">
        <f t="shared" si="15"/>
        <v>0</v>
      </c>
      <c r="O54" s="15">
        <f>SUM(D54:N54)</f>
        <v>17262606</v>
      </c>
      <c r="P54" s="38">
        <f t="shared" si="10"/>
        <v>3337.0589599845352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18" t="s">
        <v>160</v>
      </c>
      <c r="N56" s="118"/>
      <c r="O56" s="118"/>
      <c r="P56" s="43">
        <v>5173</v>
      </c>
    </row>
    <row r="57" spans="1:120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20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145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146</v>
      </c>
      <c r="N4" s="35" t="s">
        <v>9</v>
      </c>
      <c r="O4" s="35" t="s">
        <v>147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148</v>
      </c>
      <c r="B5" s="26"/>
      <c r="C5" s="26"/>
      <c r="D5" s="27">
        <f t="shared" ref="D5:N5" si="0">SUM(D6:D14)</f>
        <v>1780438</v>
      </c>
      <c r="E5" s="27">
        <f t="shared" si="0"/>
        <v>258225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2038663</v>
      </c>
      <c r="P5" s="33">
        <f t="shared" ref="P5:P36" si="1">(O5/P$58)</f>
        <v>399.1899353828079</v>
      </c>
      <c r="Q5" s="6"/>
    </row>
    <row r="6" spans="1:134">
      <c r="A6" s="12"/>
      <c r="B6" s="25">
        <v>311</v>
      </c>
      <c r="C6" s="20" t="s">
        <v>2</v>
      </c>
      <c r="D6" s="46">
        <v>909304</v>
      </c>
      <c r="E6" s="46">
        <v>258225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1167529</v>
      </c>
      <c r="P6" s="47">
        <f t="shared" si="1"/>
        <v>228.61347170550226</v>
      </c>
      <c r="Q6" s="9"/>
    </row>
    <row r="7" spans="1:134">
      <c r="A7" s="12"/>
      <c r="B7" s="25">
        <v>312.41000000000003</v>
      </c>
      <c r="C7" s="20" t="s">
        <v>149</v>
      </c>
      <c r="D7" s="46">
        <v>205965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205965</v>
      </c>
      <c r="P7" s="47">
        <f t="shared" si="1"/>
        <v>40.329939299001367</v>
      </c>
      <c r="Q7" s="9"/>
    </row>
    <row r="8" spans="1:134">
      <c r="A8" s="12"/>
      <c r="B8" s="25">
        <v>312.43</v>
      </c>
      <c r="C8" s="20" t="s">
        <v>150</v>
      </c>
      <c r="D8" s="46">
        <v>130179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130179</v>
      </c>
      <c r="P8" s="47">
        <f t="shared" si="1"/>
        <v>25.490307421186607</v>
      </c>
      <c r="Q8" s="9"/>
    </row>
    <row r="9" spans="1:134">
      <c r="A9" s="12"/>
      <c r="B9" s="25">
        <v>314.10000000000002</v>
      </c>
      <c r="C9" s="20" t="s">
        <v>13</v>
      </c>
      <c r="D9" s="46">
        <v>354610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354610</v>
      </c>
      <c r="P9" s="47">
        <f t="shared" si="1"/>
        <v>69.436068141766199</v>
      </c>
      <c r="Q9" s="9"/>
    </row>
    <row r="10" spans="1:134">
      <c r="A10" s="12"/>
      <c r="B10" s="25">
        <v>314.3</v>
      </c>
      <c r="C10" s="20" t="s">
        <v>14</v>
      </c>
      <c r="D10" s="46">
        <v>50815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50815</v>
      </c>
      <c r="P10" s="47">
        <f t="shared" si="1"/>
        <v>9.950068533385549</v>
      </c>
      <c r="Q10" s="9"/>
    </row>
    <row r="11" spans="1:134">
      <c r="A11" s="12"/>
      <c r="B11" s="25">
        <v>314.39999999999998</v>
      </c>
      <c r="C11" s="20" t="s">
        <v>16</v>
      </c>
      <c r="D11" s="46">
        <v>16601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16601</v>
      </c>
      <c r="P11" s="47">
        <f t="shared" si="1"/>
        <v>3.2506363814372432</v>
      </c>
      <c r="Q11" s="9"/>
    </row>
    <row r="12" spans="1:134">
      <c r="A12" s="12"/>
      <c r="B12" s="25">
        <v>314.8</v>
      </c>
      <c r="C12" s="20" t="s">
        <v>70</v>
      </c>
      <c r="D12" s="46">
        <v>1898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1898</v>
      </c>
      <c r="P12" s="47">
        <f t="shared" si="1"/>
        <v>0.37164675934991187</v>
      </c>
      <c r="Q12" s="9"/>
    </row>
    <row r="13" spans="1:134">
      <c r="A13" s="12"/>
      <c r="B13" s="25">
        <v>315.10000000000002</v>
      </c>
      <c r="C13" s="20" t="s">
        <v>151</v>
      </c>
      <c r="D13" s="46">
        <v>103113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103113</v>
      </c>
      <c r="P13" s="47">
        <f t="shared" si="1"/>
        <v>20.190522811826906</v>
      </c>
      <c r="Q13" s="9"/>
    </row>
    <row r="14" spans="1:134">
      <c r="A14" s="12"/>
      <c r="B14" s="25">
        <v>316</v>
      </c>
      <c r="C14" s="20" t="s">
        <v>111</v>
      </c>
      <c r="D14" s="46">
        <v>7953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7953</v>
      </c>
      <c r="P14" s="47">
        <f t="shared" si="1"/>
        <v>1.55727432935187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SUM(D16:D21)</f>
        <v>184101</v>
      </c>
      <c r="E15" s="32">
        <f t="shared" si="3"/>
        <v>204767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56620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178655</v>
      </c>
      <c r="N15" s="32">
        <f t="shared" si="3"/>
        <v>0</v>
      </c>
      <c r="O15" s="44">
        <f t="shared" ref="O15:O22" si="4">SUM(D15:N15)</f>
        <v>624143</v>
      </c>
      <c r="P15" s="45">
        <f t="shared" si="1"/>
        <v>122.21323673389466</v>
      </c>
      <c r="Q15" s="10"/>
    </row>
    <row r="16" spans="1:134">
      <c r="A16" s="12"/>
      <c r="B16" s="25">
        <v>322</v>
      </c>
      <c r="C16" s="20" t="s">
        <v>152</v>
      </c>
      <c r="D16" s="46">
        <v>77895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77895</v>
      </c>
      <c r="P16" s="47">
        <f t="shared" si="1"/>
        <v>15.252594478167222</v>
      </c>
      <c r="Q16" s="9"/>
    </row>
    <row r="17" spans="1:17">
      <c r="A17" s="12"/>
      <c r="B17" s="25">
        <v>322.89999999999998</v>
      </c>
      <c r="C17" s="20" t="s">
        <v>153</v>
      </c>
      <c r="D17" s="46">
        <v>7252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178655</v>
      </c>
      <c r="N17" s="46">
        <v>0</v>
      </c>
      <c r="O17" s="46">
        <f t="shared" si="4"/>
        <v>185907</v>
      </c>
      <c r="P17" s="47">
        <f t="shared" si="1"/>
        <v>36.402388878010576</v>
      </c>
      <c r="Q17" s="9"/>
    </row>
    <row r="18" spans="1:17">
      <c r="A18" s="12"/>
      <c r="B18" s="25">
        <v>323.39999999999998</v>
      </c>
      <c r="C18" s="20" t="s">
        <v>18</v>
      </c>
      <c r="D18" s="46">
        <v>14338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14338</v>
      </c>
      <c r="P18" s="47">
        <f t="shared" si="1"/>
        <v>2.8075190914431172</v>
      </c>
      <c r="Q18" s="9"/>
    </row>
    <row r="19" spans="1:17">
      <c r="A19" s="12"/>
      <c r="B19" s="25">
        <v>323.7</v>
      </c>
      <c r="C19" s="20" t="s">
        <v>19</v>
      </c>
      <c r="D19" s="46">
        <v>84616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84616</v>
      </c>
      <c r="P19" s="47">
        <f t="shared" si="1"/>
        <v>16.568631290385746</v>
      </c>
      <c r="Q19" s="9"/>
    </row>
    <row r="20" spans="1:17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56620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56620</v>
      </c>
      <c r="P20" s="47">
        <f t="shared" si="1"/>
        <v>11.086743685138046</v>
      </c>
      <c r="Q20" s="9"/>
    </row>
    <row r="21" spans="1:17">
      <c r="A21" s="12"/>
      <c r="B21" s="25">
        <v>325.2</v>
      </c>
      <c r="C21" s="20" t="s">
        <v>118</v>
      </c>
      <c r="D21" s="46">
        <v>0</v>
      </c>
      <c r="E21" s="46">
        <v>204767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204767</v>
      </c>
      <c r="P21" s="47">
        <f t="shared" si="1"/>
        <v>40.095359310749949</v>
      </c>
      <c r="Q21" s="9"/>
    </row>
    <row r="22" spans="1:17" ht="15.75">
      <c r="A22" s="29" t="s">
        <v>154</v>
      </c>
      <c r="B22" s="30"/>
      <c r="C22" s="31"/>
      <c r="D22" s="32">
        <f t="shared" ref="D22:N22" si="5">SUM(D23:D29)</f>
        <v>965817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266922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si="4"/>
        <v>1232739</v>
      </c>
      <c r="P22" s="45">
        <f t="shared" si="1"/>
        <v>241.3822204816918</v>
      </c>
      <c r="Q22" s="10"/>
    </row>
    <row r="23" spans="1:17">
      <c r="A23" s="12"/>
      <c r="B23" s="25">
        <v>334.35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266922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266922</v>
      </c>
      <c r="P23" s="47">
        <f t="shared" si="1"/>
        <v>52.265909535931073</v>
      </c>
      <c r="Q23" s="9"/>
    </row>
    <row r="24" spans="1:17">
      <c r="A24" s="12"/>
      <c r="B24" s="25">
        <v>334.7</v>
      </c>
      <c r="C24" s="20" t="s">
        <v>131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50000</v>
      </c>
      <c r="P24" s="47">
        <f t="shared" si="1"/>
        <v>9.7904836498923054</v>
      </c>
      <c r="Q24" s="9"/>
    </row>
    <row r="25" spans="1:17">
      <c r="A25" s="12"/>
      <c r="B25" s="25">
        <v>335.125</v>
      </c>
      <c r="C25" s="20" t="s">
        <v>155</v>
      </c>
      <c r="D25" s="46">
        <v>387463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387463</v>
      </c>
      <c r="P25" s="47">
        <f t="shared" si="1"/>
        <v>75.869003328764435</v>
      </c>
      <c r="Q25" s="9"/>
    </row>
    <row r="26" spans="1:17">
      <c r="A26" s="12"/>
      <c r="B26" s="25">
        <v>335.14</v>
      </c>
      <c r="C26" s="20" t="s">
        <v>98</v>
      </c>
      <c r="D26" s="46">
        <v>14364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14364</v>
      </c>
      <c r="P26" s="47">
        <f t="shared" si="1"/>
        <v>2.8126101429410615</v>
      </c>
      <c r="Q26" s="9"/>
    </row>
    <row r="27" spans="1:17">
      <c r="A27" s="12"/>
      <c r="B27" s="25">
        <v>335.15</v>
      </c>
      <c r="C27" s="20" t="s">
        <v>99</v>
      </c>
      <c r="D27" s="46">
        <v>2448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2448</v>
      </c>
      <c r="P27" s="47">
        <f t="shared" si="1"/>
        <v>0.47934207949872726</v>
      </c>
      <c r="Q27" s="9"/>
    </row>
    <row r="28" spans="1:17">
      <c r="A28" s="12"/>
      <c r="B28" s="25">
        <v>335.18</v>
      </c>
      <c r="C28" s="20" t="s">
        <v>156</v>
      </c>
      <c r="D28" s="46">
        <v>436054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436054</v>
      </c>
      <c r="P28" s="47">
        <f t="shared" si="1"/>
        <v>85.383591149402775</v>
      </c>
      <c r="Q28" s="9"/>
    </row>
    <row r="29" spans="1:17">
      <c r="A29" s="12"/>
      <c r="B29" s="25">
        <v>338</v>
      </c>
      <c r="C29" s="20" t="s">
        <v>29</v>
      </c>
      <c r="D29" s="46">
        <v>75488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75488</v>
      </c>
      <c r="P29" s="47">
        <f t="shared" si="1"/>
        <v>14.781280595261405</v>
      </c>
      <c r="Q29" s="9"/>
    </row>
    <row r="30" spans="1:17" ht="15.75">
      <c r="A30" s="29" t="s">
        <v>34</v>
      </c>
      <c r="B30" s="30"/>
      <c r="C30" s="31"/>
      <c r="D30" s="32">
        <f t="shared" ref="D30:N30" si="7">SUM(D31:D37)</f>
        <v>16189</v>
      </c>
      <c r="E30" s="32">
        <f t="shared" si="7"/>
        <v>241109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7676595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7933893</v>
      </c>
      <c r="P30" s="45">
        <f t="shared" si="1"/>
        <v>1553.5329939299002</v>
      </c>
      <c r="Q30" s="10"/>
    </row>
    <row r="31" spans="1:17">
      <c r="A31" s="12"/>
      <c r="B31" s="25">
        <v>342.2</v>
      </c>
      <c r="C31" s="20" t="s">
        <v>132</v>
      </c>
      <c r="D31" s="46">
        <v>0</v>
      </c>
      <c r="E31" s="46">
        <v>241109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8">SUM(D31:N31)</f>
        <v>241109</v>
      </c>
      <c r="P31" s="47">
        <f t="shared" si="1"/>
        <v>47.211474446837677</v>
      </c>
      <c r="Q31" s="9"/>
    </row>
    <row r="32" spans="1:17">
      <c r="A32" s="12"/>
      <c r="B32" s="25">
        <v>343.1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5413110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5413110</v>
      </c>
      <c r="P32" s="47">
        <f t="shared" si="1"/>
        <v>1059.9392990013707</v>
      </c>
      <c r="Q32" s="9"/>
    </row>
    <row r="33" spans="1:17">
      <c r="A33" s="12"/>
      <c r="B33" s="25">
        <v>343.3</v>
      </c>
      <c r="C33" s="20" t="s">
        <v>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626276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626276</v>
      </c>
      <c r="P33" s="47">
        <f t="shared" si="1"/>
        <v>122.63089876639906</v>
      </c>
      <c r="Q33" s="9"/>
    </row>
    <row r="34" spans="1:17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567487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567487</v>
      </c>
      <c r="P34" s="47">
        <f t="shared" si="1"/>
        <v>111.11944390052868</v>
      </c>
      <c r="Q34" s="9"/>
    </row>
    <row r="35" spans="1:17">
      <c r="A35" s="12"/>
      <c r="B35" s="25">
        <v>343.5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1069722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1069722</v>
      </c>
      <c r="P35" s="47">
        <f t="shared" si="1"/>
        <v>209.46191501860193</v>
      </c>
      <c r="Q35" s="9"/>
    </row>
    <row r="36" spans="1:17">
      <c r="A36" s="12"/>
      <c r="B36" s="25">
        <v>347.1</v>
      </c>
      <c r="C36" s="20" t="s">
        <v>44</v>
      </c>
      <c r="D36" s="46">
        <v>6322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6322</v>
      </c>
      <c r="P36" s="47">
        <f t="shared" si="1"/>
        <v>1.2379087526923831</v>
      </c>
      <c r="Q36" s="9"/>
    </row>
    <row r="37" spans="1:17">
      <c r="A37" s="12"/>
      <c r="B37" s="25">
        <v>347.2</v>
      </c>
      <c r="C37" s="20" t="s">
        <v>45</v>
      </c>
      <c r="D37" s="46">
        <v>9867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9867</v>
      </c>
      <c r="P37" s="47">
        <f t="shared" ref="P37:P56" si="9">(O37/P$58)</f>
        <v>1.9320540434697473</v>
      </c>
      <c r="Q37" s="9"/>
    </row>
    <row r="38" spans="1:17" ht="15.75">
      <c r="A38" s="29" t="s">
        <v>35</v>
      </c>
      <c r="B38" s="30"/>
      <c r="C38" s="31"/>
      <c r="D38" s="32">
        <f t="shared" ref="D38:N38" si="10">SUM(D39:D41)</f>
        <v>103954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ref="O38:O43" si="11">SUM(D38:N38)</f>
        <v>103954</v>
      </c>
      <c r="P38" s="45">
        <f t="shared" si="9"/>
        <v>20.355198746818093</v>
      </c>
      <c r="Q38" s="10"/>
    </row>
    <row r="39" spans="1:17">
      <c r="A39" s="13"/>
      <c r="B39" s="39">
        <v>351.1</v>
      </c>
      <c r="C39" s="21" t="s">
        <v>48</v>
      </c>
      <c r="D39" s="46">
        <v>3348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3348</v>
      </c>
      <c r="P39" s="47">
        <f t="shared" si="9"/>
        <v>0.65557078519678869</v>
      </c>
      <c r="Q39" s="9"/>
    </row>
    <row r="40" spans="1:17">
      <c r="A40" s="13"/>
      <c r="B40" s="39">
        <v>351.9</v>
      </c>
      <c r="C40" s="21" t="s">
        <v>157</v>
      </c>
      <c r="D40" s="46">
        <v>60505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60505</v>
      </c>
      <c r="P40" s="47">
        <f t="shared" si="9"/>
        <v>11.847464264734677</v>
      </c>
      <c r="Q40" s="9"/>
    </row>
    <row r="41" spans="1:17">
      <c r="A41" s="13"/>
      <c r="B41" s="39">
        <v>354</v>
      </c>
      <c r="C41" s="21" t="s">
        <v>49</v>
      </c>
      <c r="D41" s="46">
        <v>40101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40101</v>
      </c>
      <c r="P41" s="47">
        <f t="shared" si="9"/>
        <v>7.8521636968866266</v>
      </c>
      <c r="Q41" s="9"/>
    </row>
    <row r="42" spans="1:17" ht="15.75">
      <c r="A42" s="29" t="s">
        <v>3</v>
      </c>
      <c r="B42" s="30"/>
      <c r="C42" s="31"/>
      <c r="D42" s="32">
        <f t="shared" ref="D42:N42" si="12">SUM(D43:D51)</f>
        <v>95267</v>
      </c>
      <c r="E42" s="32">
        <f t="shared" si="12"/>
        <v>9027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428998</v>
      </c>
      <c r="J42" s="32">
        <f t="shared" si="12"/>
        <v>0</v>
      </c>
      <c r="K42" s="32">
        <f t="shared" si="12"/>
        <v>1532813</v>
      </c>
      <c r="L42" s="32">
        <f t="shared" si="12"/>
        <v>0</v>
      </c>
      <c r="M42" s="32">
        <f t="shared" si="12"/>
        <v>0</v>
      </c>
      <c r="N42" s="32">
        <f t="shared" si="12"/>
        <v>0</v>
      </c>
      <c r="O42" s="32">
        <f t="shared" si="11"/>
        <v>2066105</v>
      </c>
      <c r="P42" s="45">
        <f t="shared" si="9"/>
        <v>404.56334442921479</v>
      </c>
      <c r="Q42" s="10"/>
    </row>
    <row r="43" spans="1:17">
      <c r="A43" s="12"/>
      <c r="B43" s="25">
        <v>361.1</v>
      </c>
      <c r="C43" s="20" t="s">
        <v>50</v>
      </c>
      <c r="D43" s="46">
        <v>311</v>
      </c>
      <c r="E43" s="46">
        <v>0</v>
      </c>
      <c r="F43" s="46">
        <v>0</v>
      </c>
      <c r="G43" s="46">
        <v>0</v>
      </c>
      <c r="H43" s="46">
        <v>0</v>
      </c>
      <c r="I43" s="46">
        <v>321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632</v>
      </c>
      <c r="P43" s="47">
        <f t="shared" si="9"/>
        <v>0.12375171333463873</v>
      </c>
      <c r="Q43" s="9"/>
    </row>
    <row r="44" spans="1:17">
      <c r="A44" s="12"/>
      <c r="B44" s="25">
        <v>361.3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1317272</v>
      </c>
      <c r="L44" s="46">
        <v>0</v>
      </c>
      <c r="M44" s="46">
        <v>0</v>
      </c>
      <c r="N44" s="46">
        <v>0</v>
      </c>
      <c r="O44" s="46">
        <f t="shared" ref="O44:O51" si="13">SUM(D44:N44)</f>
        <v>1317272</v>
      </c>
      <c r="P44" s="47">
        <f t="shared" si="9"/>
        <v>257.93459956921873</v>
      </c>
      <c r="Q44" s="9"/>
    </row>
    <row r="45" spans="1:17">
      <c r="A45" s="12"/>
      <c r="B45" s="25">
        <v>362</v>
      </c>
      <c r="C45" s="20" t="s">
        <v>74</v>
      </c>
      <c r="D45" s="46">
        <v>25872</v>
      </c>
      <c r="E45" s="46">
        <v>0</v>
      </c>
      <c r="F45" s="46">
        <v>0</v>
      </c>
      <c r="G45" s="46">
        <v>0</v>
      </c>
      <c r="H45" s="46">
        <v>0</v>
      </c>
      <c r="I45" s="46">
        <v>367665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393537</v>
      </c>
      <c r="P45" s="47">
        <f t="shared" si="9"/>
        <v>77.05835128255336</v>
      </c>
      <c r="Q45" s="9"/>
    </row>
    <row r="46" spans="1:17">
      <c r="A46" s="12"/>
      <c r="B46" s="25">
        <v>364</v>
      </c>
      <c r="C46" s="20" t="s">
        <v>103</v>
      </c>
      <c r="D46" s="46">
        <v>35145</v>
      </c>
      <c r="E46" s="46">
        <v>0</v>
      </c>
      <c r="F46" s="46">
        <v>0</v>
      </c>
      <c r="G46" s="46">
        <v>0</v>
      </c>
      <c r="H46" s="46">
        <v>0</v>
      </c>
      <c r="I46" s="46">
        <v>12925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48070</v>
      </c>
      <c r="P46" s="47">
        <f t="shared" si="9"/>
        <v>9.4125709810064624</v>
      </c>
      <c r="Q46" s="9"/>
    </row>
    <row r="47" spans="1:17">
      <c r="A47" s="12"/>
      <c r="B47" s="25">
        <v>365</v>
      </c>
      <c r="C47" s="20" t="s">
        <v>104</v>
      </c>
      <c r="D47" s="46">
        <v>0</v>
      </c>
      <c r="E47" s="46">
        <v>7155</v>
      </c>
      <c r="F47" s="46">
        <v>0</v>
      </c>
      <c r="G47" s="46">
        <v>0</v>
      </c>
      <c r="H47" s="46">
        <v>0</v>
      </c>
      <c r="I47" s="46">
        <v>260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7415</v>
      </c>
      <c r="P47" s="47">
        <f t="shared" si="9"/>
        <v>1.4519287252790287</v>
      </c>
      <c r="Q47" s="9"/>
    </row>
    <row r="48" spans="1:17">
      <c r="A48" s="12"/>
      <c r="B48" s="25">
        <v>366</v>
      </c>
      <c r="C48" s="20" t="s">
        <v>79</v>
      </c>
      <c r="D48" s="46">
        <v>23215</v>
      </c>
      <c r="E48" s="46">
        <v>1170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24385</v>
      </c>
      <c r="P48" s="47">
        <f t="shared" si="9"/>
        <v>4.7748188760524766</v>
      </c>
      <c r="Q48" s="9"/>
    </row>
    <row r="49" spans="1:120">
      <c r="A49" s="12"/>
      <c r="B49" s="25">
        <v>368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215541</v>
      </c>
      <c r="L49" s="46">
        <v>0</v>
      </c>
      <c r="M49" s="46">
        <v>0</v>
      </c>
      <c r="N49" s="46">
        <v>0</v>
      </c>
      <c r="O49" s="46">
        <f t="shared" si="13"/>
        <v>215541</v>
      </c>
      <c r="P49" s="47">
        <f t="shared" si="9"/>
        <v>42.205012727628748</v>
      </c>
      <c r="Q49" s="9"/>
    </row>
    <row r="50" spans="1:120">
      <c r="A50" s="12"/>
      <c r="B50" s="25">
        <v>369.3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42047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42047</v>
      </c>
      <c r="P50" s="47">
        <f t="shared" si="9"/>
        <v>8.2332093205404355</v>
      </c>
      <c r="Q50" s="9"/>
    </row>
    <row r="51" spans="1:120">
      <c r="A51" s="12"/>
      <c r="B51" s="25">
        <v>369.9</v>
      </c>
      <c r="C51" s="20" t="s">
        <v>54</v>
      </c>
      <c r="D51" s="46">
        <v>10724</v>
      </c>
      <c r="E51" s="46">
        <v>702</v>
      </c>
      <c r="F51" s="46">
        <v>0</v>
      </c>
      <c r="G51" s="46">
        <v>0</v>
      </c>
      <c r="H51" s="46">
        <v>0</v>
      </c>
      <c r="I51" s="46">
        <v>5780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17206</v>
      </c>
      <c r="P51" s="47">
        <f t="shared" si="9"/>
        <v>3.36910123360094</v>
      </c>
      <c r="Q51" s="9"/>
    </row>
    <row r="52" spans="1:120" ht="15.75">
      <c r="A52" s="29" t="s">
        <v>36</v>
      </c>
      <c r="B52" s="30"/>
      <c r="C52" s="31"/>
      <c r="D52" s="32">
        <f t="shared" ref="D52:N52" si="14">SUM(D53:D55)</f>
        <v>1082808</v>
      </c>
      <c r="E52" s="32">
        <f t="shared" si="14"/>
        <v>59223</v>
      </c>
      <c r="F52" s="32">
        <f t="shared" si="14"/>
        <v>0</v>
      </c>
      <c r="G52" s="32">
        <f t="shared" si="14"/>
        <v>0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 t="shared" si="14"/>
        <v>0</v>
      </c>
      <c r="O52" s="32">
        <f>SUM(D52:N52)</f>
        <v>1142031</v>
      </c>
      <c r="P52" s="45">
        <f t="shared" si="9"/>
        <v>223.62071666340316</v>
      </c>
      <c r="Q52" s="9"/>
    </row>
    <row r="53" spans="1:120">
      <c r="A53" s="12"/>
      <c r="B53" s="25">
        <v>381</v>
      </c>
      <c r="C53" s="20" t="s">
        <v>55</v>
      </c>
      <c r="D53" s="46">
        <v>1025206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1025206</v>
      </c>
      <c r="P53" s="47">
        <f t="shared" si="9"/>
        <v>200.74525161542979</v>
      </c>
      <c r="Q53" s="9"/>
    </row>
    <row r="54" spans="1:120">
      <c r="A54" s="12"/>
      <c r="B54" s="25">
        <v>383</v>
      </c>
      <c r="C54" s="20" t="s">
        <v>56</v>
      </c>
      <c r="D54" s="46">
        <v>0</v>
      </c>
      <c r="E54" s="46">
        <v>34397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34397</v>
      </c>
      <c r="P54" s="47">
        <f t="shared" si="9"/>
        <v>6.7352653221069119</v>
      </c>
      <c r="Q54" s="9"/>
    </row>
    <row r="55" spans="1:120" ht="15.75" thickBot="1">
      <c r="A55" s="12"/>
      <c r="B55" s="25">
        <v>384</v>
      </c>
      <c r="C55" s="20" t="s">
        <v>85</v>
      </c>
      <c r="D55" s="46">
        <v>57602</v>
      </c>
      <c r="E55" s="46">
        <v>24826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82428</v>
      </c>
      <c r="P55" s="47">
        <f t="shared" si="9"/>
        <v>16.140199725866459</v>
      </c>
      <c r="Q55" s="9"/>
    </row>
    <row r="56" spans="1:120" ht="16.5" thickBot="1">
      <c r="A56" s="14" t="s">
        <v>46</v>
      </c>
      <c r="B56" s="23"/>
      <c r="C56" s="22"/>
      <c r="D56" s="15">
        <f t="shared" ref="D56:N56" si="15">SUM(D5,D15,D22,D30,D38,D42,D52)</f>
        <v>4228574</v>
      </c>
      <c r="E56" s="15">
        <f t="shared" si="15"/>
        <v>772351</v>
      </c>
      <c r="F56" s="15">
        <f t="shared" si="15"/>
        <v>0</v>
      </c>
      <c r="G56" s="15">
        <f t="shared" si="15"/>
        <v>0</v>
      </c>
      <c r="H56" s="15">
        <f t="shared" si="15"/>
        <v>0</v>
      </c>
      <c r="I56" s="15">
        <f t="shared" si="15"/>
        <v>8429135</v>
      </c>
      <c r="J56" s="15">
        <f t="shared" si="15"/>
        <v>0</v>
      </c>
      <c r="K56" s="15">
        <f t="shared" si="15"/>
        <v>1532813</v>
      </c>
      <c r="L56" s="15">
        <f t="shared" si="15"/>
        <v>0</v>
      </c>
      <c r="M56" s="15">
        <f t="shared" si="15"/>
        <v>178655</v>
      </c>
      <c r="N56" s="15">
        <f t="shared" si="15"/>
        <v>0</v>
      </c>
      <c r="O56" s="15">
        <f>SUM(D56:N56)</f>
        <v>15141528</v>
      </c>
      <c r="P56" s="38">
        <f t="shared" si="9"/>
        <v>2964.8576463677305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118" t="s">
        <v>158</v>
      </c>
      <c r="N58" s="118"/>
      <c r="O58" s="118"/>
      <c r="P58" s="43">
        <v>5107</v>
      </c>
    </row>
    <row r="59" spans="1:120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</row>
    <row r="60" spans="1:120" ht="15.75" customHeight="1" thickBot="1">
      <c r="A60" s="120" t="s">
        <v>76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1667769</v>
      </c>
      <c r="E5" s="27">
        <f t="shared" si="0"/>
        <v>133633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1801402</v>
      </c>
      <c r="O5" s="33">
        <f t="shared" ref="O5:O36" si="1">(N5/O$71)</f>
        <v>308.82941882393277</v>
      </c>
      <c r="P5" s="6"/>
    </row>
    <row r="6" spans="1:133">
      <c r="A6" s="12"/>
      <c r="B6" s="25">
        <v>311</v>
      </c>
      <c r="C6" s="20" t="s">
        <v>2</v>
      </c>
      <c r="D6" s="46">
        <v>812742</v>
      </c>
      <c r="E6" s="46">
        <v>133633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946375</v>
      </c>
      <c r="O6" s="47">
        <f t="shared" si="1"/>
        <v>162.24498542773873</v>
      </c>
      <c r="P6" s="9"/>
    </row>
    <row r="7" spans="1:133">
      <c r="A7" s="12"/>
      <c r="B7" s="25">
        <v>312.41000000000003</v>
      </c>
      <c r="C7" s="20" t="s">
        <v>12</v>
      </c>
      <c r="D7" s="46">
        <v>196327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196327</v>
      </c>
      <c r="O7" s="47">
        <f t="shared" si="1"/>
        <v>33.65798045602606</v>
      </c>
      <c r="P7" s="9"/>
    </row>
    <row r="8" spans="1:133">
      <c r="A8" s="12"/>
      <c r="B8" s="25">
        <v>312.42</v>
      </c>
      <c r="C8" s="20" t="s">
        <v>11</v>
      </c>
      <c r="D8" s="46">
        <v>124243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124243</v>
      </c>
      <c r="O8" s="47">
        <f t="shared" si="1"/>
        <v>21.30001714383679</v>
      </c>
      <c r="P8" s="9"/>
    </row>
    <row r="9" spans="1:133">
      <c r="A9" s="12"/>
      <c r="B9" s="25">
        <v>314.10000000000002</v>
      </c>
      <c r="C9" s="20" t="s">
        <v>13</v>
      </c>
      <c r="D9" s="46">
        <v>352122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352122</v>
      </c>
      <c r="O9" s="47">
        <f t="shared" si="1"/>
        <v>60.367220984056232</v>
      </c>
      <c r="P9" s="9"/>
    </row>
    <row r="10" spans="1:133">
      <c r="A10" s="12"/>
      <c r="B10" s="25">
        <v>314.3</v>
      </c>
      <c r="C10" s="20" t="s">
        <v>14</v>
      </c>
      <c r="D10" s="46">
        <v>49975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49975</v>
      </c>
      <c r="O10" s="47">
        <f t="shared" si="1"/>
        <v>8.567632436139208</v>
      </c>
      <c r="P10" s="9"/>
    </row>
    <row r="11" spans="1:133">
      <c r="A11" s="12"/>
      <c r="B11" s="25">
        <v>314.39999999999998</v>
      </c>
      <c r="C11" s="20" t="s">
        <v>16</v>
      </c>
      <c r="D11" s="46">
        <v>18731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18731</v>
      </c>
      <c r="O11" s="47">
        <f t="shared" si="1"/>
        <v>3.2112120692611006</v>
      </c>
      <c r="P11" s="9"/>
    </row>
    <row r="12" spans="1:133">
      <c r="A12" s="12"/>
      <c r="B12" s="25">
        <v>314.8</v>
      </c>
      <c r="C12" s="20" t="s">
        <v>70</v>
      </c>
      <c r="D12" s="46">
        <v>2090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2090</v>
      </c>
      <c r="O12" s="47">
        <f t="shared" si="1"/>
        <v>0.35830618892508143</v>
      </c>
      <c r="P12" s="9"/>
    </row>
    <row r="13" spans="1:133">
      <c r="A13" s="12"/>
      <c r="B13" s="25">
        <v>315</v>
      </c>
      <c r="C13" s="20" t="s">
        <v>94</v>
      </c>
      <c r="D13" s="46">
        <v>102876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102876</v>
      </c>
      <c r="O13" s="47">
        <f t="shared" si="1"/>
        <v>17.636893536773531</v>
      </c>
      <c r="P13" s="9"/>
    </row>
    <row r="14" spans="1:133">
      <c r="A14" s="12"/>
      <c r="B14" s="25">
        <v>316</v>
      </c>
      <c r="C14" s="20" t="s">
        <v>111</v>
      </c>
      <c r="D14" s="46">
        <v>8663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8663</v>
      </c>
      <c r="O14" s="47">
        <f t="shared" si="1"/>
        <v>1.4851705811760672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177877</v>
      </c>
      <c r="E15" s="32">
        <f t="shared" si="3"/>
        <v>209470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31452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418799</v>
      </c>
      <c r="O15" s="45">
        <f t="shared" si="1"/>
        <v>71.798217040973768</v>
      </c>
      <c r="P15" s="10"/>
    </row>
    <row r="16" spans="1:133">
      <c r="A16" s="12"/>
      <c r="B16" s="25">
        <v>322</v>
      </c>
      <c r="C16" s="20" t="s">
        <v>0</v>
      </c>
      <c r="D16" s="46">
        <v>69922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69922</v>
      </c>
      <c r="O16" s="47">
        <f t="shared" si="1"/>
        <v>11.987313560774901</v>
      </c>
      <c r="P16" s="9"/>
    </row>
    <row r="17" spans="1:16">
      <c r="A17" s="12"/>
      <c r="B17" s="25">
        <v>323.39999999999998</v>
      </c>
      <c r="C17" s="20" t="s">
        <v>18</v>
      </c>
      <c r="D17" s="46">
        <v>15110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15110</v>
      </c>
      <c r="O17" s="47">
        <f t="shared" si="1"/>
        <v>2.5904337390708041</v>
      </c>
      <c r="P17" s="9"/>
    </row>
    <row r="18" spans="1:16">
      <c r="A18" s="12"/>
      <c r="B18" s="25">
        <v>323.7</v>
      </c>
      <c r="C18" s="20" t="s">
        <v>19</v>
      </c>
      <c r="D18" s="46">
        <v>87354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87354</v>
      </c>
      <c r="O18" s="47">
        <f t="shared" si="1"/>
        <v>14.97582719012515</v>
      </c>
      <c r="P18" s="9"/>
    </row>
    <row r="19" spans="1:16">
      <c r="A19" s="12"/>
      <c r="B19" s="25">
        <v>324.20999999999998</v>
      </c>
      <c r="C19" s="20" t="s">
        <v>82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30502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30502</v>
      </c>
      <c r="O19" s="47">
        <f t="shared" si="1"/>
        <v>5.2292130978913081</v>
      </c>
      <c r="P19" s="9"/>
    </row>
    <row r="20" spans="1:16">
      <c r="A20" s="12"/>
      <c r="B20" s="25">
        <v>324.22000000000003</v>
      </c>
      <c r="C20" s="20" t="s">
        <v>135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950</v>
      </c>
      <c r="O20" s="47">
        <f t="shared" si="1"/>
        <v>0.16286644951140064</v>
      </c>
      <c r="P20" s="9"/>
    </row>
    <row r="21" spans="1:16">
      <c r="A21" s="12"/>
      <c r="B21" s="25">
        <v>325.2</v>
      </c>
      <c r="C21" s="20" t="s">
        <v>118</v>
      </c>
      <c r="D21" s="46">
        <v>0</v>
      </c>
      <c r="E21" s="46">
        <v>209470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209470</v>
      </c>
      <c r="O21" s="47">
        <f t="shared" si="1"/>
        <v>35.911194925424311</v>
      </c>
      <c r="P21" s="9"/>
    </row>
    <row r="22" spans="1:16">
      <c r="A22" s="12"/>
      <c r="B22" s="25">
        <v>329</v>
      </c>
      <c r="C22" s="20" t="s">
        <v>20</v>
      </c>
      <c r="D22" s="46">
        <v>5491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5491</v>
      </c>
      <c r="O22" s="47">
        <f t="shared" si="1"/>
        <v>0.94136807817589574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SUM(D24:D43)</f>
        <v>915890</v>
      </c>
      <c r="E23" s="32">
        <f t="shared" si="5"/>
        <v>72686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608043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1596619</v>
      </c>
      <c r="O23" s="45">
        <f t="shared" si="1"/>
        <v>273.72175552888734</v>
      </c>
      <c r="P23" s="10"/>
    </row>
    <row r="24" spans="1:16">
      <c r="A24" s="12"/>
      <c r="B24" s="25">
        <v>331.1</v>
      </c>
      <c r="C24" s="20" t="s">
        <v>71</v>
      </c>
      <c r="D24" s="46">
        <v>23555</v>
      </c>
      <c r="E24" s="46">
        <v>897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24452</v>
      </c>
      <c r="O24" s="47">
        <f t="shared" si="1"/>
        <v>4.1920109720555461</v>
      </c>
      <c r="P24" s="9"/>
    </row>
    <row r="25" spans="1:16">
      <c r="A25" s="12"/>
      <c r="B25" s="25">
        <v>331.31</v>
      </c>
      <c r="C25" s="20" t="s">
        <v>129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43387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43387</v>
      </c>
      <c r="O25" s="47">
        <f t="shared" si="1"/>
        <v>7.4381964683696209</v>
      </c>
      <c r="P25" s="9"/>
    </row>
    <row r="26" spans="1:16">
      <c r="A26" s="12"/>
      <c r="B26" s="25">
        <v>331.32</v>
      </c>
      <c r="C26" s="20" t="s">
        <v>130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344990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344990</v>
      </c>
      <c r="O26" s="47">
        <f t="shared" si="1"/>
        <v>59.144522544145381</v>
      </c>
      <c r="P26" s="9"/>
    </row>
    <row r="27" spans="1:16">
      <c r="A27" s="12"/>
      <c r="B27" s="25">
        <v>331.34</v>
      </c>
      <c r="C27" s="20" t="s">
        <v>136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209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209</v>
      </c>
      <c r="O27" s="47">
        <f t="shared" si="1"/>
        <v>3.5830618892508145E-2</v>
      </c>
      <c r="P27" s="9"/>
    </row>
    <row r="28" spans="1:16">
      <c r="A28" s="12"/>
      <c r="B28" s="25">
        <v>331.35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183435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183435</v>
      </c>
      <c r="O28" s="47">
        <f t="shared" si="1"/>
        <v>31.447797016972398</v>
      </c>
      <c r="P28" s="9"/>
    </row>
    <row r="29" spans="1:16">
      <c r="A29" s="12"/>
      <c r="B29" s="25">
        <v>331.39</v>
      </c>
      <c r="C29" s="20" t="s">
        <v>137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2267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2267</v>
      </c>
      <c r="O29" s="47">
        <f t="shared" si="1"/>
        <v>0.38865078004457398</v>
      </c>
      <c r="P29" s="9"/>
    </row>
    <row r="30" spans="1:16">
      <c r="A30" s="12"/>
      <c r="B30" s="25">
        <v>332</v>
      </c>
      <c r="C30" s="20" t="s">
        <v>138</v>
      </c>
      <c r="D30" s="46">
        <v>21297</v>
      </c>
      <c r="E30" s="46">
        <v>24887</v>
      </c>
      <c r="F30" s="46">
        <v>0</v>
      </c>
      <c r="G30" s="46">
        <v>0</v>
      </c>
      <c r="H30" s="46">
        <v>0</v>
      </c>
      <c r="I30" s="46">
        <v>16121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62305</v>
      </c>
      <c r="O30" s="47">
        <f t="shared" si="1"/>
        <v>10.681467512429281</v>
      </c>
      <c r="P30" s="9"/>
    </row>
    <row r="31" spans="1:16">
      <c r="A31" s="12"/>
      <c r="B31" s="25">
        <v>334.1</v>
      </c>
      <c r="C31" s="20" t="s">
        <v>139</v>
      </c>
      <c r="D31" s="46">
        <v>40436</v>
      </c>
      <c r="E31" s="46">
        <v>166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40602</v>
      </c>
      <c r="O31" s="47">
        <f t="shared" si="1"/>
        <v>6.9607406137493575</v>
      </c>
      <c r="P31" s="9"/>
    </row>
    <row r="32" spans="1:16">
      <c r="A32" s="12"/>
      <c r="B32" s="25">
        <v>334.31</v>
      </c>
      <c r="C32" s="20" t="s">
        <v>140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</v>
      </c>
      <c r="O32" s="47">
        <f t="shared" si="1"/>
        <v>1.0800617178124465E-2</v>
      </c>
      <c r="P32" s="9"/>
    </row>
    <row r="33" spans="1:16">
      <c r="A33" s="12"/>
      <c r="B33" s="25">
        <v>334.32</v>
      </c>
      <c r="C33" s="20" t="s">
        <v>141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17438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17438</v>
      </c>
      <c r="O33" s="47">
        <f t="shared" si="1"/>
        <v>2.9895422595576888</v>
      </c>
      <c r="P33" s="9"/>
    </row>
    <row r="34" spans="1:16">
      <c r="A34" s="12"/>
      <c r="B34" s="25">
        <v>334.35</v>
      </c>
      <c r="C34" s="20" t="s">
        <v>95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63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63</v>
      </c>
      <c r="O34" s="47">
        <f t="shared" si="1"/>
        <v>1.0800617178124465E-2</v>
      </c>
      <c r="P34" s="9"/>
    </row>
    <row r="35" spans="1:16">
      <c r="A35" s="12"/>
      <c r="B35" s="25">
        <v>334.36</v>
      </c>
      <c r="C35" s="20" t="s">
        <v>142</v>
      </c>
      <c r="D35" s="46">
        <v>0</v>
      </c>
      <c r="E35" s="46">
        <v>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63</v>
      </c>
      <c r="O35" s="47">
        <f t="shared" si="1"/>
        <v>1.0800617178124465E-2</v>
      </c>
      <c r="P35" s="9"/>
    </row>
    <row r="36" spans="1:16">
      <c r="A36" s="12"/>
      <c r="B36" s="25">
        <v>334.9</v>
      </c>
      <c r="C36" s="20" t="s">
        <v>96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</v>
      </c>
      <c r="O36" s="47">
        <f t="shared" si="1"/>
        <v>1.2000685753471628E-2</v>
      </c>
      <c r="P36" s="9"/>
    </row>
    <row r="37" spans="1:16">
      <c r="A37" s="12"/>
      <c r="B37" s="25">
        <v>335.12</v>
      </c>
      <c r="C37" s="20" t="s">
        <v>97</v>
      </c>
      <c r="D37" s="46">
        <v>332393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332393</v>
      </c>
      <c r="O37" s="47">
        <f t="shared" ref="O37:O68" si="8">(N37/O$71)</f>
        <v>56.984913423624207</v>
      </c>
      <c r="P37" s="9"/>
    </row>
    <row r="38" spans="1:16">
      <c r="A38" s="12"/>
      <c r="B38" s="25">
        <v>335.14</v>
      </c>
      <c r="C38" s="20" t="s">
        <v>98</v>
      </c>
      <c r="D38" s="46">
        <v>15908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15908</v>
      </c>
      <c r="O38" s="47">
        <f t="shared" si="8"/>
        <v>2.7272415566603807</v>
      </c>
      <c r="P38" s="9"/>
    </row>
    <row r="39" spans="1:16">
      <c r="A39" s="12"/>
      <c r="B39" s="25">
        <v>335.15</v>
      </c>
      <c r="C39" s="20" t="s">
        <v>99</v>
      </c>
      <c r="D39" s="46">
        <v>1491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1491</v>
      </c>
      <c r="O39" s="47">
        <f t="shared" si="8"/>
        <v>0.25561460654894563</v>
      </c>
      <c r="P39" s="9"/>
    </row>
    <row r="40" spans="1:16">
      <c r="A40" s="12"/>
      <c r="B40" s="25">
        <v>335.18</v>
      </c>
      <c r="C40" s="20" t="s">
        <v>100</v>
      </c>
      <c r="D40" s="46">
        <v>389708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389708</v>
      </c>
      <c r="O40" s="47">
        <f t="shared" si="8"/>
        <v>66.810903480198874</v>
      </c>
      <c r="P40" s="9"/>
    </row>
    <row r="41" spans="1:16">
      <c r="A41" s="12"/>
      <c r="B41" s="25">
        <v>335.49</v>
      </c>
      <c r="C41" s="20" t="s">
        <v>27</v>
      </c>
      <c r="D41" s="46">
        <v>14105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14105</v>
      </c>
      <c r="O41" s="47">
        <f t="shared" si="8"/>
        <v>2.4181381793245329</v>
      </c>
      <c r="P41" s="9"/>
    </row>
    <row r="42" spans="1:16">
      <c r="A42" s="12"/>
      <c r="B42" s="25">
        <v>337.3</v>
      </c>
      <c r="C42" s="20" t="s">
        <v>126</v>
      </c>
      <c r="D42" s="46">
        <v>0</v>
      </c>
      <c r="E42" s="46">
        <v>46673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46673</v>
      </c>
      <c r="O42" s="47">
        <f t="shared" si="8"/>
        <v>8.0015429453111615</v>
      </c>
      <c r="P42" s="9"/>
    </row>
    <row r="43" spans="1:16">
      <c r="A43" s="12"/>
      <c r="B43" s="25">
        <v>338</v>
      </c>
      <c r="C43" s="20" t="s">
        <v>29</v>
      </c>
      <c r="D43" s="46">
        <v>76997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76997</v>
      </c>
      <c r="O43" s="47">
        <f t="shared" si="8"/>
        <v>13.200240013715069</v>
      </c>
      <c r="P43" s="9"/>
    </row>
    <row r="44" spans="1:16" ht="15.75">
      <c r="A44" s="29" t="s">
        <v>34</v>
      </c>
      <c r="B44" s="30"/>
      <c r="C44" s="31"/>
      <c r="D44" s="32">
        <f t="shared" ref="D44:M44" si="9">SUM(D45:D51)</f>
        <v>15598</v>
      </c>
      <c r="E44" s="32">
        <f t="shared" si="9"/>
        <v>241916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7381941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7639455</v>
      </c>
      <c r="O44" s="45">
        <f t="shared" si="8"/>
        <v>1309.6956968969655</v>
      </c>
      <c r="P44" s="10"/>
    </row>
    <row r="45" spans="1:16">
      <c r="A45" s="12"/>
      <c r="B45" s="25">
        <v>342.2</v>
      </c>
      <c r="C45" s="20" t="s">
        <v>132</v>
      </c>
      <c r="D45" s="46">
        <v>0</v>
      </c>
      <c r="E45" s="46">
        <v>241916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0">SUM(D45:M45)</f>
        <v>241916</v>
      </c>
      <c r="O45" s="47">
        <f t="shared" si="8"/>
        <v>41.473684210526315</v>
      </c>
      <c r="P45" s="9"/>
    </row>
    <row r="46" spans="1:16">
      <c r="A46" s="12"/>
      <c r="B46" s="25">
        <v>343.1</v>
      </c>
      <c r="C46" s="20" t="s">
        <v>38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5250471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5250471</v>
      </c>
      <c r="O46" s="47">
        <f t="shared" si="8"/>
        <v>900.13217898165612</v>
      </c>
      <c r="P46" s="9"/>
    </row>
    <row r="47" spans="1:16">
      <c r="A47" s="12"/>
      <c r="B47" s="25">
        <v>343.3</v>
      </c>
      <c r="C47" s="20" t="s">
        <v>84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597076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597076</v>
      </c>
      <c r="O47" s="47">
        <f t="shared" si="8"/>
        <v>102.36173495628321</v>
      </c>
      <c r="P47" s="9"/>
    </row>
    <row r="48" spans="1:16">
      <c r="A48" s="12"/>
      <c r="B48" s="25">
        <v>343.4</v>
      </c>
      <c r="C48" s="20" t="s">
        <v>40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497095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497095</v>
      </c>
      <c r="O48" s="47">
        <f t="shared" si="8"/>
        <v>85.221155494599685</v>
      </c>
      <c r="P48" s="9"/>
    </row>
    <row r="49" spans="1:16">
      <c r="A49" s="12"/>
      <c r="B49" s="25">
        <v>343.5</v>
      </c>
      <c r="C49" s="20" t="s">
        <v>73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1037299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1037299</v>
      </c>
      <c r="O49" s="47">
        <f t="shared" si="8"/>
        <v>177.83284759129094</v>
      </c>
      <c r="P49" s="9"/>
    </row>
    <row r="50" spans="1:16">
      <c r="A50" s="12"/>
      <c r="B50" s="25">
        <v>347.1</v>
      </c>
      <c r="C50" s="20" t="s">
        <v>44</v>
      </c>
      <c r="D50" s="46">
        <v>5383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5383</v>
      </c>
      <c r="O50" s="47">
        <f t="shared" si="8"/>
        <v>0.92285273444196814</v>
      </c>
      <c r="P50" s="9"/>
    </row>
    <row r="51" spans="1:16">
      <c r="A51" s="12"/>
      <c r="B51" s="25">
        <v>347.2</v>
      </c>
      <c r="C51" s="20" t="s">
        <v>45</v>
      </c>
      <c r="D51" s="46">
        <v>10215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10215</v>
      </c>
      <c r="O51" s="47">
        <f t="shared" si="8"/>
        <v>1.7512429281673239</v>
      </c>
      <c r="P51" s="9"/>
    </row>
    <row r="52" spans="1:16" ht="15.75">
      <c r="A52" s="29" t="s">
        <v>35</v>
      </c>
      <c r="B52" s="30"/>
      <c r="C52" s="31"/>
      <c r="D52" s="32">
        <f t="shared" ref="D52:M52" si="11">SUM(D53:D55)</f>
        <v>98009</v>
      </c>
      <c r="E52" s="32">
        <f t="shared" si="11"/>
        <v>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7" si="12">SUM(D52:M52)</f>
        <v>98009</v>
      </c>
      <c r="O52" s="45">
        <f t="shared" si="8"/>
        <v>16.802503000171438</v>
      </c>
      <c r="P52" s="10"/>
    </row>
    <row r="53" spans="1:16">
      <c r="A53" s="13"/>
      <c r="B53" s="39">
        <v>351.1</v>
      </c>
      <c r="C53" s="21" t="s">
        <v>48</v>
      </c>
      <c r="D53" s="46">
        <v>4092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4092</v>
      </c>
      <c r="O53" s="47">
        <f t="shared" si="8"/>
        <v>0.70152580147436994</v>
      </c>
      <c r="P53" s="9"/>
    </row>
    <row r="54" spans="1:16">
      <c r="A54" s="13"/>
      <c r="B54" s="39">
        <v>351.9</v>
      </c>
      <c r="C54" s="21" t="s">
        <v>121</v>
      </c>
      <c r="D54" s="46">
        <v>46037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46037</v>
      </c>
      <c r="O54" s="47">
        <f t="shared" si="8"/>
        <v>7.892508143322476</v>
      </c>
      <c r="P54" s="9"/>
    </row>
    <row r="55" spans="1:16">
      <c r="A55" s="13"/>
      <c r="B55" s="39">
        <v>354</v>
      </c>
      <c r="C55" s="21" t="s">
        <v>49</v>
      </c>
      <c r="D55" s="46">
        <v>47880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47880</v>
      </c>
      <c r="O55" s="47">
        <f t="shared" si="8"/>
        <v>8.2084690553745929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SUM(D57:D65)</f>
        <v>250476</v>
      </c>
      <c r="E56" s="32">
        <f t="shared" si="13"/>
        <v>2904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445861</v>
      </c>
      <c r="J56" s="32">
        <f t="shared" si="13"/>
        <v>0</v>
      </c>
      <c r="K56" s="32">
        <f t="shared" si="13"/>
        <v>695908</v>
      </c>
      <c r="L56" s="32">
        <f t="shared" si="13"/>
        <v>0</v>
      </c>
      <c r="M56" s="32">
        <f t="shared" si="13"/>
        <v>0</v>
      </c>
      <c r="N56" s="32">
        <f t="shared" si="12"/>
        <v>1395149</v>
      </c>
      <c r="O56" s="45">
        <f t="shared" si="8"/>
        <v>239.18206754671695</v>
      </c>
      <c r="P56" s="10"/>
    </row>
    <row r="57" spans="1:16">
      <c r="A57" s="12"/>
      <c r="B57" s="25">
        <v>361.1</v>
      </c>
      <c r="C57" s="20" t="s">
        <v>50</v>
      </c>
      <c r="D57" s="46">
        <v>1036</v>
      </c>
      <c r="E57" s="46">
        <v>0</v>
      </c>
      <c r="F57" s="46">
        <v>0</v>
      </c>
      <c r="G57" s="46">
        <v>0</v>
      </c>
      <c r="H57" s="46">
        <v>0</v>
      </c>
      <c r="I57" s="46">
        <v>321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1357</v>
      </c>
      <c r="O57" s="47">
        <f t="shared" si="8"/>
        <v>0.23264186524944283</v>
      </c>
      <c r="P57" s="9"/>
    </row>
    <row r="58" spans="1:16">
      <c r="A58" s="12"/>
      <c r="B58" s="25">
        <v>361.3</v>
      </c>
      <c r="C58" s="20" t="s">
        <v>113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430069</v>
      </c>
      <c r="L58" s="46">
        <v>0</v>
      </c>
      <c r="M58" s="46">
        <v>0</v>
      </c>
      <c r="N58" s="46">
        <f t="shared" ref="N58:N65" si="14">SUM(D58:M58)</f>
        <v>430069</v>
      </c>
      <c r="O58" s="47">
        <f t="shared" si="8"/>
        <v>73.730327447282704</v>
      </c>
      <c r="P58" s="9"/>
    </row>
    <row r="59" spans="1:16">
      <c r="A59" s="12"/>
      <c r="B59" s="25">
        <v>362</v>
      </c>
      <c r="C59" s="20" t="s">
        <v>74</v>
      </c>
      <c r="D59" s="46">
        <v>25872</v>
      </c>
      <c r="E59" s="46">
        <v>0</v>
      </c>
      <c r="F59" s="46">
        <v>0</v>
      </c>
      <c r="G59" s="46">
        <v>0</v>
      </c>
      <c r="H59" s="46">
        <v>0</v>
      </c>
      <c r="I59" s="46">
        <v>369168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395040</v>
      </c>
      <c r="O59" s="47">
        <f t="shared" si="8"/>
        <v>67.725012857877587</v>
      </c>
      <c r="P59" s="9"/>
    </row>
    <row r="60" spans="1:16">
      <c r="A60" s="12"/>
      <c r="B60" s="25">
        <v>364</v>
      </c>
      <c r="C60" s="20" t="s">
        <v>103</v>
      </c>
      <c r="D60" s="46">
        <v>26711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26711</v>
      </c>
      <c r="O60" s="47">
        <f t="shared" si="8"/>
        <v>4.5792902451568658</v>
      </c>
      <c r="P60" s="9"/>
    </row>
    <row r="61" spans="1:16">
      <c r="A61" s="12"/>
      <c r="B61" s="25">
        <v>365</v>
      </c>
      <c r="C61" s="20" t="s">
        <v>104</v>
      </c>
      <c r="D61" s="46">
        <v>1397</v>
      </c>
      <c r="E61" s="46">
        <v>0</v>
      </c>
      <c r="F61" s="46">
        <v>0</v>
      </c>
      <c r="G61" s="46">
        <v>0</v>
      </c>
      <c r="H61" s="46">
        <v>0</v>
      </c>
      <c r="I61" s="46">
        <v>1478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2875</v>
      </c>
      <c r="O61" s="47">
        <f t="shared" si="8"/>
        <v>0.49288530773187039</v>
      </c>
      <c r="P61" s="9"/>
    </row>
    <row r="62" spans="1:16">
      <c r="A62" s="12"/>
      <c r="B62" s="25">
        <v>366</v>
      </c>
      <c r="C62" s="20" t="s">
        <v>79</v>
      </c>
      <c r="D62" s="46">
        <v>45411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45411</v>
      </c>
      <c r="O62" s="47">
        <f t="shared" si="8"/>
        <v>7.7851877250128583</v>
      </c>
      <c r="P62" s="9"/>
    </row>
    <row r="63" spans="1:16">
      <c r="A63" s="12"/>
      <c r="B63" s="25">
        <v>368</v>
      </c>
      <c r="C63" s="20" t="s">
        <v>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265839</v>
      </c>
      <c r="L63" s="46">
        <v>0</v>
      </c>
      <c r="M63" s="46">
        <v>0</v>
      </c>
      <c r="N63" s="46">
        <f t="shared" si="14"/>
        <v>265839</v>
      </c>
      <c r="O63" s="47">
        <f t="shared" si="8"/>
        <v>45.575004285959196</v>
      </c>
      <c r="P63" s="9"/>
    </row>
    <row r="64" spans="1:16">
      <c r="A64" s="12"/>
      <c r="B64" s="25">
        <v>369.3</v>
      </c>
      <c r="C64" s="20" t="s">
        <v>122</v>
      </c>
      <c r="D64" s="46">
        <v>141244</v>
      </c>
      <c r="E64" s="46">
        <v>1667</v>
      </c>
      <c r="F64" s="46">
        <v>0</v>
      </c>
      <c r="G64" s="46">
        <v>0</v>
      </c>
      <c r="H64" s="46">
        <v>0</v>
      </c>
      <c r="I64" s="46">
        <v>71444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214355</v>
      </c>
      <c r="O64" s="47">
        <f t="shared" si="8"/>
        <v>36.748671352648721</v>
      </c>
      <c r="P64" s="9"/>
    </row>
    <row r="65" spans="1:119">
      <c r="A65" s="12"/>
      <c r="B65" s="25">
        <v>369.9</v>
      </c>
      <c r="C65" s="20" t="s">
        <v>54</v>
      </c>
      <c r="D65" s="46">
        <v>8805</v>
      </c>
      <c r="E65" s="46">
        <v>1237</v>
      </c>
      <c r="F65" s="46">
        <v>0</v>
      </c>
      <c r="G65" s="46">
        <v>0</v>
      </c>
      <c r="H65" s="46">
        <v>0</v>
      </c>
      <c r="I65" s="46">
        <v>3450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13492</v>
      </c>
      <c r="O65" s="47">
        <f t="shared" si="8"/>
        <v>2.3130464597977025</v>
      </c>
      <c r="P65" s="9"/>
    </row>
    <row r="66" spans="1:119" ht="15.75">
      <c r="A66" s="29" t="s">
        <v>36</v>
      </c>
      <c r="B66" s="30"/>
      <c r="C66" s="31"/>
      <c r="D66" s="32">
        <f t="shared" ref="D66:M66" si="15">SUM(D67:D68)</f>
        <v>1076953</v>
      </c>
      <c r="E66" s="32">
        <f t="shared" si="15"/>
        <v>23772</v>
      </c>
      <c r="F66" s="32">
        <f t="shared" si="15"/>
        <v>0</v>
      </c>
      <c r="G66" s="32">
        <f t="shared" si="15"/>
        <v>0</v>
      </c>
      <c r="H66" s="32">
        <f t="shared" si="15"/>
        <v>0</v>
      </c>
      <c r="I66" s="32">
        <f t="shared" si="15"/>
        <v>20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>SUM(D66:M66)</f>
        <v>1100745</v>
      </c>
      <c r="O66" s="45">
        <f t="shared" si="8"/>
        <v>188.70992628150179</v>
      </c>
      <c r="P66" s="9"/>
    </row>
    <row r="67" spans="1:119">
      <c r="A67" s="12"/>
      <c r="B67" s="25">
        <v>381</v>
      </c>
      <c r="C67" s="20" t="s">
        <v>55</v>
      </c>
      <c r="D67" s="46">
        <v>1000206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1000206</v>
      </c>
      <c r="O67" s="47">
        <f t="shared" si="8"/>
        <v>171.47368421052633</v>
      </c>
      <c r="P67" s="9"/>
    </row>
    <row r="68" spans="1:119" ht="15.75" thickBot="1">
      <c r="A68" s="12"/>
      <c r="B68" s="25">
        <v>384</v>
      </c>
      <c r="C68" s="20" t="s">
        <v>85</v>
      </c>
      <c r="D68" s="46">
        <v>76747</v>
      </c>
      <c r="E68" s="46">
        <v>23772</v>
      </c>
      <c r="F68" s="46">
        <v>0</v>
      </c>
      <c r="G68" s="46">
        <v>0</v>
      </c>
      <c r="H68" s="46">
        <v>0</v>
      </c>
      <c r="I68" s="46">
        <v>20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100539</v>
      </c>
      <c r="O68" s="47">
        <f t="shared" si="8"/>
        <v>17.236242070975486</v>
      </c>
      <c r="P68" s="9"/>
    </row>
    <row r="69" spans="1:119" ht="16.5" thickBot="1">
      <c r="A69" s="14" t="s">
        <v>46</v>
      </c>
      <c r="B69" s="23"/>
      <c r="C69" s="22"/>
      <c r="D69" s="15">
        <f t="shared" ref="D69:M69" si="16">SUM(D5,D15,D23,D44,D52,D56,D66)</f>
        <v>4202572</v>
      </c>
      <c r="E69" s="15">
        <f t="shared" si="16"/>
        <v>684381</v>
      </c>
      <c r="F69" s="15">
        <f t="shared" si="16"/>
        <v>0</v>
      </c>
      <c r="G69" s="15">
        <f t="shared" si="16"/>
        <v>0</v>
      </c>
      <c r="H69" s="15">
        <f t="shared" si="16"/>
        <v>0</v>
      </c>
      <c r="I69" s="15">
        <f t="shared" si="16"/>
        <v>8467317</v>
      </c>
      <c r="J69" s="15">
        <f t="shared" si="16"/>
        <v>0</v>
      </c>
      <c r="K69" s="15">
        <f t="shared" si="16"/>
        <v>695908</v>
      </c>
      <c r="L69" s="15">
        <f t="shared" si="16"/>
        <v>0</v>
      </c>
      <c r="M69" s="15">
        <f t="shared" si="16"/>
        <v>0</v>
      </c>
      <c r="N69" s="15">
        <f>SUM(D69:M69)</f>
        <v>14050178</v>
      </c>
      <c r="O69" s="38">
        <f>(N69/O$71)</f>
        <v>2408.7395851191495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143</v>
      </c>
      <c r="M71" s="118"/>
      <c r="N71" s="118"/>
      <c r="O71" s="43">
        <v>5833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76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1663255</v>
      </c>
      <c r="E5" s="27">
        <f t="shared" si="0"/>
        <v>74488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1737743</v>
      </c>
      <c r="O5" s="33">
        <f t="shared" ref="O5:O36" si="1">(N5/O$64)</f>
        <v>300.33581057725547</v>
      </c>
      <c r="P5" s="6"/>
    </row>
    <row r="6" spans="1:133">
      <c r="A6" s="12"/>
      <c r="B6" s="25">
        <v>311</v>
      </c>
      <c r="C6" s="20" t="s">
        <v>2</v>
      </c>
      <c r="D6" s="46">
        <v>702718</v>
      </c>
      <c r="E6" s="46">
        <v>74488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777206</v>
      </c>
      <c r="O6" s="47">
        <f t="shared" si="1"/>
        <v>134.32526788800553</v>
      </c>
      <c r="P6" s="9"/>
    </row>
    <row r="7" spans="1:133">
      <c r="A7" s="12"/>
      <c r="B7" s="25">
        <v>312.3</v>
      </c>
      <c r="C7" s="20" t="s">
        <v>10</v>
      </c>
      <c r="D7" s="46">
        <v>36659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36659</v>
      </c>
      <c r="O7" s="47">
        <f t="shared" si="1"/>
        <v>6.3358105772554438</v>
      </c>
      <c r="P7" s="9"/>
    </row>
    <row r="8" spans="1:133">
      <c r="A8" s="12"/>
      <c r="B8" s="25">
        <v>312.41000000000003</v>
      </c>
      <c r="C8" s="20" t="s">
        <v>12</v>
      </c>
      <c r="D8" s="46">
        <v>203600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203600</v>
      </c>
      <c r="O8" s="47">
        <f t="shared" si="1"/>
        <v>35.188385758727961</v>
      </c>
      <c r="P8" s="9"/>
    </row>
    <row r="9" spans="1:133">
      <c r="A9" s="12"/>
      <c r="B9" s="25">
        <v>312.42</v>
      </c>
      <c r="C9" s="20" t="s">
        <v>11</v>
      </c>
      <c r="D9" s="46">
        <v>128463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128463</v>
      </c>
      <c r="O9" s="47">
        <f t="shared" si="1"/>
        <v>22.20238506740408</v>
      </c>
      <c r="P9" s="9"/>
    </row>
    <row r="10" spans="1:133">
      <c r="A10" s="12"/>
      <c r="B10" s="25">
        <v>314.10000000000002</v>
      </c>
      <c r="C10" s="20" t="s">
        <v>13</v>
      </c>
      <c r="D10" s="46">
        <v>425617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425617</v>
      </c>
      <c r="O10" s="47">
        <f t="shared" si="1"/>
        <v>73.559799516073284</v>
      </c>
      <c r="P10" s="9"/>
    </row>
    <row r="11" spans="1:133">
      <c r="A11" s="12"/>
      <c r="B11" s="25">
        <v>314.3</v>
      </c>
      <c r="C11" s="20" t="s">
        <v>14</v>
      </c>
      <c r="D11" s="46">
        <v>47290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47290</v>
      </c>
      <c r="O11" s="47">
        <f t="shared" si="1"/>
        <v>8.1731766332526785</v>
      </c>
      <c r="P11" s="9"/>
    </row>
    <row r="12" spans="1:133">
      <c r="A12" s="12"/>
      <c r="B12" s="25">
        <v>314.39999999999998</v>
      </c>
      <c r="C12" s="20" t="s">
        <v>16</v>
      </c>
      <c r="D12" s="46">
        <v>14206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14206</v>
      </c>
      <c r="O12" s="47">
        <f t="shared" si="1"/>
        <v>2.4552367784306948</v>
      </c>
      <c r="P12" s="9"/>
    </row>
    <row r="13" spans="1:133">
      <c r="A13" s="12"/>
      <c r="B13" s="25">
        <v>314.8</v>
      </c>
      <c r="C13" s="20" t="s">
        <v>70</v>
      </c>
      <c r="D13" s="46">
        <v>1977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1977</v>
      </c>
      <c r="O13" s="47">
        <f t="shared" si="1"/>
        <v>0.3416868302799862</v>
      </c>
      <c r="P13" s="9"/>
    </row>
    <row r="14" spans="1:133">
      <c r="A14" s="12"/>
      <c r="B14" s="25">
        <v>315</v>
      </c>
      <c r="C14" s="20" t="s">
        <v>94</v>
      </c>
      <c r="D14" s="46">
        <v>95149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95149</v>
      </c>
      <c r="O14" s="47">
        <f t="shared" si="1"/>
        <v>16.444694089180782</v>
      </c>
      <c r="P14" s="9"/>
    </row>
    <row r="15" spans="1:133">
      <c r="A15" s="12"/>
      <c r="B15" s="25">
        <v>316</v>
      </c>
      <c r="C15" s="20" t="s">
        <v>111</v>
      </c>
      <c r="D15" s="46">
        <v>7576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7576</v>
      </c>
      <c r="O15" s="47">
        <f t="shared" si="1"/>
        <v>1.3093674386450052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236781</v>
      </c>
      <c r="E16" s="32">
        <f t="shared" si="3"/>
        <v>187284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430065</v>
      </c>
      <c r="O16" s="45">
        <f t="shared" si="1"/>
        <v>74.328551676460421</v>
      </c>
      <c r="P16" s="10"/>
    </row>
    <row r="17" spans="1:16">
      <c r="A17" s="12"/>
      <c r="B17" s="25">
        <v>322</v>
      </c>
      <c r="C17" s="20" t="s">
        <v>0</v>
      </c>
      <c r="D17" s="46">
        <v>119403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119403</v>
      </c>
      <c r="O17" s="47">
        <f t="shared" si="1"/>
        <v>20.636536467334945</v>
      </c>
      <c r="P17" s="9"/>
    </row>
    <row r="18" spans="1:16">
      <c r="A18" s="12"/>
      <c r="B18" s="25">
        <v>323.39999999999998</v>
      </c>
      <c r="C18" s="20" t="s">
        <v>18</v>
      </c>
      <c r="D18" s="46">
        <v>18497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18497</v>
      </c>
      <c r="O18" s="47">
        <f t="shared" si="1"/>
        <v>3.1968544763221569</v>
      </c>
      <c r="P18" s="9"/>
    </row>
    <row r="19" spans="1:16">
      <c r="A19" s="12"/>
      <c r="B19" s="25">
        <v>323.7</v>
      </c>
      <c r="C19" s="20" t="s">
        <v>19</v>
      </c>
      <c r="D19" s="46">
        <v>88525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88525</v>
      </c>
      <c r="O19" s="47">
        <f t="shared" si="1"/>
        <v>15.299861735222953</v>
      </c>
      <c r="P19" s="9"/>
    </row>
    <row r="20" spans="1:16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6000</v>
      </c>
      <c r="O20" s="47">
        <f t="shared" si="1"/>
        <v>1.0369858278603525</v>
      </c>
      <c r="P20" s="9"/>
    </row>
    <row r="21" spans="1:16">
      <c r="A21" s="12"/>
      <c r="B21" s="25">
        <v>325.2</v>
      </c>
      <c r="C21" s="20" t="s">
        <v>118</v>
      </c>
      <c r="D21" s="46">
        <v>0</v>
      </c>
      <c r="E21" s="46">
        <v>187284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187284</v>
      </c>
      <c r="O21" s="47">
        <f t="shared" si="1"/>
        <v>32.368475630833046</v>
      </c>
      <c r="P21" s="9"/>
    </row>
    <row r="22" spans="1:16">
      <c r="A22" s="12"/>
      <c r="B22" s="25">
        <v>329</v>
      </c>
      <c r="C22" s="20" t="s">
        <v>20</v>
      </c>
      <c r="D22" s="46">
        <v>10356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10356</v>
      </c>
      <c r="O22" s="47">
        <f t="shared" si="1"/>
        <v>1.7898375388869685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SUM(D24:D35)</f>
        <v>903470</v>
      </c>
      <c r="E23" s="32">
        <f t="shared" si="5"/>
        <v>14064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519328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1436862</v>
      </c>
      <c r="O23" s="45">
        <f t="shared" si="1"/>
        <v>248.33425509851367</v>
      </c>
      <c r="P23" s="10"/>
    </row>
    <row r="24" spans="1:16">
      <c r="A24" s="12"/>
      <c r="B24" s="25">
        <v>331.1</v>
      </c>
      <c r="C24" s="20" t="s">
        <v>71</v>
      </c>
      <c r="D24" s="46">
        <v>1468</v>
      </c>
      <c r="E24" s="46">
        <v>737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2205</v>
      </c>
      <c r="O24" s="47">
        <f t="shared" si="1"/>
        <v>0.38109229173867959</v>
      </c>
      <c r="P24" s="9"/>
    </row>
    <row r="25" spans="1:16">
      <c r="A25" s="12"/>
      <c r="B25" s="25">
        <v>331.31</v>
      </c>
      <c r="C25" s="20" t="s">
        <v>129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737</v>
      </c>
      <c r="O25" s="47">
        <f t="shared" si="1"/>
        <v>0.12737642585551331</v>
      </c>
      <c r="P25" s="9"/>
    </row>
    <row r="26" spans="1:16">
      <c r="A26" s="12"/>
      <c r="B26" s="25">
        <v>331.32</v>
      </c>
      <c r="C26" s="20" t="s">
        <v>130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737</v>
      </c>
      <c r="O26" s="47">
        <f t="shared" si="1"/>
        <v>0.12737642585551331</v>
      </c>
      <c r="P26" s="9"/>
    </row>
    <row r="27" spans="1:16">
      <c r="A27" s="12"/>
      <c r="B27" s="25">
        <v>331.35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517854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517854</v>
      </c>
      <c r="O27" s="47">
        <f t="shared" si="1"/>
        <v>89.501209816799175</v>
      </c>
      <c r="P27" s="9"/>
    </row>
    <row r="28" spans="1:16">
      <c r="A28" s="12"/>
      <c r="B28" s="25">
        <v>334.7</v>
      </c>
      <c r="C28" s="20" t="s">
        <v>131</v>
      </c>
      <c r="D28" s="46">
        <v>93847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93847</v>
      </c>
      <c r="O28" s="47">
        <f t="shared" si="1"/>
        <v>16.219668164535086</v>
      </c>
      <c r="P28" s="9"/>
    </row>
    <row r="29" spans="1:16">
      <c r="A29" s="12"/>
      <c r="B29" s="25">
        <v>335.14</v>
      </c>
      <c r="C29" s="20" t="s">
        <v>98</v>
      </c>
      <c r="D29" s="46">
        <v>14651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14651</v>
      </c>
      <c r="O29" s="47">
        <f t="shared" si="1"/>
        <v>2.5321465606636711</v>
      </c>
      <c r="P29" s="9"/>
    </row>
    <row r="30" spans="1:16">
      <c r="A30" s="12"/>
      <c r="B30" s="25">
        <v>335.15</v>
      </c>
      <c r="C30" s="20" t="s">
        <v>99</v>
      </c>
      <c r="D30" s="46">
        <v>1491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1491</v>
      </c>
      <c r="O30" s="47">
        <f t="shared" si="1"/>
        <v>0.25769097822329762</v>
      </c>
      <c r="P30" s="9"/>
    </row>
    <row r="31" spans="1:16">
      <c r="A31" s="12"/>
      <c r="B31" s="25">
        <v>335.16</v>
      </c>
      <c r="C31" s="20" t="s">
        <v>120</v>
      </c>
      <c r="D31" s="46">
        <v>353797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353797</v>
      </c>
      <c r="O31" s="47">
        <f t="shared" si="1"/>
        <v>61.147079156584859</v>
      </c>
      <c r="P31" s="9"/>
    </row>
    <row r="32" spans="1:16">
      <c r="A32" s="12"/>
      <c r="B32" s="25">
        <v>335.18</v>
      </c>
      <c r="C32" s="20" t="s">
        <v>100</v>
      </c>
      <c r="D32" s="46">
        <v>386181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386181</v>
      </c>
      <c r="O32" s="47">
        <f t="shared" si="1"/>
        <v>66.744037331489807</v>
      </c>
      <c r="P32" s="9"/>
    </row>
    <row r="33" spans="1:16">
      <c r="A33" s="12"/>
      <c r="B33" s="25">
        <v>335.49</v>
      </c>
      <c r="C33" s="20" t="s">
        <v>27</v>
      </c>
      <c r="D33" s="46">
        <v>14096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14096</v>
      </c>
      <c r="O33" s="47">
        <f t="shared" si="1"/>
        <v>2.4362253715865885</v>
      </c>
      <c r="P33" s="9"/>
    </row>
    <row r="34" spans="1:16">
      <c r="A34" s="12"/>
      <c r="B34" s="25">
        <v>337.3</v>
      </c>
      <c r="C34" s="20" t="s">
        <v>126</v>
      </c>
      <c r="D34" s="46">
        <v>0</v>
      </c>
      <c r="E34" s="46">
        <v>13327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13327</v>
      </c>
      <c r="O34" s="47">
        <f t="shared" si="1"/>
        <v>2.3033183546491531</v>
      </c>
      <c r="P34" s="9"/>
    </row>
    <row r="35" spans="1:16">
      <c r="A35" s="12"/>
      <c r="B35" s="25">
        <v>338</v>
      </c>
      <c r="C35" s="20" t="s">
        <v>29</v>
      </c>
      <c r="D35" s="46">
        <v>37939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37939</v>
      </c>
      <c r="O35" s="47">
        <f t="shared" si="1"/>
        <v>6.5570342205323193</v>
      </c>
      <c r="P35" s="9"/>
    </row>
    <row r="36" spans="1:16" ht="15.75">
      <c r="A36" s="29" t="s">
        <v>34</v>
      </c>
      <c r="B36" s="30"/>
      <c r="C36" s="31"/>
      <c r="D36" s="32">
        <f t="shared" ref="D36:M36" si="7">SUM(D37:D43)</f>
        <v>13464</v>
      </c>
      <c r="E36" s="32">
        <f t="shared" si="7"/>
        <v>238036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7711405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7962905</v>
      </c>
      <c r="O36" s="45">
        <f t="shared" si="1"/>
        <v>1376.2366055997234</v>
      </c>
      <c r="P36" s="10"/>
    </row>
    <row r="37" spans="1:16">
      <c r="A37" s="12"/>
      <c r="B37" s="25">
        <v>342.2</v>
      </c>
      <c r="C37" s="20" t="s">
        <v>132</v>
      </c>
      <c r="D37" s="46">
        <v>0</v>
      </c>
      <c r="E37" s="46">
        <v>238036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238036</v>
      </c>
      <c r="O37" s="47">
        <f t="shared" ref="O37:O62" si="9">(N37/O$64)</f>
        <v>41.139993086761145</v>
      </c>
      <c r="P37" s="9"/>
    </row>
    <row r="38" spans="1:16">
      <c r="A38" s="12"/>
      <c r="B38" s="25">
        <v>343.1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5422124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5422124</v>
      </c>
      <c r="O38" s="47">
        <f t="shared" si="9"/>
        <v>937.11095748358105</v>
      </c>
      <c r="P38" s="9"/>
    </row>
    <row r="39" spans="1:16">
      <c r="A39" s="12"/>
      <c r="B39" s="25">
        <v>343.3</v>
      </c>
      <c r="C39" s="20" t="s">
        <v>84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595845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595845</v>
      </c>
      <c r="O39" s="47">
        <f t="shared" si="9"/>
        <v>102.98047010024196</v>
      </c>
      <c r="P39" s="9"/>
    </row>
    <row r="40" spans="1:16">
      <c r="A40" s="12"/>
      <c r="B40" s="25">
        <v>343.4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480941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480941</v>
      </c>
      <c r="O40" s="47">
        <f t="shared" si="9"/>
        <v>83.121500172830977</v>
      </c>
      <c r="P40" s="9"/>
    </row>
    <row r="41" spans="1:16">
      <c r="A41" s="12"/>
      <c r="B41" s="25">
        <v>343.5</v>
      </c>
      <c r="C41" s="20" t="s">
        <v>73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1212495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1212495</v>
      </c>
      <c r="O41" s="47">
        <f t="shared" si="9"/>
        <v>209.55668855858971</v>
      </c>
      <c r="P41" s="9"/>
    </row>
    <row r="42" spans="1:16">
      <c r="A42" s="12"/>
      <c r="B42" s="25">
        <v>347.1</v>
      </c>
      <c r="C42" s="20" t="s">
        <v>44</v>
      </c>
      <c r="D42" s="46">
        <v>7536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7536</v>
      </c>
      <c r="O42" s="47">
        <f t="shared" si="9"/>
        <v>1.3024541997926029</v>
      </c>
      <c r="P42" s="9"/>
    </row>
    <row r="43" spans="1:16">
      <c r="A43" s="12"/>
      <c r="B43" s="25">
        <v>347.2</v>
      </c>
      <c r="C43" s="20" t="s">
        <v>45</v>
      </c>
      <c r="D43" s="46">
        <v>5928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5928</v>
      </c>
      <c r="O43" s="47">
        <f t="shared" si="9"/>
        <v>1.0245419979260284</v>
      </c>
      <c r="P43" s="9"/>
    </row>
    <row r="44" spans="1:16" ht="15.75">
      <c r="A44" s="29" t="s">
        <v>35</v>
      </c>
      <c r="B44" s="30"/>
      <c r="C44" s="31"/>
      <c r="D44" s="32">
        <f t="shared" ref="D44:M44" si="10">SUM(D45:D47)</f>
        <v>94502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94502</v>
      </c>
      <c r="O44" s="45">
        <f t="shared" si="9"/>
        <v>16.332872450743174</v>
      </c>
      <c r="P44" s="10"/>
    </row>
    <row r="45" spans="1:16">
      <c r="A45" s="13"/>
      <c r="B45" s="39">
        <v>351.1</v>
      </c>
      <c r="C45" s="21" t="s">
        <v>48</v>
      </c>
      <c r="D45" s="46">
        <v>5473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5473</v>
      </c>
      <c r="O45" s="47">
        <f t="shared" si="9"/>
        <v>0.94590390597995155</v>
      </c>
      <c r="P45" s="9"/>
    </row>
    <row r="46" spans="1:16">
      <c r="A46" s="13"/>
      <c r="B46" s="39">
        <v>351.9</v>
      </c>
      <c r="C46" s="21" t="s">
        <v>121</v>
      </c>
      <c r="D46" s="46">
        <v>66304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66304</v>
      </c>
      <c r="O46" s="47">
        <f t="shared" si="9"/>
        <v>11.459384721742136</v>
      </c>
      <c r="P46" s="9"/>
    </row>
    <row r="47" spans="1:16">
      <c r="A47" s="13"/>
      <c r="B47" s="39">
        <v>354</v>
      </c>
      <c r="C47" s="21" t="s">
        <v>49</v>
      </c>
      <c r="D47" s="46">
        <v>22725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22725</v>
      </c>
      <c r="O47" s="47">
        <f t="shared" si="9"/>
        <v>3.9275838230210853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SUM(D49:D57)</f>
        <v>120622</v>
      </c>
      <c r="E48" s="32">
        <f t="shared" si="12"/>
        <v>14473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391361</v>
      </c>
      <c r="J48" s="32">
        <f t="shared" si="12"/>
        <v>0</v>
      </c>
      <c r="K48" s="32">
        <f t="shared" si="12"/>
        <v>615594</v>
      </c>
      <c r="L48" s="32">
        <f t="shared" si="12"/>
        <v>0</v>
      </c>
      <c r="M48" s="32">
        <f t="shared" si="12"/>
        <v>0</v>
      </c>
      <c r="N48" s="32">
        <f t="shared" si="11"/>
        <v>1142050</v>
      </c>
      <c r="O48" s="45">
        <f t="shared" si="9"/>
        <v>197.38161078465262</v>
      </c>
      <c r="P48" s="10"/>
    </row>
    <row r="49" spans="1:119">
      <c r="A49" s="12"/>
      <c r="B49" s="25">
        <v>361.1</v>
      </c>
      <c r="C49" s="20" t="s">
        <v>50</v>
      </c>
      <c r="D49" s="46">
        <v>975</v>
      </c>
      <c r="E49" s="46">
        <v>0</v>
      </c>
      <c r="F49" s="46">
        <v>0</v>
      </c>
      <c r="G49" s="46">
        <v>0</v>
      </c>
      <c r="H49" s="46">
        <v>0</v>
      </c>
      <c r="I49" s="46">
        <v>321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1296</v>
      </c>
      <c r="O49" s="47">
        <f t="shared" si="9"/>
        <v>0.22398893881783616</v>
      </c>
      <c r="P49" s="9"/>
    </row>
    <row r="50" spans="1:119">
      <c r="A50" s="12"/>
      <c r="B50" s="25">
        <v>361.3</v>
      </c>
      <c r="C50" s="20" t="s">
        <v>113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348204</v>
      </c>
      <c r="L50" s="46">
        <v>0</v>
      </c>
      <c r="M50" s="46">
        <v>0</v>
      </c>
      <c r="N50" s="46">
        <f t="shared" ref="N50:N57" si="13">SUM(D50:M50)</f>
        <v>348204</v>
      </c>
      <c r="O50" s="47">
        <f t="shared" si="9"/>
        <v>60.180435534047703</v>
      </c>
      <c r="P50" s="9"/>
    </row>
    <row r="51" spans="1:119">
      <c r="A51" s="12"/>
      <c r="B51" s="25">
        <v>362</v>
      </c>
      <c r="C51" s="20" t="s">
        <v>74</v>
      </c>
      <c r="D51" s="46">
        <v>25872</v>
      </c>
      <c r="E51" s="46">
        <v>0</v>
      </c>
      <c r="F51" s="46">
        <v>0</v>
      </c>
      <c r="G51" s="46">
        <v>0</v>
      </c>
      <c r="H51" s="46">
        <v>0</v>
      </c>
      <c r="I51" s="46">
        <v>374440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400312</v>
      </c>
      <c r="O51" s="47">
        <f t="shared" si="9"/>
        <v>69.186311787072242</v>
      </c>
      <c r="P51" s="9"/>
    </row>
    <row r="52" spans="1:119">
      <c r="A52" s="12"/>
      <c r="B52" s="25">
        <v>364</v>
      </c>
      <c r="C52" s="20" t="s">
        <v>103</v>
      </c>
      <c r="D52" s="46">
        <v>14400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14400</v>
      </c>
      <c r="O52" s="47">
        <f t="shared" si="9"/>
        <v>2.4887659868648462</v>
      </c>
      <c r="P52" s="9"/>
    </row>
    <row r="53" spans="1:119">
      <c r="A53" s="12"/>
      <c r="B53" s="25">
        <v>365</v>
      </c>
      <c r="C53" s="20" t="s">
        <v>104</v>
      </c>
      <c r="D53" s="46">
        <v>181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181</v>
      </c>
      <c r="O53" s="47">
        <f t="shared" si="9"/>
        <v>3.1282405807120633E-2</v>
      </c>
      <c r="P53" s="9"/>
    </row>
    <row r="54" spans="1:119">
      <c r="A54" s="12"/>
      <c r="B54" s="25">
        <v>366</v>
      </c>
      <c r="C54" s="20" t="s">
        <v>79</v>
      </c>
      <c r="D54" s="46">
        <v>20725</v>
      </c>
      <c r="E54" s="46">
        <v>200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20925</v>
      </c>
      <c r="O54" s="47">
        <f t="shared" si="9"/>
        <v>3.6164880746629797</v>
      </c>
      <c r="P54" s="9"/>
    </row>
    <row r="55" spans="1:119">
      <c r="A55" s="12"/>
      <c r="B55" s="25">
        <v>368</v>
      </c>
      <c r="C55" s="20" t="s">
        <v>53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267390</v>
      </c>
      <c r="L55" s="46">
        <v>0</v>
      </c>
      <c r="M55" s="46">
        <v>0</v>
      </c>
      <c r="N55" s="46">
        <f t="shared" si="13"/>
        <v>267390</v>
      </c>
      <c r="O55" s="47">
        <f t="shared" si="9"/>
        <v>46.213273418596614</v>
      </c>
      <c r="P55" s="9"/>
    </row>
    <row r="56" spans="1:119">
      <c r="A56" s="12"/>
      <c r="B56" s="25">
        <v>369.3</v>
      </c>
      <c r="C56" s="20" t="s">
        <v>122</v>
      </c>
      <c r="D56" s="46">
        <v>47783</v>
      </c>
      <c r="E56" s="46">
        <v>13421</v>
      </c>
      <c r="F56" s="46">
        <v>0</v>
      </c>
      <c r="G56" s="46">
        <v>0</v>
      </c>
      <c r="H56" s="46">
        <v>0</v>
      </c>
      <c r="I56" s="46">
        <v>941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62145</v>
      </c>
      <c r="O56" s="47">
        <f t="shared" si="9"/>
        <v>10.740580712063602</v>
      </c>
      <c r="P56" s="9"/>
    </row>
    <row r="57" spans="1:119">
      <c r="A57" s="12"/>
      <c r="B57" s="25">
        <v>369.9</v>
      </c>
      <c r="C57" s="20" t="s">
        <v>54</v>
      </c>
      <c r="D57" s="46">
        <v>10686</v>
      </c>
      <c r="E57" s="46">
        <v>852</v>
      </c>
      <c r="F57" s="46">
        <v>0</v>
      </c>
      <c r="G57" s="46">
        <v>0</v>
      </c>
      <c r="H57" s="46">
        <v>0</v>
      </c>
      <c r="I57" s="46">
        <v>15659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27197</v>
      </c>
      <c r="O57" s="47">
        <f t="shared" si="9"/>
        <v>4.7004839267196683</v>
      </c>
      <c r="P57" s="9"/>
    </row>
    <row r="58" spans="1:119" ht="15.75">
      <c r="A58" s="29" t="s">
        <v>36</v>
      </c>
      <c r="B58" s="30"/>
      <c r="C58" s="31"/>
      <c r="D58" s="32">
        <f t="shared" ref="D58:M58" si="14">SUM(D59:D61)</f>
        <v>1379768</v>
      </c>
      <c r="E58" s="32">
        <f t="shared" si="14"/>
        <v>159465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415450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1954683</v>
      </c>
      <c r="O58" s="45">
        <f t="shared" si="9"/>
        <v>337.82976149325958</v>
      </c>
      <c r="P58" s="9"/>
    </row>
    <row r="59" spans="1:119">
      <c r="A59" s="12"/>
      <c r="B59" s="25">
        <v>381</v>
      </c>
      <c r="C59" s="20" t="s">
        <v>55</v>
      </c>
      <c r="D59" s="46">
        <v>1059949</v>
      </c>
      <c r="E59" s="46">
        <v>92135</v>
      </c>
      <c r="F59" s="46">
        <v>0</v>
      </c>
      <c r="G59" s="46">
        <v>0</v>
      </c>
      <c r="H59" s="46">
        <v>0</v>
      </c>
      <c r="I59" s="46">
        <v>415450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1567534</v>
      </c>
      <c r="O59" s="47">
        <f t="shared" si="9"/>
        <v>270.91842378154166</v>
      </c>
      <c r="P59" s="9"/>
    </row>
    <row r="60" spans="1:119">
      <c r="A60" s="12"/>
      <c r="B60" s="25">
        <v>383</v>
      </c>
      <c r="C60" s="20" t="s">
        <v>56</v>
      </c>
      <c r="D60" s="46">
        <v>0</v>
      </c>
      <c r="E60" s="46">
        <v>67330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67330</v>
      </c>
      <c r="O60" s="47">
        <f t="shared" si="9"/>
        <v>11.636709298306256</v>
      </c>
      <c r="P60" s="9"/>
    </row>
    <row r="61" spans="1:119" ht="15.75" thickBot="1">
      <c r="A61" s="12"/>
      <c r="B61" s="25">
        <v>384</v>
      </c>
      <c r="C61" s="20" t="s">
        <v>85</v>
      </c>
      <c r="D61" s="46">
        <v>319819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319819</v>
      </c>
      <c r="O61" s="47">
        <f t="shared" si="9"/>
        <v>55.274628413411683</v>
      </c>
      <c r="P61" s="9"/>
    </row>
    <row r="62" spans="1:119" ht="16.5" thickBot="1">
      <c r="A62" s="14" t="s">
        <v>46</v>
      </c>
      <c r="B62" s="23"/>
      <c r="C62" s="22"/>
      <c r="D62" s="15">
        <f t="shared" ref="D62:M62" si="15">SUM(D5,D16,D23,D36,D44,D48,D58)</f>
        <v>4411862</v>
      </c>
      <c r="E62" s="15">
        <f t="shared" si="15"/>
        <v>687810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9043544</v>
      </c>
      <c r="J62" s="15">
        <f t="shared" si="15"/>
        <v>0</v>
      </c>
      <c r="K62" s="15">
        <f t="shared" si="15"/>
        <v>615594</v>
      </c>
      <c r="L62" s="15">
        <f t="shared" si="15"/>
        <v>0</v>
      </c>
      <c r="M62" s="15">
        <f t="shared" si="15"/>
        <v>0</v>
      </c>
      <c r="N62" s="15">
        <f>SUM(D62:M62)</f>
        <v>14758810</v>
      </c>
      <c r="O62" s="38">
        <f t="shared" si="9"/>
        <v>2550.7794676806084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133</v>
      </c>
      <c r="M64" s="118"/>
      <c r="N64" s="118"/>
      <c r="O64" s="43">
        <v>5786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76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1634344</v>
      </c>
      <c r="E5" s="27">
        <f t="shared" si="0"/>
        <v>29304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1663648</v>
      </c>
      <c r="O5" s="33">
        <f t="shared" ref="O5:O36" si="1">(N5/O$59)</f>
        <v>277.59853162022358</v>
      </c>
      <c r="P5" s="6"/>
    </row>
    <row r="6" spans="1:133">
      <c r="A6" s="12"/>
      <c r="B6" s="25">
        <v>311</v>
      </c>
      <c r="C6" s="20" t="s">
        <v>2</v>
      </c>
      <c r="D6" s="46">
        <v>664111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664111</v>
      </c>
      <c r="O6" s="47">
        <f t="shared" si="1"/>
        <v>110.81445019189054</v>
      </c>
      <c r="P6" s="9"/>
    </row>
    <row r="7" spans="1:133">
      <c r="A7" s="12"/>
      <c r="B7" s="25">
        <v>312.3</v>
      </c>
      <c r="C7" s="20" t="s">
        <v>10</v>
      </c>
      <c r="D7" s="46">
        <v>36014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36014</v>
      </c>
      <c r="O7" s="47">
        <f t="shared" si="1"/>
        <v>6.0093442349407642</v>
      </c>
      <c r="P7" s="9"/>
    </row>
    <row r="8" spans="1:133">
      <c r="A8" s="12"/>
      <c r="B8" s="25">
        <v>312.41000000000003</v>
      </c>
      <c r="C8" s="20" t="s">
        <v>12</v>
      </c>
      <c r="D8" s="46">
        <v>199899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199899</v>
      </c>
      <c r="O8" s="47">
        <f t="shared" si="1"/>
        <v>33.355414650425494</v>
      </c>
      <c r="P8" s="9"/>
    </row>
    <row r="9" spans="1:133">
      <c r="A9" s="12"/>
      <c r="B9" s="25">
        <v>312.42</v>
      </c>
      <c r="C9" s="20" t="s">
        <v>11</v>
      </c>
      <c r="D9" s="46">
        <v>124691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124691</v>
      </c>
      <c r="O9" s="47">
        <f t="shared" si="1"/>
        <v>20.806107124979142</v>
      </c>
      <c r="P9" s="9"/>
    </row>
    <row r="10" spans="1:133">
      <c r="A10" s="12"/>
      <c r="B10" s="25">
        <v>312.51</v>
      </c>
      <c r="C10" s="20" t="s">
        <v>125</v>
      </c>
      <c r="D10" s="46">
        <v>0</v>
      </c>
      <c r="E10" s="46">
        <v>29304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29304</v>
      </c>
      <c r="O10" s="47">
        <f t="shared" si="1"/>
        <v>4.8897046554313368</v>
      </c>
      <c r="P10" s="9"/>
    </row>
    <row r="11" spans="1:133">
      <c r="A11" s="12"/>
      <c r="B11" s="25">
        <v>314.10000000000002</v>
      </c>
      <c r="C11" s="20" t="s">
        <v>13</v>
      </c>
      <c r="D11" s="46">
        <v>445703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445703</v>
      </c>
      <c r="O11" s="47">
        <f t="shared" si="1"/>
        <v>74.37059903220424</v>
      </c>
      <c r="P11" s="9"/>
    </row>
    <row r="12" spans="1:133">
      <c r="A12" s="12"/>
      <c r="B12" s="25">
        <v>314.3</v>
      </c>
      <c r="C12" s="20" t="s">
        <v>14</v>
      </c>
      <c r="D12" s="46">
        <v>44393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44393</v>
      </c>
      <c r="O12" s="47">
        <f t="shared" si="1"/>
        <v>7.4074753879526112</v>
      </c>
      <c r="P12" s="9"/>
    </row>
    <row r="13" spans="1:133">
      <c r="A13" s="12"/>
      <c r="B13" s="25">
        <v>314.39999999999998</v>
      </c>
      <c r="C13" s="20" t="s">
        <v>16</v>
      </c>
      <c r="D13" s="46">
        <v>14592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14592</v>
      </c>
      <c r="O13" s="47">
        <f t="shared" si="1"/>
        <v>2.4348406474219924</v>
      </c>
      <c r="P13" s="9"/>
    </row>
    <row r="14" spans="1:133">
      <c r="A14" s="12"/>
      <c r="B14" s="25">
        <v>314.8</v>
      </c>
      <c r="C14" s="20" t="s">
        <v>70</v>
      </c>
      <c r="D14" s="46">
        <v>2111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2111</v>
      </c>
      <c r="O14" s="47">
        <f t="shared" si="1"/>
        <v>0.35224428499916571</v>
      </c>
      <c r="P14" s="9"/>
    </row>
    <row r="15" spans="1:133">
      <c r="A15" s="12"/>
      <c r="B15" s="25">
        <v>315</v>
      </c>
      <c r="C15" s="20" t="s">
        <v>94</v>
      </c>
      <c r="D15" s="46">
        <v>95583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95583</v>
      </c>
      <c r="O15" s="47">
        <f t="shared" si="1"/>
        <v>15.94910729184048</v>
      </c>
      <c r="P15" s="9"/>
    </row>
    <row r="16" spans="1:133">
      <c r="A16" s="12"/>
      <c r="B16" s="25">
        <v>316</v>
      </c>
      <c r="C16" s="20" t="s">
        <v>111</v>
      </c>
      <c r="D16" s="46">
        <v>7247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7247</v>
      </c>
      <c r="O16" s="47">
        <f t="shared" si="1"/>
        <v>1.2092441181378275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SUM(D18:D23)</f>
        <v>210982</v>
      </c>
      <c r="E17" s="32">
        <f t="shared" si="3"/>
        <v>180165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1500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3" si="4">SUM(D17:M17)</f>
        <v>392647</v>
      </c>
      <c r="O17" s="45">
        <f t="shared" si="1"/>
        <v>65.517603871183042</v>
      </c>
      <c r="P17" s="10"/>
    </row>
    <row r="18" spans="1:16">
      <c r="A18" s="12"/>
      <c r="B18" s="25">
        <v>322</v>
      </c>
      <c r="C18" s="20" t="s">
        <v>0</v>
      </c>
      <c r="D18" s="46">
        <v>104796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104796</v>
      </c>
      <c r="O18" s="47">
        <f t="shared" si="1"/>
        <v>17.486400800934423</v>
      </c>
      <c r="P18" s="9"/>
    </row>
    <row r="19" spans="1:16">
      <c r="A19" s="12"/>
      <c r="B19" s="25">
        <v>323.39999999999998</v>
      </c>
      <c r="C19" s="20" t="s">
        <v>18</v>
      </c>
      <c r="D19" s="46">
        <v>13517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13517</v>
      </c>
      <c r="O19" s="47">
        <f t="shared" si="1"/>
        <v>2.2554647088269646</v>
      </c>
      <c r="P19" s="9"/>
    </row>
    <row r="20" spans="1:16">
      <c r="A20" s="12"/>
      <c r="B20" s="25">
        <v>323.7</v>
      </c>
      <c r="C20" s="20" t="s">
        <v>19</v>
      </c>
      <c r="D20" s="46">
        <v>84417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84417</v>
      </c>
      <c r="O20" s="47">
        <f t="shared" si="1"/>
        <v>14.085933589187386</v>
      </c>
      <c r="P20" s="9"/>
    </row>
    <row r="21" spans="1:16">
      <c r="A21" s="12"/>
      <c r="B21" s="25">
        <v>324.20999999999998</v>
      </c>
      <c r="C21" s="20" t="s">
        <v>82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1500</v>
      </c>
      <c r="O21" s="47">
        <f t="shared" si="1"/>
        <v>0.25029200734189888</v>
      </c>
      <c r="P21" s="9"/>
    </row>
    <row r="22" spans="1:16">
      <c r="A22" s="12"/>
      <c r="B22" s="25">
        <v>325.2</v>
      </c>
      <c r="C22" s="20" t="s">
        <v>118</v>
      </c>
      <c r="D22" s="46">
        <v>0</v>
      </c>
      <c r="E22" s="46">
        <v>180165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180165</v>
      </c>
      <c r="O22" s="47">
        <f t="shared" si="1"/>
        <v>30.062573001835474</v>
      </c>
      <c r="P22" s="9"/>
    </row>
    <row r="23" spans="1:16">
      <c r="A23" s="12"/>
      <c r="B23" s="25">
        <v>329</v>
      </c>
      <c r="C23" s="20" t="s">
        <v>20</v>
      </c>
      <c r="D23" s="46">
        <v>8252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8252</v>
      </c>
      <c r="O23" s="47">
        <f t="shared" si="1"/>
        <v>1.3769397630568998</v>
      </c>
      <c r="P23" s="9"/>
    </row>
    <row r="24" spans="1:16" ht="15.75">
      <c r="A24" s="29" t="s">
        <v>22</v>
      </c>
      <c r="B24" s="30"/>
      <c r="C24" s="31"/>
      <c r="D24" s="32">
        <f t="shared" ref="D24:M24" si="5">SUM(D25:D32)</f>
        <v>776074</v>
      </c>
      <c r="E24" s="32">
        <f t="shared" si="5"/>
        <v>60000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11213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847287</v>
      </c>
      <c r="O24" s="45">
        <f t="shared" si="1"/>
        <v>141.37944268313032</v>
      </c>
      <c r="P24" s="10"/>
    </row>
    <row r="25" spans="1:16">
      <c r="A25" s="12"/>
      <c r="B25" s="25">
        <v>331.35</v>
      </c>
      <c r="C25" s="20" t="s">
        <v>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11213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11213</v>
      </c>
      <c r="O25" s="47">
        <f t="shared" si="1"/>
        <v>1.8710161855498082</v>
      </c>
      <c r="P25" s="9"/>
    </row>
    <row r="26" spans="1:16">
      <c r="A26" s="12"/>
      <c r="B26" s="25">
        <v>335.14</v>
      </c>
      <c r="C26" s="20" t="s">
        <v>98</v>
      </c>
      <c r="D26" s="46">
        <v>14590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14590</v>
      </c>
      <c r="O26" s="47">
        <f t="shared" si="1"/>
        <v>2.4345069247455364</v>
      </c>
      <c r="P26" s="9"/>
    </row>
    <row r="27" spans="1:16">
      <c r="A27" s="12"/>
      <c r="B27" s="25">
        <v>335.15</v>
      </c>
      <c r="C27" s="20" t="s">
        <v>99</v>
      </c>
      <c r="D27" s="46">
        <v>1456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1456</v>
      </c>
      <c r="O27" s="47">
        <f t="shared" si="1"/>
        <v>0.24295010845986983</v>
      </c>
      <c r="P27" s="9"/>
    </row>
    <row r="28" spans="1:16">
      <c r="A28" s="12"/>
      <c r="B28" s="25">
        <v>335.16</v>
      </c>
      <c r="C28" s="20" t="s">
        <v>120</v>
      </c>
      <c r="D28" s="46">
        <v>341329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341329</v>
      </c>
      <c r="O28" s="47">
        <f t="shared" si="1"/>
        <v>56.954613716002001</v>
      </c>
      <c r="P28" s="9"/>
    </row>
    <row r="29" spans="1:16">
      <c r="A29" s="12"/>
      <c r="B29" s="25">
        <v>335.18</v>
      </c>
      <c r="C29" s="20" t="s">
        <v>100</v>
      </c>
      <c r="D29" s="46">
        <v>370844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370844</v>
      </c>
      <c r="O29" s="47">
        <f t="shared" si="1"/>
        <v>61.879526113799436</v>
      </c>
      <c r="P29" s="9"/>
    </row>
    <row r="30" spans="1:16">
      <c r="A30" s="12"/>
      <c r="B30" s="25">
        <v>335.49</v>
      </c>
      <c r="C30" s="20" t="s">
        <v>27</v>
      </c>
      <c r="D30" s="46">
        <v>14070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14070</v>
      </c>
      <c r="O30" s="47">
        <f t="shared" si="1"/>
        <v>2.3477390288670117</v>
      </c>
      <c r="P30" s="9"/>
    </row>
    <row r="31" spans="1:16">
      <c r="A31" s="12"/>
      <c r="B31" s="25">
        <v>337.3</v>
      </c>
      <c r="C31" s="20" t="s">
        <v>126</v>
      </c>
      <c r="D31" s="46">
        <v>0</v>
      </c>
      <c r="E31" s="46">
        <v>60000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60000</v>
      </c>
      <c r="O31" s="47">
        <f t="shared" si="1"/>
        <v>10.011680293675955</v>
      </c>
      <c r="P31" s="9"/>
    </row>
    <row r="32" spans="1:16">
      <c r="A32" s="12"/>
      <c r="B32" s="25">
        <v>338</v>
      </c>
      <c r="C32" s="20" t="s">
        <v>29</v>
      </c>
      <c r="D32" s="46">
        <v>33785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33785</v>
      </c>
      <c r="O32" s="47">
        <f t="shared" si="1"/>
        <v>5.6374103120307026</v>
      </c>
      <c r="P32" s="9"/>
    </row>
    <row r="33" spans="1:16" ht="15.75">
      <c r="A33" s="29" t="s">
        <v>34</v>
      </c>
      <c r="B33" s="30"/>
      <c r="C33" s="31"/>
      <c r="D33" s="32">
        <f t="shared" ref="D33:M33" si="6">SUM(D34:D39)</f>
        <v>14120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7261536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7275656</v>
      </c>
      <c r="O33" s="45">
        <f t="shared" si="1"/>
        <v>1214.025696646087</v>
      </c>
      <c r="P33" s="10"/>
    </row>
    <row r="34" spans="1:16">
      <c r="A34" s="12"/>
      <c r="B34" s="25">
        <v>343.1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5253625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5253625</v>
      </c>
      <c r="O34" s="47">
        <f t="shared" si="1"/>
        <v>876.62689804772231</v>
      </c>
      <c r="P34" s="9"/>
    </row>
    <row r="35" spans="1:16">
      <c r="A35" s="12"/>
      <c r="B35" s="25">
        <v>343.3</v>
      </c>
      <c r="C35" s="20" t="s">
        <v>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566170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566170</v>
      </c>
      <c r="O35" s="47">
        <f t="shared" si="1"/>
        <v>94.471883864508598</v>
      </c>
      <c r="P35" s="9"/>
    </row>
    <row r="36" spans="1:16">
      <c r="A36" s="12"/>
      <c r="B36" s="25">
        <v>343.4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420682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420682</v>
      </c>
      <c r="O36" s="47">
        <f t="shared" si="1"/>
        <v>70.195561488403143</v>
      </c>
      <c r="P36" s="9"/>
    </row>
    <row r="37" spans="1:16">
      <c r="A37" s="12"/>
      <c r="B37" s="25">
        <v>343.5</v>
      </c>
      <c r="C37" s="20" t="s">
        <v>73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1021059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1021059</v>
      </c>
      <c r="O37" s="47">
        <f t="shared" ref="O37:O57" si="8">(N37/O$59)</f>
        <v>170.37527114967463</v>
      </c>
      <c r="P37" s="9"/>
    </row>
    <row r="38" spans="1:16">
      <c r="A38" s="12"/>
      <c r="B38" s="25">
        <v>347.1</v>
      </c>
      <c r="C38" s="20" t="s">
        <v>44</v>
      </c>
      <c r="D38" s="46">
        <v>8106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8106</v>
      </c>
      <c r="O38" s="47">
        <f t="shared" si="8"/>
        <v>1.3525780076756215</v>
      </c>
      <c r="P38" s="9"/>
    </row>
    <row r="39" spans="1:16">
      <c r="A39" s="12"/>
      <c r="B39" s="25">
        <v>347.2</v>
      </c>
      <c r="C39" s="20" t="s">
        <v>45</v>
      </c>
      <c r="D39" s="46">
        <v>6014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6014</v>
      </c>
      <c r="O39" s="47">
        <f t="shared" si="8"/>
        <v>1.0035040881027866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SUM(D41:D43)</f>
        <v>95357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5" si="10">SUM(D40:M40)</f>
        <v>95357</v>
      </c>
      <c r="O40" s="45">
        <f t="shared" si="8"/>
        <v>15.911396629400969</v>
      </c>
      <c r="P40" s="10"/>
    </row>
    <row r="41" spans="1:16">
      <c r="A41" s="13"/>
      <c r="B41" s="39">
        <v>351.1</v>
      </c>
      <c r="C41" s="21" t="s">
        <v>48</v>
      </c>
      <c r="D41" s="46">
        <v>5603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5603</v>
      </c>
      <c r="O41" s="47">
        <f t="shared" si="8"/>
        <v>0.93492407809110634</v>
      </c>
      <c r="P41" s="9"/>
    </row>
    <row r="42" spans="1:16">
      <c r="A42" s="13"/>
      <c r="B42" s="39">
        <v>351.9</v>
      </c>
      <c r="C42" s="21" t="s">
        <v>121</v>
      </c>
      <c r="D42" s="46">
        <v>60334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60334</v>
      </c>
      <c r="O42" s="47">
        <f t="shared" si="8"/>
        <v>10.067411980644085</v>
      </c>
      <c r="P42" s="9"/>
    </row>
    <row r="43" spans="1:16">
      <c r="A43" s="13"/>
      <c r="B43" s="39">
        <v>354</v>
      </c>
      <c r="C43" s="21" t="s">
        <v>49</v>
      </c>
      <c r="D43" s="46">
        <v>29420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29420</v>
      </c>
      <c r="O43" s="47">
        <f t="shared" si="8"/>
        <v>4.9090605706657771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SUM(D45:D53)</f>
        <v>52792</v>
      </c>
      <c r="E44" s="32">
        <f t="shared" si="11"/>
        <v>23625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510645</v>
      </c>
      <c r="J44" s="32">
        <f t="shared" si="11"/>
        <v>0</v>
      </c>
      <c r="K44" s="32">
        <f t="shared" si="11"/>
        <v>813029</v>
      </c>
      <c r="L44" s="32">
        <f t="shared" si="11"/>
        <v>0</v>
      </c>
      <c r="M44" s="32">
        <f t="shared" si="11"/>
        <v>0</v>
      </c>
      <c r="N44" s="32">
        <f t="shared" si="10"/>
        <v>1400091</v>
      </c>
      <c r="O44" s="45">
        <f t="shared" si="8"/>
        <v>233.62105790088435</v>
      </c>
      <c r="P44" s="10"/>
    </row>
    <row r="45" spans="1:16">
      <c r="A45" s="12"/>
      <c r="B45" s="25">
        <v>361.1</v>
      </c>
      <c r="C45" s="20" t="s">
        <v>50</v>
      </c>
      <c r="D45" s="46">
        <v>522</v>
      </c>
      <c r="E45" s="46">
        <v>0</v>
      </c>
      <c r="F45" s="46">
        <v>0</v>
      </c>
      <c r="G45" s="46">
        <v>0</v>
      </c>
      <c r="H45" s="46">
        <v>0</v>
      </c>
      <c r="I45" s="46">
        <v>300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822</v>
      </c>
      <c r="O45" s="47">
        <f t="shared" si="8"/>
        <v>0.13716002002336058</v>
      </c>
      <c r="P45" s="9"/>
    </row>
    <row r="46" spans="1:16">
      <c r="A46" s="12"/>
      <c r="B46" s="25">
        <v>361.3</v>
      </c>
      <c r="C46" s="20" t="s">
        <v>113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474913</v>
      </c>
      <c r="L46" s="46">
        <v>0</v>
      </c>
      <c r="M46" s="46">
        <v>0</v>
      </c>
      <c r="N46" s="46">
        <f t="shared" ref="N46:N53" si="12">SUM(D46:M46)</f>
        <v>474913</v>
      </c>
      <c r="O46" s="47">
        <f t="shared" si="8"/>
        <v>79.244618721842144</v>
      </c>
      <c r="P46" s="9"/>
    </row>
    <row r="47" spans="1:16">
      <c r="A47" s="12"/>
      <c r="B47" s="25">
        <v>362</v>
      </c>
      <c r="C47" s="20" t="s">
        <v>74</v>
      </c>
      <c r="D47" s="46">
        <v>25332</v>
      </c>
      <c r="E47" s="46">
        <v>0</v>
      </c>
      <c r="F47" s="46">
        <v>0</v>
      </c>
      <c r="G47" s="46">
        <v>0</v>
      </c>
      <c r="H47" s="46">
        <v>0</v>
      </c>
      <c r="I47" s="46">
        <v>374487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399819</v>
      </c>
      <c r="O47" s="47">
        <f t="shared" si="8"/>
        <v>66.714333388953776</v>
      </c>
      <c r="P47" s="9"/>
    </row>
    <row r="48" spans="1:16">
      <c r="A48" s="12"/>
      <c r="B48" s="25">
        <v>364</v>
      </c>
      <c r="C48" s="20" t="s">
        <v>103</v>
      </c>
      <c r="D48" s="46">
        <v>8685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8685</v>
      </c>
      <c r="O48" s="47">
        <f t="shared" si="8"/>
        <v>1.4491907225095946</v>
      </c>
      <c r="P48" s="9"/>
    </row>
    <row r="49" spans="1:119">
      <c r="A49" s="12"/>
      <c r="B49" s="25">
        <v>365</v>
      </c>
      <c r="C49" s="20" t="s">
        <v>104</v>
      </c>
      <c r="D49" s="46">
        <v>4043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4043</v>
      </c>
      <c r="O49" s="47">
        <f t="shared" si="8"/>
        <v>0.67462039045553146</v>
      </c>
      <c r="P49" s="9"/>
    </row>
    <row r="50" spans="1:119">
      <c r="A50" s="12"/>
      <c r="B50" s="25">
        <v>366</v>
      </c>
      <c r="C50" s="20" t="s">
        <v>79</v>
      </c>
      <c r="D50" s="46">
        <v>4350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4350</v>
      </c>
      <c r="O50" s="47">
        <f t="shared" si="8"/>
        <v>0.72584682129150679</v>
      </c>
      <c r="P50" s="9"/>
    </row>
    <row r="51" spans="1:119">
      <c r="A51" s="12"/>
      <c r="B51" s="25">
        <v>368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338116</v>
      </c>
      <c r="L51" s="46">
        <v>0</v>
      </c>
      <c r="M51" s="46">
        <v>0</v>
      </c>
      <c r="N51" s="46">
        <f t="shared" si="12"/>
        <v>338116</v>
      </c>
      <c r="O51" s="47">
        <f t="shared" si="8"/>
        <v>56.418488236275657</v>
      </c>
      <c r="P51" s="9"/>
    </row>
    <row r="52" spans="1:119">
      <c r="A52" s="12"/>
      <c r="B52" s="25">
        <v>369.3</v>
      </c>
      <c r="C52" s="20" t="s">
        <v>122</v>
      </c>
      <c r="D52" s="46">
        <v>0</v>
      </c>
      <c r="E52" s="46">
        <v>23613</v>
      </c>
      <c r="F52" s="46">
        <v>0</v>
      </c>
      <c r="G52" s="46">
        <v>0</v>
      </c>
      <c r="H52" s="46">
        <v>0</v>
      </c>
      <c r="I52" s="46">
        <v>37979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61592</v>
      </c>
      <c r="O52" s="47">
        <f t="shared" si="8"/>
        <v>10.277323544134823</v>
      </c>
      <c r="P52" s="9"/>
    </row>
    <row r="53" spans="1:119">
      <c r="A53" s="12"/>
      <c r="B53" s="25">
        <v>369.9</v>
      </c>
      <c r="C53" s="20" t="s">
        <v>54</v>
      </c>
      <c r="D53" s="46">
        <v>9860</v>
      </c>
      <c r="E53" s="46">
        <v>12</v>
      </c>
      <c r="F53" s="46">
        <v>0</v>
      </c>
      <c r="G53" s="46">
        <v>0</v>
      </c>
      <c r="H53" s="46">
        <v>0</v>
      </c>
      <c r="I53" s="46">
        <v>97879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107751</v>
      </c>
      <c r="O53" s="47">
        <f t="shared" si="8"/>
        <v>17.979476055397964</v>
      </c>
      <c r="P53" s="9"/>
    </row>
    <row r="54" spans="1:119" ht="15.75">
      <c r="A54" s="29" t="s">
        <v>36</v>
      </c>
      <c r="B54" s="30"/>
      <c r="C54" s="31"/>
      <c r="D54" s="32">
        <f t="shared" ref="D54:M54" si="13">SUM(D55:D56)</f>
        <v>1280307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1280307</v>
      </c>
      <c r="O54" s="45">
        <f t="shared" si="8"/>
        <v>213.63373936258969</v>
      </c>
      <c r="P54" s="9"/>
    </row>
    <row r="55" spans="1:119">
      <c r="A55" s="12"/>
      <c r="B55" s="25">
        <v>381</v>
      </c>
      <c r="C55" s="20" t="s">
        <v>55</v>
      </c>
      <c r="D55" s="46">
        <v>1162693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1162693</v>
      </c>
      <c r="O55" s="47">
        <f t="shared" si="8"/>
        <v>194.00850992824962</v>
      </c>
      <c r="P55" s="9"/>
    </row>
    <row r="56" spans="1:119" ht="15.75" thickBot="1">
      <c r="A56" s="12"/>
      <c r="B56" s="25">
        <v>384</v>
      </c>
      <c r="C56" s="20" t="s">
        <v>85</v>
      </c>
      <c r="D56" s="46">
        <v>117614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117614</v>
      </c>
      <c r="O56" s="47">
        <f t="shared" si="8"/>
        <v>19.625229434340064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4">SUM(D5,D17,D24,D33,D40,D44,D54)</f>
        <v>4063976</v>
      </c>
      <c r="E57" s="15">
        <f t="shared" si="14"/>
        <v>293094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7784894</v>
      </c>
      <c r="J57" s="15">
        <f t="shared" si="14"/>
        <v>0</v>
      </c>
      <c r="K57" s="15">
        <f t="shared" si="14"/>
        <v>813029</v>
      </c>
      <c r="L57" s="15">
        <f t="shared" si="14"/>
        <v>0</v>
      </c>
      <c r="M57" s="15">
        <f t="shared" si="14"/>
        <v>0</v>
      </c>
      <c r="N57" s="15">
        <f>SUM(D57:M57)</f>
        <v>12954993</v>
      </c>
      <c r="O57" s="38">
        <f t="shared" si="8"/>
        <v>2161.6874687134991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127</v>
      </c>
      <c r="M59" s="118"/>
      <c r="N59" s="118"/>
      <c r="O59" s="43">
        <v>5993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76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1534818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1534818</v>
      </c>
      <c r="O5" s="33">
        <f t="shared" ref="O5:O36" si="1">(N5/O$57)</f>
        <v>267.576359832636</v>
      </c>
      <c r="P5" s="6"/>
    </row>
    <row r="6" spans="1:133">
      <c r="A6" s="12"/>
      <c r="B6" s="25">
        <v>311</v>
      </c>
      <c r="C6" s="20" t="s">
        <v>2</v>
      </c>
      <c r="D6" s="46">
        <v>586008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586008</v>
      </c>
      <c r="O6" s="47">
        <f t="shared" si="1"/>
        <v>102.16317991631799</v>
      </c>
      <c r="P6" s="9"/>
    </row>
    <row r="7" spans="1:133">
      <c r="A7" s="12"/>
      <c r="B7" s="25">
        <v>312.3</v>
      </c>
      <c r="C7" s="20" t="s">
        <v>10</v>
      </c>
      <c r="D7" s="46">
        <v>35039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35039</v>
      </c>
      <c r="O7" s="47">
        <f t="shared" si="1"/>
        <v>6.1086122733612269</v>
      </c>
      <c r="P7" s="9"/>
    </row>
    <row r="8" spans="1:133">
      <c r="A8" s="12"/>
      <c r="B8" s="25">
        <v>312.41000000000003</v>
      </c>
      <c r="C8" s="20" t="s">
        <v>12</v>
      </c>
      <c r="D8" s="46">
        <v>192864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192864</v>
      </c>
      <c r="O8" s="47">
        <f t="shared" si="1"/>
        <v>33.623430962343093</v>
      </c>
      <c r="P8" s="9"/>
    </row>
    <row r="9" spans="1:133">
      <c r="A9" s="12"/>
      <c r="B9" s="25">
        <v>312.42</v>
      </c>
      <c r="C9" s="20" t="s">
        <v>11</v>
      </c>
      <c r="D9" s="46">
        <v>121990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121990</v>
      </c>
      <c r="O9" s="47">
        <f t="shared" si="1"/>
        <v>21.267433751743376</v>
      </c>
      <c r="P9" s="9"/>
    </row>
    <row r="10" spans="1:133">
      <c r="A10" s="12"/>
      <c r="B10" s="25">
        <v>314.10000000000002</v>
      </c>
      <c r="C10" s="20" t="s">
        <v>13</v>
      </c>
      <c r="D10" s="46">
        <v>414767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414767</v>
      </c>
      <c r="O10" s="47">
        <f t="shared" si="1"/>
        <v>72.309449093444911</v>
      </c>
      <c r="P10" s="9"/>
    </row>
    <row r="11" spans="1:133">
      <c r="A11" s="12"/>
      <c r="B11" s="25">
        <v>314.3</v>
      </c>
      <c r="C11" s="20" t="s">
        <v>14</v>
      </c>
      <c r="D11" s="46">
        <v>52157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52157</v>
      </c>
      <c r="O11" s="47">
        <f t="shared" si="1"/>
        <v>9.0929218967921894</v>
      </c>
      <c r="P11" s="9"/>
    </row>
    <row r="12" spans="1:133">
      <c r="A12" s="12"/>
      <c r="B12" s="25">
        <v>314.39999999999998</v>
      </c>
      <c r="C12" s="20" t="s">
        <v>16</v>
      </c>
      <c r="D12" s="46">
        <v>20641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20641</v>
      </c>
      <c r="O12" s="47">
        <f t="shared" si="1"/>
        <v>3.5985006973500697</v>
      </c>
      <c r="P12" s="9"/>
    </row>
    <row r="13" spans="1:133">
      <c r="A13" s="12"/>
      <c r="B13" s="25">
        <v>314.8</v>
      </c>
      <c r="C13" s="20" t="s">
        <v>70</v>
      </c>
      <c r="D13" s="46">
        <v>1876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1876</v>
      </c>
      <c r="O13" s="47">
        <f t="shared" si="1"/>
        <v>0.32705718270571826</v>
      </c>
      <c r="P13" s="9"/>
    </row>
    <row r="14" spans="1:133">
      <c r="A14" s="12"/>
      <c r="B14" s="25">
        <v>315</v>
      </c>
      <c r="C14" s="20" t="s">
        <v>94</v>
      </c>
      <c r="D14" s="46">
        <v>101186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101186</v>
      </c>
      <c r="O14" s="47">
        <f t="shared" si="1"/>
        <v>17.640516039051604</v>
      </c>
      <c r="P14" s="9"/>
    </row>
    <row r="15" spans="1:133">
      <c r="A15" s="12"/>
      <c r="B15" s="25">
        <v>316</v>
      </c>
      <c r="C15" s="20" t="s">
        <v>111</v>
      </c>
      <c r="D15" s="46">
        <v>8290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8290</v>
      </c>
      <c r="O15" s="47">
        <f t="shared" si="1"/>
        <v>1.445258019525802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146477</v>
      </c>
      <c r="E16" s="32">
        <f t="shared" si="3"/>
        <v>163435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1125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311037</v>
      </c>
      <c r="O16" s="45">
        <f t="shared" si="1"/>
        <v>54.22541841004184</v>
      </c>
      <c r="P16" s="10"/>
    </row>
    <row r="17" spans="1:16">
      <c r="A17" s="12"/>
      <c r="B17" s="25">
        <v>322</v>
      </c>
      <c r="C17" s="20" t="s">
        <v>0</v>
      </c>
      <c r="D17" s="46">
        <v>43898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43898</v>
      </c>
      <c r="O17" s="47">
        <f t="shared" si="1"/>
        <v>7.6530683403068345</v>
      </c>
      <c r="P17" s="9"/>
    </row>
    <row r="18" spans="1:16">
      <c r="A18" s="12"/>
      <c r="B18" s="25">
        <v>323.39999999999998</v>
      </c>
      <c r="C18" s="20" t="s">
        <v>18</v>
      </c>
      <c r="D18" s="46">
        <v>14116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14116</v>
      </c>
      <c r="O18" s="47">
        <f t="shared" si="1"/>
        <v>2.4609483960948397</v>
      </c>
      <c r="P18" s="9"/>
    </row>
    <row r="19" spans="1:16">
      <c r="A19" s="12"/>
      <c r="B19" s="25">
        <v>323.7</v>
      </c>
      <c r="C19" s="20" t="s">
        <v>19</v>
      </c>
      <c r="D19" s="46">
        <v>83658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83658</v>
      </c>
      <c r="O19" s="47">
        <f t="shared" si="1"/>
        <v>14.584728033472803</v>
      </c>
      <c r="P19" s="9"/>
    </row>
    <row r="20" spans="1:16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1125</v>
      </c>
      <c r="O20" s="47">
        <f t="shared" si="1"/>
        <v>0.1961297071129707</v>
      </c>
      <c r="P20" s="9"/>
    </row>
    <row r="21" spans="1:16">
      <c r="A21" s="12"/>
      <c r="B21" s="25">
        <v>325.2</v>
      </c>
      <c r="C21" s="20" t="s">
        <v>118</v>
      </c>
      <c r="D21" s="46">
        <v>0</v>
      </c>
      <c r="E21" s="46">
        <v>163435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163435</v>
      </c>
      <c r="O21" s="47">
        <f t="shared" si="1"/>
        <v>28.492852161785216</v>
      </c>
      <c r="P21" s="9"/>
    </row>
    <row r="22" spans="1:16">
      <c r="A22" s="12"/>
      <c r="B22" s="25">
        <v>329</v>
      </c>
      <c r="C22" s="20" t="s">
        <v>20</v>
      </c>
      <c r="D22" s="46">
        <v>4805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4805</v>
      </c>
      <c r="O22" s="47">
        <f t="shared" si="1"/>
        <v>0.83769177126917715</v>
      </c>
      <c r="P22" s="9"/>
    </row>
    <row r="23" spans="1:16" ht="15.75">
      <c r="A23" s="29" t="s">
        <v>22</v>
      </c>
      <c r="B23" s="30"/>
      <c r="C23" s="31"/>
      <c r="D23" s="32">
        <f t="shared" ref="D23:M23" si="5">SUM(D24:D30)</f>
        <v>767829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767829</v>
      </c>
      <c r="O23" s="45">
        <f t="shared" si="1"/>
        <v>133.86140167364016</v>
      </c>
      <c r="P23" s="10"/>
    </row>
    <row r="24" spans="1:16">
      <c r="A24" s="12"/>
      <c r="B24" s="25">
        <v>334.2</v>
      </c>
      <c r="C24" s="20" t="s">
        <v>119</v>
      </c>
      <c r="D24" s="46">
        <v>9096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9096</v>
      </c>
      <c r="O24" s="47">
        <f t="shared" si="1"/>
        <v>1.5857740585774058</v>
      </c>
      <c r="P24" s="9"/>
    </row>
    <row r="25" spans="1:16">
      <c r="A25" s="12"/>
      <c r="B25" s="25">
        <v>335.14</v>
      </c>
      <c r="C25" s="20" t="s">
        <v>98</v>
      </c>
      <c r="D25" s="46">
        <v>14663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14663</v>
      </c>
      <c r="O25" s="47">
        <f t="shared" si="1"/>
        <v>2.556311018131102</v>
      </c>
      <c r="P25" s="9"/>
    </row>
    <row r="26" spans="1:16">
      <c r="A26" s="12"/>
      <c r="B26" s="25">
        <v>335.15</v>
      </c>
      <c r="C26" s="20" t="s">
        <v>99</v>
      </c>
      <c r="D26" s="46">
        <v>2746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2746</v>
      </c>
      <c r="O26" s="47">
        <f t="shared" si="1"/>
        <v>0.47873082287308227</v>
      </c>
      <c r="P26" s="9"/>
    </row>
    <row r="27" spans="1:16">
      <c r="A27" s="12"/>
      <c r="B27" s="25">
        <v>335.16</v>
      </c>
      <c r="C27" s="20" t="s">
        <v>120</v>
      </c>
      <c r="D27" s="46">
        <v>329171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329171</v>
      </c>
      <c r="O27" s="47">
        <f t="shared" si="1"/>
        <v>57.386854951185498</v>
      </c>
      <c r="P27" s="9"/>
    </row>
    <row r="28" spans="1:16">
      <c r="A28" s="12"/>
      <c r="B28" s="25">
        <v>335.18</v>
      </c>
      <c r="C28" s="20" t="s">
        <v>100</v>
      </c>
      <c r="D28" s="46">
        <v>355765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355765</v>
      </c>
      <c r="O28" s="47">
        <f t="shared" si="1"/>
        <v>62.023186889818689</v>
      </c>
      <c r="P28" s="9"/>
    </row>
    <row r="29" spans="1:16">
      <c r="A29" s="12"/>
      <c r="B29" s="25">
        <v>335.49</v>
      </c>
      <c r="C29" s="20" t="s">
        <v>27</v>
      </c>
      <c r="D29" s="46">
        <v>14070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14070</v>
      </c>
      <c r="O29" s="47">
        <f t="shared" si="1"/>
        <v>2.4529288702928871</v>
      </c>
      <c r="P29" s="9"/>
    </row>
    <row r="30" spans="1:16">
      <c r="A30" s="12"/>
      <c r="B30" s="25">
        <v>338</v>
      </c>
      <c r="C30" s="20" t="s">
        <v>29</v>
      </c>
      <c r="D30" s="46">
        <v>42318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42318</v>
      </c>
      <c r="O30" s="47">
        <f t="shared" si="1"/>
        <v>7.3776150627615067</v>
      </c>
      <c r="P30" s="9"/>
    </row>
    <row r="31" spans="1:16" ht="15.75">
      <c r="A31" s="29" t="s">
        <v>34</v>
      </c>
      <c r="B31" s="30"/>
      <c r="C31" s="31"/>
      <c r="D31" s="32">
        <f t="shared" ref="D31:M31" si="6">SUM(D32:D38)</f>
        <v>265488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7128760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7394248</v>
      </c>
      <c r="O31" s="45">
        <f t="shared" si="1"/>
        <v>1289.0948396094839</v>
      </c>
      <c r="P31" s="10"/>
    </row>
    <row r="32" spans="1:16">
      <c r="A32" s="12"/>
      <c r="B32" s="25">
        <v>341.2</v>
      </c>
      <c r="C32" s="20" t="s">
        <v>101</v>
      </c>
      <c r="D32" s="46">
        <v>255000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255000</v>
      </c>
      <c r="O32" s="47">
        <f t="shared" si="1"/>
        <v>44.456066945606693</v>
      </c>
      <c r="P32" s="9"/>
    </row>
    <row r="33" spans="1:16">
      <c r="A33" s="12"/>
      <c r="B33" s="25">
        <v>343.1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5220779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5220779</v>
      </c>
      <c r="O33" s="47">
        <f t="shared" si="1"/>
        <v>910.17764993026503</v>
      </c>
      <c r="P33" s="9"/>
    </row>
    <row r="34" spans="1:16">
      <c r="A34" s="12"/>
      <c r="B34" s="25">
        <v>343.3</v>
      </c>
      <c r="C34" s="20" t="s">
        <v>84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564614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564614</v>
      </c>
      <c r="O34" s="47">
        <f t="shared" si="1"/>
        <v>98.433403068340311</v>
      </c>
      <c r="P34" s="9"/>
    </row>
    <row r="35" spans="1:16">
      <c r="A35" s="12"/>
      <c r="B35" s="25">
        <v>343.4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416171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416171</v>
      </c>
      <c r="O35" s="47">
        <f t="shared" si="1"/>
        <v>72.554218967921898</v>
      </c>
      <c r="P35" s="9"/>
    </row>
    <row r="36" spans="1:16">
      <c r="A36" s="12"/>
      <c r="B36" s="25">
        <v>343.5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927196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927196</v>
      </c>
      <c r="O36" s="47">
        <f t="shared" si="1"/>
        <v>161.64504881450489</v>
      </c>
      <c r="P36" s="9"/>
    </row>
    <row r="37" spans="1:16">
      <c r="A37" s="12"/>
      <c r="B37" s="25">
        <v>347.1</v>
      </c>
      <c r="C37" s="20" t="s">
        <v>44</v>
      </c>
      <c r="D37" s="46">
        <v>6761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6761</v>
      </c>
      <c r="O37" s="47">
        <f t="shared" ref="O37:O55" si="8">(N37/O$57)</f>
        <v>1.1786959553695955</v>
      </c>
      <c r="P37" s="9"/>
    </row>
    <row r="38" spans="1:16">
      <c r="A38" s="12"/>
      <c r="B38" s="25">
        <v>347.2</v>
      </c>
      <c r="C38" s="20" t="s">
        <v>45</v>
      </c>
      <c r="D38" s="46">
        <v>3727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3727</v>
      </c>
      <c r="O38" s="47">
        <f t="shared" si="8"/>
        <v>0.64975592747559274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SUM(D40:D42)</f>
        <v>83348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83348</v>
      </c>
      <c r="O39" s="45">
        <f t="shared" si="8"/>
        <v>14.530683403068341</v>
      </c>
      <c r="P39" s="10"/>
    </row>
    <row r="40" spans="1:16">
      <c r="A40" s="13"/>
      <c r="B40" s="39">
        <v>351.1</v>
      </c>
      <c r="C40" s="21" t="s">
        <v>48</v>
      </c>
      <c r="D40" s="46">
        <v>11112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11112</v>
      </c>
      <c r="O40" s="47">
        <f t="shared" si="8"/>
        <v>1.9372384937238494</v>
      </c>
      <c r="P40" s="9"/>
    </row>
    <row r="41" spans="1:16">
      <c r="A41" s="13"/>
      <c r="B41" s="39">
        <v>351.9</v>
      </c>
      <c r="C41" s="21" t="s">
        <v>121</v>
      </c>
      <c r="D41" s="46">
        <v>63453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63453</v>
      </c>
      <c r="O41" s="47">
        <f t="shared" si="8"/>
        <v>11.06223849372385</v>
      </c>
      <c r="P41" s="9"/>
    </row>
    <row r="42" spans="1:16">
      <c r="A42" s="13"/>
      <c r="B42" s="39">
        <v>354</v>
      </c>
      <c r="C42" s="21" t="s">
        <v>49</v>
      </c>
      <c r="D42" s="46">
        <v>8783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8783</v>
      </c>
      <c r="O42" s="47">
        <f t="shared" si="8"/>
        <v>1.5312064156206415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SUM(D44:D52)</f>
        <v>58511</v>
      </c>
      <c r="E43" s="32">
        <f t="shared" si="11"/>
        <v>515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443022</v>
      </c>
      <c r="J43" s="32">
        <f t="shared" si="11"/>
        <v>0</v>
      </c>
      <c r="K43" s="32">
        <f t="shared" si="11"/>
        <v>1054458</v>
      </c>
      <c r="L43" s="32">
        <f t="shared" si="11"/>
        <v>0</v>
      </c>
      <c r="M43" s="32">
        <f t="shared" si="11"/>
        <v>0</v>
      </c>
      <c r="N43" s="32">
        <f t="shared" si="10"/>
        <v>1556506</v>
      </c>
      <c r="O43" s="45">
        <f t="shared" si="8"/>
        <v>271.35739191073918</v>
      </c>
      <c r="P43" s="10"/>
    </row>
    <row r="44" spans="1:16">
      <c r="A44" s="12"/>
      <c r="B44" s="25">
        <v>361.1</v>
      </c>
      <c r="C44" s="20" t="s">
        <v>50</v>
      </c>
      <c r="D44" s="46">
        <v>639</v>
      </c>
      <c r="E44" s="46">
        <v>0</v>
      </c>
      <c r="F44" s="46">
        <v>0</v>
      </c>
      <c r="G44" s="46">
        <v>0</v>
      </c>
      <c r="H44" s="46">
        <v>0</v>
      </c>
      <c r="I44" s="46">
        <v>305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944</v>
      </c>
      <c r="O44" s="47">
        <f t="shared" si="8"/>
        <v>0.16457461645746166</v>
      </c>
      <c r="P44" s="9"/>
    </row>
    <row r="45" spans="1:16">
      <c r="A45" s="12"/>
      <c r="B45" s="25">
        <v>361.3</v>
      </c>
      <c r="C45" s="20" t="s">
        <v>113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775314</v>
      </c>
      <c r="L45" s="46">
        <v>0</v>
      </c>
      <c r="M45" s="46">
        <v>0</v>
      </c>
      <c r="N45" s="46">
        <f t="shared" ref="N45:N52" si="12">SUM(D45:M45)</f>
        <v>775314</v>
      </c>
      <c r="O45" s="47">
        <f t="shared" si="8"/>
        <v>135.16631799163179</v>
      </c>
      <c r="P45" s="9"/>
    </row>
    <row r="46" spans="1:16">
      <c r="A46" s="12"/>
      <c r="B46" s="25">
        <v>362</v>
      </c>
      <c r="C46" s="20" t="s">
        <v>74</v>
      </c>
      <c r="D46" s="46">
        <v>25152</v>
      </c>
      <c r="E46" s="46">
        <v>0</v>
      </c>
      <c r="F46" s="46">
        <v>0</v>
      </c>
      <c r="G46" s="46">
        <v>0</v>
      </c>
      <c r="H46" s="46">
        <v>0</v>
      </c>
      <c r="I46" s="46">
        <v>387161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412313</v>
      </c>
      <c r="O46" s="47">
        <f t="shared" si="8"/>
        <v>71.881624825662485</v>
      </c>
      <c r="P46" s="9"/>
    </row>
    <row r="47" spans="1:16">
      <c r="A47" s="12"/>
      <c r="B47" s="25">
        <v>364</v>
      </c>
      <c r="C47" s="20" t="s">
        <v>103</v>
      </c>
      <c r="D47" s="46">
        <v>32140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32140</v>
      </c>
      <c r="O47" s="47">
        <f t="shared" si="8"/>
        <v>5.6032078103207814</v>
      </c>
      <c r="P47" s="9"/>
    </row>
    <row r="48" spans="1:16">
      <c r="A48" s="12"/>
      <c r="B48" s="25">
        <v>365</v>
      </c>
      <c r="C48" s="20" t="s">
        <v>104</v>
      </c>
      <c r="D48" s="46">
        <v>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</v>
      </c>
      <c r="O48" s="47">
        <f t="shared" si="8"/>
        <v>4.0097629009762902E-3</v>
      </c>
      <c r="P48" s="9"/>
    </row>
    <row r="49" spans="1:119">
      <c r="A49" s="12"/>
      <c r="B49" s="25">
        <v>366</v>
      </c>
      <c r="C49" s="20" t="s">
        <v>79</v>
      </c>
      <c r="D49" s="46">
        <v>380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380</v>
      </c>
      <c r="O49" s="47">
        <f t="shared" si="8"/>
        <v>6.6248256624825669E-2</v>
      </c>
      <c r="P49" s="9"/>
    </row>
    <row r="50" spans="1:119">
      <c r="A50" s="12"/>
      <c r="B50" s="25">
        <v>368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279144</v>
      </c>
      <c r="L50" s="46">
        <v>0</v>
      </c>
      <c r="M50" s="46">
        <v>0</v>
      </c>
      <c r="N50" s="46">
        <f t="shared" si="12"/>
        <v>279144</v>
      </c>
      <c r="O50" s="47">
        <f t="shared" si="8"/>
        <v>48.665271966527193</v>
      </c>
      <c r="P50" s="9"/>
    </row>
    <row r="51" spans="1:119">
      <c r="A51" s="12"/>
      <c r="B51" s="25">
        <v>369.3</v>
      </c>
      <c r="C51" s="20" t="s">
        <v>122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39173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39173</v>
      </c>
      <c r="O51" s="47">
        <f t="shared" si="8"/>
        <v>6.8293235704323569</v>
      </c>
      <c r="P51" s="9"/>
    </row>
    <row r="52" spans="1:119">
      <c r="A52" s="12"/>
      <c r="B52" s="25">
        <v>369.9</v>
      </c>
      <c r="C52" s="20" t="s">
        <v>54</v>
      </c>
      <c r="D52" s="46">
        <v>177</v>
      </c>
      <c r="E52" s="46">
        <v>515</v>
      </c>
      <c r="F52" s="46">
        <v>0</v>
      </c>
      <c r="G52" s="46">
        <v>0</v>
      </c>
      <c r="H52" s="46">
        <v>0</v>
      </c>
      <c r="I52" s="46">
        <v>16383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17075</v>
      </c>
      <c r="O52" s="47">
        <f t="shared" si="8"/>
        <v>2.9768131101813111</v>
      </c>
      <c r="P52" s="9"/>
    </row>
    <row r="53" spans="1:119" ht="15.75">
      <c r="A53" s="29" t="s">
        <v>36</v>
      </c>
      <c r="B53" s="30"/>
      <c r="C53" s="31"/>
      <c r="D53" s="32">
        <f t="shared" ref="D53:M53" si="13">SUM(D54:D54)</f>
        <v>720000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720000</v>
      </c>
      <c r="O53" s="45">
        <f t="shared" si="8"/>
        <v>125.52301255230125</v>
      </c>
      <c r="P53" s="9"/>
    </row>
    <row r="54" spans="1:119" ht="15.75" thickBot="1">
      <c r="A54" s="12"/>
      <c r="B54" s="25">
        <v>381</v>
      </c>
      <c r="C54" s="20" t="s">
        <v>55</v>
      </c>
      <c r="D54" s="46">
        <v>720000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720000</v>
      </c>
      <c r="O54" s="47">
        <f t="shared" si="8"/>
        <v>125.52301255230125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SUM(D5,D16,D23,D31,D39,D43,D53)</f>
        <v>3576471</v>
      </c>
      <c r="E55" s="15">
        <f t="shared" si="14"/>
        <v>163950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7572907</v>
      </c>
      <c r="J55" s="15">
        <f t="shared" si="14"/>
        <v>0</v>
      </c>
      <c r="K55" s="15">
        <f t="shared" si="14"/>
        <v>1054458</v>
      </c>
      <c r="L55" s="15">
        <f t="shared" si="14"/>
        <v>0</v>
      </c>
      <c r="M55" s="15">
        <f t="shared" si="14"/>
        <v>0</v>
      </c>
      <c r="N55" s="15">
        <f>SUM(D55:M55)</f>
        <v>12367786</v>
      </c>
      <c r="O55" s="38">
        <f t="shared" si="8"/>
        <v>2156.1691073919105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123</v>
      </c>
      <c r="M57" s="118"/>
      <c r="N57" s="118"/>
      <c r="O57" s="43">
        <v>5736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1479466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1479466</v>
      </c>
      <c r="O5" s="33">
        <f t="shared" ref="O5:O51" si="1">(N5/O$53)</f>
        <v>255.87443791075754</v>
      </c>
      <c r="P5" s="6"/>
    </row>
    <row r="6" spans="1:133">
      <c r="A6" s="12"/>
      <c r="B6" s="25">
        <v>311</v>
      </c>
      <c r="C6" s="20" t="s">
        <v>2</v>
      </c>
      <c r="D6" s="46">
        <v>509921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509921</v>
      </c>
      <c r="O6" s="47">
        <f t="shared" si="1"/>
        <v>88.191110342442059</v>
      </c>
      <c r="P6" s="9"/>
    </row>
    <row r="7" spans="1:133">
      <c r="A7" s="12"/>
      <c r="B7" s="25">
        <v>312.3</v>
      </c>
      <c r="C7" s="20" t="s">
        <v>10</v>
      </c>
      <c r="D7" s="46">
        <v>34785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34785</v>
      </c>
      <c r="O7" s="47">
        <f t="shared" si="1"/>
        <v>6.01608439986164</v>
      </c>
      <c r="P7" s="9"/>
    </row>
    <row r="8" spans="1:133">
      <c r="A8" s="12"/>
      <c r="B8" s="25">
        <v>312.41000000000003</v>
      </c>
      <c r="C8" s="20" t="s">
        <v>12</v>
      </c>
      <c r="D8" s="46">
        <v>192099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192099</v>
      </c>
      <c r="O8" s="47">
        <f t="shared" si="1"/>
        <v>33.223625043237632</v>
      </c>
      <c r="P8" s="9"/>
    </row>
    <row r="9" spans="1:133">
      <c r="A9" s="12"/>
      <c r="B9" s="25">
        <v>312.42</v>
      </c>
      <c r="C9" s="20" t="s">
        <v>11</v>
      </c>
      <c r="D9" s="46">
        <v>121509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121509</v>
      </c>
      <c r="O9" s="47">
        <f t="shared" si="1"/>
        <v>21.01504669664476</v>
      </c>
      <c r="P9" s="9"/>
    </row>
    <row r="10" spans="1:133">
      <c r="A10" s="12"/>
      <c r="B10" s="25">
        <v>314.10000000000002</v>
      </c>
      <c r="C10" s="20" t="s">
        <v>13</v>
      </c>
      <c r="D10" s="46">
        <v>441343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441343</v>
      </c>
      <c r="O10" s="47">
        <f t="shared" si="1"/>
        <v>76.330508474576277</v>
      </c>
      <c r="P10" s="9"/>
    </row>
    <row r="11" spans="1:133">
      <c r="A11" s="12"/>
      <c r="B11" s="25">
        <v>314.3</v>
      </c>
      <c r="C11" s="20" t="s">
        <v>14</v>
      </c>
      <c r="D11" s="46">
        <v>46043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46043</v>
      </c>
      <c r="O11" s="47">
        <f t="shared" si="1"/>
        <v>7.9631615358007606</v>
      </c>
      <c r="P11" s="9"/>
    </row>
    <row r="12" spans="1:133">
      <c r="A12" s="12"/>
      <c r="B12" s="25">
        <v>314.39999999999998</v>
      </c>
      <c r="C12" s="20" t="s">
        <v>16</v>
      </c>
      <c r="D12" s="46">
        <v>18565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18565</v>
      </c>
      <c r="O12" s="47">
        <f t="shared" si="1"/>
        <v>3.2108267035627809</v>
      </c>
      <c r="P12" s="9"/>
    </row>
    <row r="13" spans="1:133">
      <c r="A13" s="12"/>
      <c r="B13" s="25">
        <v>314.8</v>
      </c>
      <c r="C13" s="20" t="s">
        <v>70</v>
      </c>
      <c r="D13" s="46">
        <v>2139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2139</v>
      </c>
      <c r="O13" s="47">
        <f t="shared" si="1"/>
        <v>0.36994119681771015</v>
      </c>
      <c r="P13" s="9"/>
    </row>
    <row r="14" spans="1:133">
      <c r="A14" s="12"/>
      <c r="B14" s="25">
        <v>315</v>
      </c>
      <c r="C14" s="20" t="s">
        <v>94</v>
      </c>
      <c r="D14" s="46">
        <v>103124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103124</v>
      </c>
      <c r="O14" s="47">
        <f t="shared" si="1"/>
        <v>17.835351089588379</v>
      </c>
      <c r="P14" s="9"/>
    </row>
    <row r="15" spans="1:133">
      <c r="A15" s="12"/>
      <c r="B15" s="25">
        <v>316</v>
      </c>
      <c r="C15" s="20" t="s">
        <v>111</v>
      </c>
      <c r="D15" s="46">
        <v>9938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9938</v>
      </c>
      <c r="O15" s="47">
        <f t="shared" si="1"/>
        <v>1.7187824282255275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125991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126491</v>
      </c>
      <c r="O16" s="45">
        <f t="shared" si="1"/>
        <v>21.876686267727429</v>
      </c>
      <c r="P16" s="10"/>
    </row>
    <row r="17" spans="1:16">
      <c r="A17" s="12"/>
      <c r="B17" s="25">
        <v>322</v>
      </c>
      <c r="C17" s="20" t="s">
        <v>0</v>
      </c>
      <c r="D17" s="46">
        <v>21342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21342</v>
      </c>
      <c r="O17" s="47">
        <f t="shared" si="1"/>
        <v>3.6911103424420615</v>
      </c>
      <c r="P17" s="9"/>
    </row>
    <row r="18" spans="1:16">
      <c r="A18" s="12"/>
      <c r="B18" s="25">
        <v>323.39999999999998</v>
      </c>
      <c r="C18" s="20" t="s">
        <v>18</v>
      </c>
      <c r="D18" s="46">
        <v>11716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11716</v>
      </c>
      <c r="O18" s="47">
        <f t="shared" si="1"/>
        <v>2.0262884814942925</v>
      </c>
      <c r="P18" s="9"/>
    </row>
    <row r="19" spans="1:16">
      <c r="A19" s="12"/>
      <c r="B19" s="25">
        <v>323.7</v>
      </c>
      <c r="C19" s="20" t="s">
        <v>19</v>
      </c>
      <c r="D19" s="46">
        <v>84985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84985</v>
      </c>
      <c r="O19" s="47">
        <f t="shared" si="1"/>
        <v>14.698201314424075</v>
      </c>
      <c r="P19" s="9"/>
    </row>
    <row r="20" spans="1:16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</v>
      </c>
      <c r="O20" s="47">
        <f t="shared" si="1"/>
        <v>8.647526807333103E-2</v>
      </c>
      <c r="P20" s="9"/>
    </row>
    <row r="21" spans="1:16">
      <c r="A21" s="12"/>
      <c r="B21" s="25">
        <v>329</v>
      </c>
      <c r="C21" s="20" t="s">
        <v>20</v>
      </c>
      <c r="D21" s="46">
        <v>7948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7948</v>
      </c>
      <c r="O21" s="47">
        <f t="shared" si="1"/>
        <v>1.37461086129367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SUM(D23:D29)</f>
        <v>775875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775875</v>
      </c>
      <c r="O22" s="45">
        <f t="shared" si="1"/>
        <v>134.18799723279142</v>
      </c>
      <c r="P22" s="10"/>
    </row>
    <row r="23" spans="1:16">
      <c r="A23" s="12"/>
      <c r="B23" s="25">
        <v>331.2</v>
      </c>
      <c r="C23" s="20" t="s">
        <v>21</v>
      </c>
      <c r="D23" s="46">
        <v>4149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4149</v>
      </c>
      <c r="O23" s="47">
        <f t="shared" si="1"/>
        <v>0.71757177447250087</v>
      </c>
      <c r="P23" s="9"/>
    </row>
    <row r="24" spans="1:16">
      <c r="A24" s="12"/>
      <c r="B24" s="25">
        <v>335.12</v>
      </c>
      <c r="C24" s="20" t="s">
        <v>97</v>
      </c>
      <c r="D24" s="46">
        <v>318105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318105</v>
      </c>
      <c r="O24" s="47">
        <f t="shared" si="1"/>
        <v>55.016430300933933</v>
      </c>
      <c r="P24" s="9"/>
    </row>
    <row r="25" spans="1:16">
      <c r="A25" s="12"/>
      <c r="B25" s="25">
        <v>335.14</v>
      </c>
      <c r="C25" s="20" t="s">
        <v>98</v>
      </c>
      <c r="D25" s="46">
        <v>14092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14092</v>
      </c>
      <c r="O25" s="47">
        <f t="shared" si="1"/>
        <v>2.4372189553787615</v>
      </c>
      <c r="P25" s="9"/>
    </row>
    <row r="26" spans="1:16">
      <c r="A26" s="12"/>
      <c r="B26" s="25">
        <v>335.15</v>
      </c>
      <c r="C26" s="20" t="s">
        <v>99</v>
      </c>
      <c r="D26" s="46">
        <v>1014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1014</v>
      </c>
      <c r="O26" s="47">
        <f t="shared" si="1"/>
        <v>0.17537184365271533</v>
      </c>
      <c r="P26" s="9"/>
    </row>
    <row r="27" spans="1:16">
      <c r="A27" s="12"/>
      <c r="B27" s="25">
        <v>335.18</v>
      </c>
      <c r="C27" s="20" t="s">
        <v>100</v>
      </c>
      <c r="D27" s="46">
        <v>365410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365410</v>
      </c>
      <c r="O27" s="47">
        <f t="shared" si="1"/>
        <v>63.197855413351782</v>
      </c>
      <c r="P27" s="9"/>
    </row>
    <row r="28" spans="1:16">
      <c r="A28" s="12"/>
      <c r="B28" s="25">
        <v>335.49</v>
      </c>
      <c r="C28" s="20" t="s">
        <v>27</v>
      </c>
      <c r="D28" s="46">
        <v>32754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32754</v>
      </c>
      <c r="O28" s="47">
        <f t="shared" si="1"/>
        <v>5.664821860947769</v>
      </c>
      <c r="P28" s="9"/>
    </row>
    <row r="29" spans="1:16">
      <c r="A29" s="12"/>
      <c r="B29" s="25">
        <v>338</v>
      </c>
      <c r="C29" s="20" t="s">
        <v>29</v>
      </c>
      <c r="D29" s="46">
        <v>40351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40351</v>
      </c>
      <c r="O29" s="47">
        <f t="shared" si="1"/>
        <v>6.9787270840539604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SUM(D31:D38)</f>
        <v>260073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7620247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7880320</v>
      </c>
      <c r="O30" s="45">
        <f t="shared" si="1"/>
        <v>1362.9055690072639</v>
      </c>
      <c r="P30" s="10"/>
    </row>
    <row r="31" spans="1:16">
      <c r="A31" s="12"/>
      <c r="B31" s="25">
        <v>341.2</v>
      </c>
      <c r="C31" s="20" t="s">
        <v>101</v>
      </c>
      <c r="D31" s="46">
        <v>250000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250000</v>
      </c>
      <c r="O31" s="47">
        <f t="shared" si="1"/>
        <v>43.237634036665511</v>
      </c>
      <c r="P31" s="9"/>
    </row>
    <row r="32" spans="1:16">
      <c r="A32" s="12"/>
      <c r="B32" s="25">
        <v>343.1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5341155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5341155</v>
      </c>
      <c r="O32" s="47">
        <f t="shared" si="1"/>
        <v>923.75562089242476</v>
      </c>
      <c r="P32" s="9"/>
    </row>
    <row r="33" spans="1:16">
      <c r="A33" s="12"/>
      <c r="B33" s="25">
        <v>343.3</v>
      </c>
      <c r="C33" s="20" t="s">
        <v>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541035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541035</v>
      </c>
      <c r="O33" s="47">
        <f t="shared" si="1"/>
        <v>93.57229332410931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422564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422564</v>
      </c>
      <c r="O34" s="47">
        <f t="shared" si="1"/>
        <v>73.082670356278101</v>
      </c>
      <c r="P34" s="9"/>
    </row>
    <row r="35" spans="1:16">
      <c r="A35" s="12"/>
      <c r="B35" s="25">
        <v>343.5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1130127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1130127</v>
      </c>
      <c r="O35" s="47">
        <f t="shared" si="1"/>
        <v>195.45607056381874</v>
      </c>
      <c r="P35" s="9"/>
    </row>
    <row r="36" spans="1:16">
      <c r="A36" s="12"/>
      <c r="B36" s="25">
        <v>343.9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185366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185366</v>
      </c>
      <c r="O36" s="47">
        <f t="shared" si="1"/>
        <v>32.059149083362158</v>
      </c>
      <c r="P36" s="9"/>
    </row>
    <row r="37" spans="1:16">
      <c r="A37" s="12"/>
      <c r="B37" s="25">
        <v>347.1</v>
      </c>
      <c r="C37" s="20" t="s">
        <v>44</v>
      </c>
      <c r="D37" s="46">
        <v>6532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6532</v>
      </c>
      <c r="O37" s="47">
        <f t="shared" si="1"/>
        <v>1.1297129021099965</v>
      </c>
      <c r="P37" s="9"/>
    </row>
    <row r="38" spans="1:16">
      <c r="A38" s="12"/>
      <c r="B38" s="25">
        <v>347.2</v>
      </c>
      <c r="C38" s="20" t="s">
        <v>45</v>
      </c>
      <c r="D38" s="46">
        <v>3541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3541</v>
      </c>
      <c r="O38" s="47">
        <f t="shared" si="1"/>
        <v>0.61241784849533032</v>
      </c>
      <c r="P38" s="9"/>
    </row>
    <row r="39" spans="1:16" ht="15.75">
      <c r="A39" s="29" t="s">
        <v>35</v>
      </c>
      <c r="B39" s="30"/>
      <c r="C39" s="31"/>
      <c r="D39" s="32">
        <f t="shared" ref="D39:M39" si="8">SUM(D40:D41)</f>
        <v>76992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76992</v>
      </c>
      <c r="O39" s="45">
        <f t="shared" si="1"/>
        <v>13.315807679003806</v>
      </c>
      <c r="P39" s="10"/>
    </row>
    <row r="40" spans="1:16">
      <c r="A40" s="13"/>
      <c r="B40" s="39">
        <v>351.1</v>
      </c>
      <c r="C40" s="21" t="s">
        <v>48</v>
      </c>
      <c r="D40" s="46">
        <v>5932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5932</v>
      </c>
      <c r="O40" s="47">
        <f t="shared" si="1"/>
        <v>1.0259425804219993</v>
      </c>
      <c r="P40" s="9"/>
    </row>
    <row r="41" spans="1:16">
      <c r="A41" s="13"/>
      <c r="B41" s="39">
        <v>354</v>
      </c>
      <c r="C41" s="21" t="s">
        <v>49</v>
      </c>
      <c r="D41" s="46">
        <v>71060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71060</v>
      </c>
      <c r="O41" s="47">
        <f t="shared" si="1"/>
        <v>12.289865098581805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SUM(D43:D48)</f>
        <v>127244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396411</v>
      </c>
      <c r="J42" s="32">
        <f t="shared" si="10"/>
        <v>0</v>
      </c>
      <c r="K42" s="32">
        <f t="shared" si="10"/>
        <v>685931</v>
      </c>
      <c r="L42" s="32">
        <f t="shared" si="10"/>
        <v>0</v>
      </c>
      <c r="M42" s="32">
        <f t="shared" si="10"/>
        <v>0</v>
      </c>
      <c r="N42" s="32">
        <f t="shared" si="9"/>
        <v>1209586</v>
      </c>
      <c r="O42" s="45">
        <f t="shared" si="1"/>
        <v>209.19854721549638</v>
      </c>
      <c r="P42" s="10"/>
    </row>
    <row r="43" spans="1:16">
      <c r="A43" s="12"/>
      <c r="B43" s="25">
        <v>361.1</v>
      </c>
      <c r="C43" s="20" t="s">
        <v>50</v>
      </c>
      <c r="D43" s="46">
        <v>540</v>
      </c>
      <c r="E43" s="46">
        <v>0</v>
      </c>
      <c r="F43" s="46">
        <v>0</v>
      </c>
      <c r="G43" s="46">
        <v>0</v>
      </c>
      <c r="H43" s="46">
        <v>0</v>
      </c>
      <c r="I43" s="46">
        <v>541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1081</v>
      </c>
      <c r="O43" s="47">
        <f t="shared" si="1"/>
        <v>0.18695952957454168</v>
      </c>
      <c r="P43" s="9"/>
    </row>
    <row r="44" spans="1:16">
      <c r="A44" s="12"/>
      <c r="B44" s="25">
        <v>361.3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470022</v>
      </c>
      <c r="L44" s="46">
        <v>0</v>
      </c>
      <c r="M44" s="46">
        <v>0</v>
      </c>
      <c r="N44" s="46">
        <f t="shared" si="9"/>
        <v>470022</v>
      </c>
      <c r="O44" s="47">
        <f t="shared" si="1"/>
        <v>81.290556900726386</v>
      </c>
      <c r="P44" s="9"/>
    </row>
    <row r="45" spans="1:16">
      <c r="A45" s="12"/>
      <c r="B45" s="25">
        <v>362</v>
      </c>
      <c r="C45" s="20" t="s">
        <v>74</v>
      </c>
      <c r="D45" s="46">
        <v>22897</v>
      </c>
      <c r="E45" s="46">
        <v>0</v>
      </c>
      <c r="F45" s="46">
        <v>0</v>
      </c>
      <c r="G45" s="46">
        <v>0</v>
      </c>
      <c r="H45" s="46">
        <v>0</v>
      </c>
      <c r="I45" s="46">
        <v>374550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397447</v>
      </c>
      <c r="O45" s="47">
        <f t="shared" si="1"/>
        <v>68.738671739882392</v>
      </c>
      <c r="P45" s="9"/>
    </row>
    <row r="46" spans="1:16">
      <c r="A46" s="12"/>
      <c r="B46" s="25">
        <v>366</v>
      </c>
      <c r="C46" s="20" t="s">
        <v>79</v>
      </c>
      <c r="D46" s="46">
        <v>24971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24971</v>
      </c>
      <c r="O46" s="47">
        <f t="shared" si="1"/>
        <v>4.3187478381182984</v>
      </c>
      <c r="P46" s="9"/>
    </row>
    <row r="47" spans="1:16">
      <c r="A47" s="12"/>
      <c r="B47" s="25">
        <v>368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215909</v>
      </c>
      <c r="L47" s="46">
        <v>0</v>
      </c>
      <c r="M47" s="46">
        <v>0</v>
      </c>
      <c r="N47" s="46">
        <f t="shared" si="9"/>
        <v>215909</v>
      </c>
      <c r="O47" s="47">
        <f t="shared" si="1"/>
        <v>37.341577308889654</v>
      </c>
      <c r="P47" s="9"/>
    </row>
    <row r="48" spans="1:16">
      <c r="A48" s="12"/>
      <c r="B48" s="25">
        <v>369.9</v>
      </c>
      <c r="C48" s="20" t="s">
        <v>54</v>
      </c>
      <c r="D48" s="46">
        <v>78836</v>
      </c>
      <c r="E48" s="46">
        <v>0</v>
      </c>
      <c r="F48" s="46">
        <v>0</v>
      </c>
      <c r="G48" s="46">
        <v>0</v>
      </c>
      <c r="H48" s="46">
        <v>0</v>
      </c>
      <c r="I48" s="46">
        <v>21320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100156</v>
      </c>
      <c r="O48" s="47">
        <f t="shared" si="1"/>
        <v>17.322033898305083</v>
      </c>
      <c r="P48" s="9"/>
    </row>
    <row r="49" spans="1:119" ht="15.75">
      <c r="A49" s="29" t="s">
        <v>36</v>
      </c>
      <c r="B49" s="30"/>
      <c r="C49" s="31"/>
      <c r="D49" s="32">
        <f t="shared" ref="D49:M49" si="11">SUM(D50:D50)</f>
        <v>1504198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1504198</v>
      </c>
      <c r="O49" s="45">
        <f t="shared" si="1"/>
        <v>260.15185057073677</v>
      </c>
      <c r="P49" s="9"/>
    </row>
    <row r="50" spans="1:119" ht="15.75" thickBot="1">
      <c r="A50" s="12"/>
      <c r="B50" s="25">
        <v>381</v>
      </c>
      <c r="C50" s="20" t="s">
        <v>55</v>
      </c>
      <c r="D50" s="46">
        <v>1504198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1504198</v>
      </c>
      <c r="O50" s="47">
        <f t="shared" si="1"/>
        <v>260.15185057073677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2">SUM(D5,D16,D22,D30,D39,D42,D49)</f>
        <v>4349839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8017158</v>
      </c>
      <c r="J51" s="15">
        <f t="shared" si="12"/>
        <v>0</v>
      </c>
      <c r="K51" s="15">
        <f t="shared" si="12"/>
        <v>685931</v>
      </c>
      <c r="L51" s="15">
        <f t="shared" si="12"/>
        <v>0</v>
      </c>
      <c r="M51" s="15">
        <f t="shared" si="12"/>
        <v>0</v>
      </c>
      <c r="N51" s="15">
        <f t="shared" si="9"/>
        <v>13052928</v>
      </c>
      <c r="O51" s="38">
        <f t="shared" si="1"/>
        <v>2257.5108958837773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116</v>
      </c>
      <c r="M53" s="118"/>
      <c r="N53" s="118"/>
      <c r="O53" s="43">
        <v>5782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76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1428856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1428856</v>
      </c>
      <c r="O5" s="33">
        <f t="shared" ref="O5:O36" si="1">(N5/O$58)</f>
        <v>248.88625674969518</v>
      </c>
      <c r="P5" s="6"/>
    </row>
    <row r="6" spans="1:133">
      <c r="A6" s="12"/>
      <c r="B6" s="25">
        <v>311</v>
      </c>
      <c r="C6" s="20" t="s">
        <v>2</v>
      </c>
      <c r="D6" s="46">
        <v>486805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486805</v>
      </c>
      <c r="O6" s="47">
        <f t="shared" si="1"/>
        <v>84.794460895314401</v>
      </c>
      <c r="P6" s="9"/>
    </row>
    <row r="7" spans="1:133">
      <c r="A7" s="12"/>
      <c r="B7" s="25">
        <v>312.3</v>
      </c>
      <c r="C7" s="20" t="s">
        <v>10</v>
      </c>
      <c r="D7" s="46">
        <v>32487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32487</v>
      </c>
      <c r="O7" s="47">
        <f t="shared" si="1"/>
        <v>5.6587702490855252</v>
      </c>
      <c r="P7" s="9"/>
    </row>
    <row r="8" spans="1:133">
      <c r="A8" s="12"/>
      <c r="B8" s="25">
        <v>312.41000000000003</v>
      </c>
      <c r="C8" s="20" t="s">
        <v>12</v>
      </c>
      <c r="D8" s="46">
        <v>179856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179856</v>
      </c>
      <c r="O8" s="47">
        <f t="shared" si="1"/>
        <v>31.328340010451139</v>
      </c>
      <c r="P8" s="9"/>
    </row>
    <row r="9" spans="1:133">
      <c r="A9" s="12"/>
      <c r="B9" s="25">
        <v>312.42</v>
      </c>
      <c r="C9" s="20" t="s">
        <v>11</v>
      </c>
      <c r="D9" s="46">
        <v>112861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112861</v>
      </c>
      <c r="O9" s="47">
        <f t="shared" si="1"/>
        <v>19.658770249085524</v>
      </c>
      <c r="P9" s="9"/>
    </row>
    <row r="10" spans="1:133">
      <c r="A10" s="12"/>
      <c r="B10" s="25">
        <v>314.10000000000002</v>
      </c>
      <c r="C10" s="20" t="s">
        <v>13</v>
      </c>
      <c r="D10" s="46">
        <v>437879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437879</v>
      </c>
      <c r="O10" s="47">
        <f t="shared" si="1"/>
        <v>76.272252220867443</v>
      </c>
      <c r="P10" s="9"/>
    </row>
    <row r="11" spans="1:133">
      <c r="A11" s="12"/>
      <c r="B11" s="25">
        <v>314.3</v>
      </c>
      <c r="C11" s="20" t="s">
        <v>14</v>
      </c>
      <c r="D11" s="46">
        <v>43201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43201</v>
      </c>
      <c r="O11" s="47">
        <f t="shared" si="1"/>
        <v>7.5249956453579516</v>
      </c>
      <c r="P11" s="9"/>
    </row>
    <row r="12" spans="1:133">
      <c r="A12" s="12"/>
      <c r="B12" s="25">
        <v>314.39999999999998</v>
      </c>
      <c r="C12" s="20" t="s">
        <v>16</v>
      </c>
      <c r="D12" s="46">
        <v>18364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18364</v>
      </c>
      <c r="O12" s="47">
        <f t="shared" si="1"/>
        <v>3.1987458630900538</v>
      </c>
      <c r="P12" s="9"/>
    </row>
    <row r="13" spans="1:133">
      <c r="A13" s="12"/>
      <c r="B13" s="25">
        <v>314.8</v>
      </c>
      <c r="C13" s="20" t="s">
        <v>70</v>
      </c>
      <c r="D13" s="46">
        <v>2784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2784</v>
      </c>
      <c r="O13" s="47">
        <f t="shared" si="1"/>
        <v>0.48493293851245428</v>
      </c>
      <c r="P13" s="9"/>
    </row>
    <row r="14" spans="1:133">
      <c r="A14" s="12"/>
      <c r="B14" s="25">
        <v>315</v>
      </c>
      <c r="C14" s="20" t="s">
        <v>94</v>
      </c>
      <c r="D14" s="46">
        <v>108164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108164</v>
      </c>
      <c r="O14" s="47">
        <f t="shared" si="1"/>
        <v>18.840620101027696</v>
      </c>
      <c r="P14" s="9"/>
    </row>
    <row r="15" spans="1:133">
      <c r="A15" s="12"/>
      <c r="B15" s="25">
        <v>316</v>
      </c>
      <c r="C15" s="20" t="s">
        <v>111</v>
      </c>
      <c r="D15" s="46">
        <v>6455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6455</v>
      </c>
      <c r="O15" s="47">
        <f t="shared" si="1"/>
        <v>1.1243685769029785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171923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172923</v>
      </c>
      <c r="O16" s="45">
        <f t="shared" si="1"/>
        <v>30.120710677582302</v>
      </c>
      <c r="P16" s="10"/>
    </row>
    <row r="17" spans="1:16">
      <c r="A17" s="12"/>
      <c r="B17" s="25">
        <v>322</v>
      </c>
      <c r="C17" s="20" t="s">
        <v>0</v>
      </c>
      <c r="D17" s="46">
        <v>57296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57296</v>
      </c>
      <c r="O17" s="47">
        <f t="shared" si="1"/>
        <v>9.9801428322591885</v>
      </c>
      <c r="P17" s="9"/>
    </row>
    <row r="18" spans="1:16">
      <c r="A18" s="12"/>
      <c r="B18" s="25">
        <v>323.39999999999998</v>
      </c>
      <c r="C18" s="20" t="s">
        <v>18</v>
      </c>
      <c r="D18" s="46">
        <v>13075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13075</v>
      </c>
      <c r="O18" s="47">
        <f t="shared" si="1"/>
        <v>2.2774777913255528</v>
      </c>
      <c r="P18" s="9"/>
    </row>
    <row r="19" spans="1:16">
      <c r="A19" s="12"/>
      <c r="B19" s="25">
        <v>323.7</v>
      </c>
      <c r="C19" s="20" t="s">
        <v>19</v>
      </c>
      <c r="D19" s="46">
        <v>96082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96082</v>
      </c>
      <c r="O19" s="47">
        <f t="shared" si="1"/>
        <v>16.736108691865528</v>
      </c>
      <c r="P19" s="9"/>
    </row>
    <row r="20" spans="1:16">
      <c r="A20" s="12"/>
      <c r="B20" s="25">
        <v>324.20999999999998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0.17418568193694478</v>
      </c>
      <c r="P20" s="9"/>
    </row>
    <row r="21" spans="1:16">
      <c r="A21" s="12"/>
      <c r="B21" s="25">
        <v>329</v>
      </c>
      <c r="C21" s="20" t="s">
        <v>20</v>
      </c>
      <c r="D21" s="46">
        <v>5470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5470</v>
      </c>
      <c r="O21" s="47">
        <f t="shared" si="1"/>
        <v>0.95279568019508798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SUM(D23:D31)</f>
        <v>801059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44410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845469</v>
      </c>
      <c r="O22" s="45">
        <f t="shared" si="1"/>
        <v>147.26859432154677</v>
      </c>
      <c r="P22" s="10"/>
    </row>
    <row r="23" spans="1:16">
      <c r="A23" s="12"/>
      <c r="B23" s="25">
        <v>331.2</v>
      </c>
      <c r="C23" s="20" t="s">
        <v>21</v>
      </c>
      <c r="D23" s="46">
        <v>5500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5500</v>
      </c>
      <c r="O23" s="47">
        <f t="shared" si="1"/>
        <v>0.95802125065319632</v>
      </c>
      <c r="P23" s="9"/>
    </row>
    <row r="24" spans="1:16">
      <c r="A24" s="12"/>
      <c r="B24" s="25">
        <v>331.35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44410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44410</v>
      </c>
      <c r="O24" s="47">
        <f t="shared" si="1"/>
        <v>7.7355861348197177</v>
      </c>
      <c r="P24" s="9"/>
    </row>
    <row r="25" spans="1:16">
      <c r="A25" s="12"/>
      <c r="B25" s="25">
        <v>331.7</v>
      </c>
      <c r="C25" s="20" t="s">
        <v>107</v>
      </c>
      <c r="D25" s="46">
        <v>11012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11012</v>
      </c>
      <c r="O25" s="47">
        <f t="shared" si="1"/>
        <v>1.918132729489636</v>
      </c>
      <c r="P25" s="9"/>
    </row>
    <row r="26" spans="1:16">
      <c r="A26" s="12"/>
      <c r="B26" s="25">
        <v>335.12</v>
      </c>
      <c r="C26" s="20" t="s">
        <v>97</v>
      </c>
      <c r="D26" s="46">
        <v>300725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300725</v>
      </c>
      <c r="O26" s="47">
        <f t="shared" si="1"/>
        <v>52.381989200487723</v>
      </c>
      <c r="P26" s="9"/>
    </row>
    <row r="27" spans="1:16">
      <c r="A27" s="12"/>
      <c r="B27" s="25">
        <v>335.14</v>
      </c>
      <c r="C27" s="20" t="s">
        <v>98</v>
      </c>
      <c r="D27" s="46">
        <v>14198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14198</v>
      </c>
      <c r="O27" s="47">
        <f t="shared" si="1"/>
        <v>2.4730883121407419</v>
      </c>
      <c r="P27" s="9"/>
    </row>
    <row r="28" spans="1:16">
      <c r="A28" s="12"/>
      <c r="B28" s="25">
        <v>335.15</v>
      </c>
      <c r="C28" s="20" t="s">
        <v>99</v>
      </c>
      <c r="D28" s="46">
        <v>1063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1063</v>
      </c>
      <c r="O28" s="47">
        <f t="shared" si="1"/>
        <v>0.1851593798989723</v>
      </c>
      <c r="P28" s="9"/>
    </row>
    <row r="29" spans="1:16">
      <c r="A29" s="12"/>
      <c r="B29" s="25">
        <v>335.18</v>
      </c>
      <c r="C29" s="20" t="s">
        <v>100</v>
      </c>
      <c r="D29" s="46">
        <v>328612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328612</v>
      </c>
      <c r="O29" s="47">
        <f t="shared" si="1"/>
        <v>57.239505312663297</v>
      </c>
      <c r="P29" s="9"/>
    </row>
    <row r="30" spans="1:16">
      <c r="A30" s="12"/>
      <c r="B30" s="25">
        <v>335.49</v>
      </c>
      <c r="C30" s="20" t="s">
        <v>27</v>
      </c>
      <c r="D30" s="46">
        <v>35039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35039</v>
      </c>
      <c r="O30" s="47">
        <f t="shared" si="1"/>
        <v>6.1032921093886081</v>
      </c>
      <c r="P30" s="9"/>
    </row>
    <row r="31" spans="1:16">
      <c r="A31" s="12"/>
      <c r="B31" s="25">
        <v>338</v>
      </c>
      <c r="C31" s="20" t="s">
        <v>29</v>
      </c>
      <c r="D31" s="46">
        <v>104910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104910</v>
      </c>
      <c r="O31" s="47">
        <f t="shared" si="1"/>
        <v>18.273819892004877</v>
      </c>
      <c r="P31" s="9"/>
    </row>
    <row r="32" spans="1:16" ht="15.75">
      <c r="A32" s="29" t="s">
        <v>34</v>
      </c>
      <c r="B32" s="30"/>
      <c r="C32" s="31"/>
      <c r="D32" s="32">
        <f t="shared" ref="D32:M32" si="6">SUM(D33:D40)</f>
        <v>260968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7426846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7687814</v>
      </c>
      <c r="O32" s="45">
        <f t="shared" si="1"/>
        <v>1339.1071241943912</v>
      </c>
      <c r="P32" s="10"/>
    </row>
    <row r="33" spans="1:16">
      <c r="A33" s="12"/>
      <c r="B33" s="25">
        <v>341.2</v>
      </c>
      <c r="C33" s="20" t="s">
        <v>101</v>
      </c>
      <c r="D33" s="46">
        <v>250000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250000</v>
      </c>
      <c r="O33" s="47">
        <f t="shared" si="1"/>
        <v>43.546420484236194</v>
      </c>
      <c r="P33" s="9"/>
    </row>
    <row r="34" spans="1:16">
      <c r="A34" s="12"/>
      <c r="B34" s="25">
        <v>343.1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5437432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5437432</v>
      </c>
      <c r="O34" s="47">
        <f t="shared" si="1"/>
        <v>947.12280090576553</v>
      </c>
      <c r="P34" s="9"/>
    </row>
    <row r="35" spans="1:16">
      <c r="A35" s="12"/>
      <c r="B35" s="25">
        <v>343.3</v>
      </c>
      <c r="C35" s="20" t="s">
        <v>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518771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518771</v>
      </c>
      <c r="O35" s="47">
        <f t="shared" si="1"/>
        <v>90.362480404110784</v>
      </c>
      <c r="P35" s="9"/>
    </row>
    <row r="36" spans="1:16">
      <c r="A36" s="12"/>
      <c r="B36" s="25">
        <v>343.4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423445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423445</v>
      </c>
      <c r="O36" s="47">
        <f t="shared" si="1"/>
        <v>73.758056087789583</v>
      </c>
      <c r="P36" s="9"/>
    </row>
    <row r="37" spans="1:16">
      <c r="A37" s="12"/>
      <c r="B37" s="25">
        <v>343.5</v>
      </c>
      <c r="C37" s="20" t="s">
        <v>73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842109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842109</v>
      </c>
      <c r="O37" s="47">
        <f t="shared" ref="O37:O56" si="8">(N37/O$58)</f>
        <v>146.68333043023864</v>
      </c>
      <c r="P37" s="9"/>
    </row>
    <row r="38" spans="1:16">
      <c r="A38" s="12"/>
      <c r="B38" s="25">
        <v>343.9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205089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205089</v>
      </c>
      <c r="O38" s="47">
        <f t="shared" si="8"/>
        <v>35.723567322766066</v>
      </c>
      <c r="P38" s="9"/>
    </row>
    <row r="39" spans="1:16">
      <c r="A39" s="12"/>
      <c r="B39" s="25">
        <v>347.1</v>
      </c>
      <c r="C39" s="20" t="s">
        <v>44</v>
      </c>
      <c r="D39" s="46">
        <v>3752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3752</v>
      </c>
      <c r="O39" s="47">
        <f t="shared" si="8"/>
        <v>0.65354467862741683</v>
      </c>
      <c r="P39" s="9"/>
    </row>
    <row r="40" spans="1:16">
      <c r="A40" s="12"/>
      <c r="B40" s="25">
        <v>347.2</v>
      </c>
      <c r="C40" s="20" t="s">
        <v>45</v>
      </c>
      <c r="D40" s="46">
        <v>7216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7216</v>
      </c>
      <c r="O40" s="47">
        <f t="shared" si="8"/>
        <v>1.2569238808569936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SUM(D42:D44)</f>
        <v>80116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80116</v>
      </c>
      <c r="O41" s="45">
        <f t="shared" si="8"/>
        <v>13.955060094060268</v>
      </c>
      <c r="P41" s="10"/>
    </row>
    <row r="42" spans="1:16">
      <c r="A42" s="13"/>
      <c r="B42" s="39">
        <v>351.1</v>
      </c>
      <c r="C42" s="21" t="s">
        <v>48</v>
      </c>
      <c r="D42" s="46">
        <v>7554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7554</v>
      </c>
      <c r="O42" s="47">
        <f t="shared" si="8"/>
        <v>1.3157986413516809</v>
      </c>
      <c r="P42" s="9"/>
    </row>
    <row r="43" spans="1:16">
      <c r="A43" s="13"/>
      <c r="B43" s="39">
        <v>354</v>
      </c>
      <c r="C43" s="21" t="s">
        <v>49</v>
      </c>
      <c r="D43" s="46">
        <v>2954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2954</v>
      </c>
      <c r="O43" s="47">
        <f t="shared" si="8"/>
        <v>0.51454450444173494</v>
      </c>
      <c r="P43" s="9"/>
    </row>
    <row r="44" spans="1:16">
      <c r="A44" s="13"/>
      <c r="B44" s="39">
        <v>359</v>
      </c>
      <c r="C44" s="21" t="s">
        <v>112</v>
      </c>
      <c r="D44" s="46">
        <v>69608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69608</v>
      </c>
      <c r="O44" s="47">
        <f t="shared" si="8"/>
        <v>12.124716948266853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SUM(D46:D52)</f>
        <v>94516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420819</v>
      </c>
      <c r="J45" s="32">
        <f t="shared" si="11"/>
        <v>0</v>
      </c>
      <c r="K45" s="32">
        <f t="shared" si="11"/>
        <v>296720</v>
      </c>
      <c r="L45" s="32">
        <f t="shared" si="11"/>
        <v>0</v>
      </c>
      <c r="M45" s="32">
        <f t="shared" si="11"/>
        <v>0</v>
      </c>
      <c r="N45" s="32">
        <f t="shared" si="10"/>
        <v>812055</v>
      </c>
      <c r="O45" s="45">
        <f t="shared" si="8"/>
        <v>141.44835394530568</v>
      </c>
      <c r="P45" s="10"/>
    </row>
    <row r="46" spans="1:16">
      <c r="A46" s="12"/>
      <c r="B46" s="25">
        <v>361.1</v>
      </c>
      <c r="C46" s="20" t="s">
        <v>50</v>
      </c>
      <c r="D46" s="46">
        <v>526</v>
      </c>
      <c r="E46" s="46">
        <v>0</v>
      </c>
      <c r="F46" s="46">
        <v>0</v>
      </c>
      <c r="G46" s="46">
        <v>0</v>
      </c>
      <c r="H46" s="46">
        <v>0</v>
      </c>
      <c r="I46" s="46">
        <v>950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1476</v>
      </c>
      <c r="O46" s="47">
        <f t="shared" si="8"/>
        <v>0.25709806653893053</v>
      </c>
      <c r="P46" s="9"/>
    </row>
    <row r="47" spans="1:16">
      <c r="A47" s="12"/>
      <c r="B47" s="25">
        <v>361.3</v>
      </c>
      <c r="C47" s="20" t="s">
        <v>113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9900</v>
      </c>
      <c r="L47" s="46">
        <v>0</v>
      </c>
      <c r="M47" s="46">
        <v>0</v>
      </c>
      <c r="N47" s="46">
        <f t="shared" ref="N47:N52" si="12">SUM(D47:M47)</f>
        <v>9900</v>
      </c>
      <c r="O47" s="47">
        <f t="shared" si="8"/>
        <v>1.7244382511757534</v>
      </c>
      <c r="P47" s="9"/>
    </row>
    <row r="48" spans="1:16">
      <c r="A48" s="12"/>
      <c r="B48" s="25">
        <v>362</v>
      </c>
      <c r="C48" s="20" t="s">
        <v>74</v>
      </c>
      <c r="D48" s="46">
        <v>28467</v>
      </c>
      <c r="E48" s="46">
        <v>0</v>
      </c>
      <c r="F48" s="46">
        <v>0</v>
      </c>
      <c r="G48" s="46">
        <v>0</v>
      </c>
      <c r="H48" s="46">
        <v>0</v>
      </c>
      <c r="I48" s="46">
        <v>384413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412880</v>
      </c>
      <c r="O48" s="47">
        <f t="shared" si="8"/>
        <v>71.917784358125758</v>
      </c>
      <c r="P48" s="9"/>
    </row>
    <row r="49" spans="1:119">
      <c r="A49" s="12"/>
      <c r="B49" s="25">
        <v>365</v>
      </c>
      <c r="C49" s="20" t="s">
        <v>104</v>
      </c>
      <c r="D49" s="46">
        <v>150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150</v>
      </c>
      <c r="O49" s="47">
        <f t="shared" si="8"/>
        <v>2.6127852290541719E-2</v>
      </c>
      <c r="P49" s="9"/>
    </row>
    <row r="50" spans="1:119">
      <c r="A50" s="12"/>
      <c r="B50" s="25">
        <v>366</v>
      </c>
      <c r="C50" s="20" t="s">
        <v>79</v>
      </c>
      <c r="D50" s="46">
        <v>19798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19798</v>
      </c>
      <c r="O50" s="47">
        <f t="shared" si="8"/>
        <v>3.4485281309876328</v>
      </c>
      <c r="P50" s="9"/>
    </row>
    <row r="51" spans="1:119">
      <c r="A51" s="12"/>
      <c r="B51" s="25">
        <v>368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286820</v>
      </c>
      <c r="L51" s="46">
        <v>0</v>
      </c>
      <c r="M51" s="46">
        <v>0</v>
      </c>
      <c r="N51" s="46">
        <f t="shared" si="12"/>
        <v>286820</v>
      </c>
      <c r="O51" s="47">
        <f t="shared" si="8"/>
        <v>49.959937293154503</v>
      </c>
      <c r="P51" s="9"/>
    </row>
    <row r="52" spans="1:119">
      <c r="A52" s="12"/>
      <c r="B52" s="25">
        <v>369.9</v>
      </c>
      <c r="C52" s="20" t="s">
        <v>54</v>
      </c>
      <c r="D52" s="46">
        <v>45575</v>
      </c>
      <c r="E52" s="46">
        <v>0</v>
      </c>
      <c r="F52" s="46">
        <v>0</v>
      </c>
      <c r="G52" s="46">
        <v>0</v>
      </c>
      <c r="H52" s="46">
        <v>0</v>
      </c>
      <c r="I52" s="46">
        <v>35456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81031</v>
      </c>
      <c r="O52" s="47">
        <f t="shared" si="8"/>
        <v>14.114439993032573</v>
      </c>
      <c r="P52" s="9"/>
    </row>
    <row r="53" spans="1:119" ht="15.75">
      <c r="A53" s="29" t="s">
        <v>36</v>
      </c>
      <c r="B53" s="30"/>
      <c r="C53" s="31"/>
      <c r="D53" s="32">
        <f t="shared" ref="D53:M53" si="13">SUM(D54:D55)</f>
        <v>771137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771137</v>
      </c>
      <c r="O53" s="45">
        <f t="shared" si="8"/>
        <v>134.3210242118098</v>
      </c>
      <c r="P53" s="9"/>
    </row>
    <row r="54" spans="1:119">
      <c r="A54" s="12"/>
      <c r="B54" s="25">
        <v>381</v>
      </c>
      <c r="C54" s="20" t="s">
        <v>55</v>
      </c>
      <c r="D54" s="46">
        <v>700000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700000</v>
      </c>
      <c r="O54" s="47">
        <f t="shared" si="8"/>
        <v>121.92997735586135</v>
      </c>
      <c r="P54" s="9"/>
    </row>
    <row r="55" spans="1:119" ht="15.75" thickBot="1">
      <c r="A55" s="12"/>
      <c r="B55" s="25">
        <v>383</v>
      </c>
      <c r="C55" s="20" t="s">
        <v>56</v>
      </c>
      <c r="D55" s="46">
        <v>71137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71137</v>
      </c>
      <c r="O55" s="47">
        <f t="shared" si="8"/>
        <v>12.39104685594844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SUM(D5,D16,D22,D32,D41,D45,D53)</f>
        <v>3608575</v>
      </c>
      <c r="E56" s="15">
        <f t="shared" si="14"/>
        <v>0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7893075</v>
      </c>
      <c r="J56" s="15">
        <f t="shared" si="14"/>
        <v>0</v>
      </c>
      <c r="K56" s="15">
        <f t="shared" si="14"/>
        <v>296720</v>
      </c>
      <c r="L56" s="15">
        <f t="shared" si="14"/>
        <v>0</v>
      </c>
      <c r="M56" s="15">
        <f t="shared" si="14"/>
        <v>0</v>
      </c>
      <c r="N56" s="15">
        <f>SUM(D56:M56)</f>
        <v>11798370</v>
      </c>
      <c r="O56" s="38">
        <f t="shared" si="8"/>
        <v>2055.1071241943914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114</v>
      </c>
      <c r="M58" s="118"/>
      <c r="N58" s="118"/>
      <c r="O58" s="43">
        <v>5741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2025-03-12T23:35:22Z</cp:lastPrinted>
  <dcterms:created xsi:type="dcterms:W3CDTF">2000-08-31T21:26:31Z</dcterms:created>
  <dcterms:modified xsi:type="dcterms:W3CDTF">2025-03-12T23:35:36Z</dcterms:modified>
</cp:coreProperties>
</file>