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33" documentId="11_31F93C85FC9598FA445614AD19B97B93E237A24E" xr6:coauthVersionLast="47" xr6:coauthVersionMax="47" xr10:uidLastSave="{3A1163CE-3FDB-40F3-BD79-3B22FA5268F1}"/>
  <bookViews>
    <workbookView xWindow="-108" yWindow="-108" windowWidth="23256" windowHeight="13896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'2008'!$A$1:$O$87</definedName>
    <definedName name="_xlnm.Print_Area" localSheetId="14">'2009'!$A$1:$O$87</definedName>
    <definedName name="_xlnm.Print_Area" localSheetId="13">'2010'!$A$1:$O$87</definedName>
    <definedName name="_xlnm.Print_Area" localSheetId="12">'2011'!$A$1:$O$85</definedName>
    <definedName name="_xlnm.Print_Area" localSheetId="11">'2012'!$A$1:$O$85</definedName>
    <definedName name="_xlnm.Print_Area" localSheetId="10">'2013'!$A$1:$O$80</definedName>
    <definedName name="_xlnm.Print_Area" localSheetId="9">'2014'!$A$1:$O$85</definedName>
    <definedName name="_xlnm.Print_Area" localSheetId="8">'2015'!$A$1:$O$86</definedName>
    <definedName name="_xlnm.Print_Area" localSheetId="7">'2016'!$A$1:$O$81</definedName>
    <definedName name="_xlnm.Print_Area" localSheetId="6">'2017'!$A$1:$O$87</definedName>
    <definedName name="_xlnm.Print_Area" localSheetId="5">'2018'!$A$1:$O$83</definedName>
    <definedName name="_xlnm.Print_Area" localSheetId="4">'2019'!$A$1:$O$80</definedName>
    <definedName name="_xlnm.Print_Area" localSheetId="3">'2020'!$A$1:$O$83</definedName>
    <definedName name="_xlnm.Print_Area" localSheetId="2">'2021'!$A$1:$P$80</definedName>
    <definedName name="_xlnm.Print_Area" localSheetId="1">'2022'!$A$1:$P$85</definedName>
    <definedName name="_xlnm.Print_Area" localSheetId="0">'2023'!$A$1:$P$88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48" l="1"/>
  <c r="P83" i="48" s="1"/>
  <c r="O82" i="48"/>
  <c r="P82" i="48" s="1"/>
  <c r="O81" i="48"/>
  <c r="P81" i="48" s="1"/>
  <c r="O80" i="48"/>
  <c r="P80" i="48" s="1"/>
  <c r="N79" i="48"/>
  <c r="M79" i="48"/>
  <c r="L79" i="48"/>
  <c r="K79" i="48"/>
  <c r="J79" i="48"/>
  <c r="I79" i="48"/>
  <c r="H79" i="48"/>
  <c r="G79" i="48"/>
  <c r="F79" i="48"/>
  <c r="E79" i="48"/>
  <c r="D79" i="48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N70" i="48"/>
  <c r="M70" i="48"/>
  <c r="L70" i="48"/>
  <c r="K70" i="48"/>
  <c r="J70" i="48"/>
  <c r="I70" i="48"/>
  <c r="H70" i="48"/>
  <c r="G70" i="48"/>
  <c r="F70" i="48"/>
  <c r="E70" i="48"/>
  <c r="D70" i="48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0" i="47"/>
  <c r="P80" i="47" s="1"/>
  <c r="O79" i="47"/>
  <c r="P79" i="47" s="1"/>
  <c r="N78" i="47"/>
  <c r="M78" i="47"/>
  <c r="L78" i="47"/>
  <c r="K78" i="47"/>
  <c r="J78" i="47"/>
  <c r="I78" i="47"/>
  <c r="H78" i="47"/>
  <c r="G78" i="47"/>
  <c r="F78" i="47"/>
  <c r="E78" i="47"/>
  <c r="D78" i="47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 s="1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9" i="48" l="1"/>
  <c r="P79" i="48" s="1"/>
  <c r="O70" i="48"/>
  <c r="P70" i="48" s="1"/>
  <c r="O52" i="48"/>
  <c r="P52" i="48" s="1"/>
  <c r="H84" i="48"/>
  <c r="J84" i="48"/>
  <c r="I84" i="48"/>
  <c r="N84" i="48"/>
  <c r="K84" i="48"/>
  <c r="L84" i="48"/>
  <c r="M84" i="48"/>
  <c r="O15" i="48"/>
  <c r="P15" i="48" s="1"/>
  <c r="E84" i="48"/>
  <c r="F84" i="48"/>
  <c r="G84" i="48"/>
  <c r="O5" i="48"/>
  <c r="P5" i="48" s="1"/>
  <c r="O67" i="48"/>
  <c r="P67" i="48" s="1"/>
  <c r="D84" i="48"/>
  <c r="O26" i="48"/>
  <c r="P26" i="48" s="1"/>
  <c r="O78" i="47"/>
  <c r="P78" i="47" s="1"/>
  <c r="O67" i="47"/>
  <c r="P67" i="47" s="1"/>
  <c r="O64" i="47"/>
  <c r="P64" i="47" s="1"/>
  <c r="O49" i="47"/>
  <c r="P49" i="47" s="1"/>
  <c r="O25" i="47"/>
  <c r="P25" i="47" s="1"/>
  <c r="L81" i="47"/>
  <c r="H81" i="47"/>
  <c r="D81" i="47"/>
  <c r="O14" i="47"/>
  <c r="P14" i="47" s="1"/>
  <c r="F81" i="47"/>
  <c r="M81" i="47"/>
  <c r="I81" i="47"/>
  <c r="J81" i="47"/>
  <c r="N81" i="47"/>
  <c r="G81" i="47"/>
  <c r="K81" i="47"/>
  <c r="E81" i="47"/>
  <c r="O5" i="47"/>
  <c r="P5" i="47" s="1"/>
  <c r="O75" i="46"/>
  <c r="P75" i="46" s="1"/>
  <c r="O74" i="46"/>
  <c r="P74" i="46" s="1"/>
  <c r="O73" i="46"/>
  <c r="P73" i="46" s="1"/>
  <c r="O72" i="46"/>
  <c r="P72" i="46" s="1"/>
  <c r="N71" i="46"/>
  <c r="M71" i="46"/>
  <c r="L71" i="46"/>
  <c r="K71" i="46"/>
  <c r="J71" i="46"/>
  <c r="I71" i="46"/>
  <c r="H71" i="46"/>
  <c r="G71" i="46"/>
  <c r="F71" i="46"/>
  <c r="E71" i="46"/>
  <c r="D71" i="46"/>
  <c r="O70" i="46"/>
  <c r="P70" i="46"/>
  <c r="O69" i="46"/>
  <c r="P69" i="46" s="1"/>
  <c r="O68" i="46"/>
  <c r="P68" i="46" s="1"/>
  <c r="O67" i="46"/>
  <c r="P67" i="46" s="1"/>
  <c r="O66" i="46"/>
  <c r="P66" i="46" s="1"/>
  <c r="O65" i="46"/>
  <c r="P65" i="46"/>
  <c r="O64" i="46"/>
  <c r="P64" i="46" s="1"/>
  <c r="O63" i="46"/>
  <c r="P63" i="46" s="1"/>
  <c r="N62" i="46"/>
  <c r="M62" i="46"/>
  <c r="L62" i="46"/>
  <c r="K62" i="46"/>
  <c r="J62" i="46"/>
  <c r="I62" i="46"/>
  <c r="H62" i="46"/>
  <c r="G62" i="46"/>
  <c r="F62" i="46"/>
  <c r="E62" i="46"/>
  <c r="D62" i="46"/>
  <c r="O61" i="46"/>
  <c r="P61" i="46" s="1"/>
  <c r="O60" i="46"/>
  <c r="P60" i="46" s="1"/>
  <c r="O59" i="46"/>
  <c r="P59" i="46" s="1"/>
  <c r="N58" i="46"/>
  <c r="M58" i="46"/>
  <c r="L58" i="46"/>
  <c r="K58" i="46"/>
  <c r="J58" i="46"/>
  <c r="I58" i="46"/>
  <c r="H58" i="46"/>
  <c r="G58" i="46"/>
  <c r="F58" i="46"/>
  <c r="E58" i="46"/>
  <c r="D58" i="46"/>
  <c r="O58" i="46" s="1"/>
  <c r="P58" i="46" s="1"/>
  <c r="O57" i="46"/>
  <c r="P57" i="46" s="1"/>
  <c r="O56" i="46"/>
  <c r="P56" i="46"/>
  <c r="O55" i="46"/>
  <c r="P55" i="46"/>
  <c r="O54" i="46"/>
  <c r="P54" i="46" s="1"/>
  <c r="O53" i="46"/>
  <c r="P53" i="46" s="1"/>
  <c r="O52" i="46"/>
  <c r="P52" i="46" s="1"/>
  <c r="O51" i="46"/>
  <c r="P51" i="46" s="1"/>
  <c r="O50" i="46"/>
  <c r="P50" i="46"/>
  <c r="O49" i="46"/>
  <c r="P49" i="46" s="1"/>
  <c r="O48" i="46"/>
  <c r="P48" i="46" s="1"/>
  <c r="O47" i="46"/>
  <c r="P47" i="46" s="1"/>
  <c r="O46" i="46"/>
  <c r="P46" i="46" s="1"/>
  <c r="O45" i="46"/>
  <c r="P45" i="46" s="1"/>
  <c r="O44" i="46"/>
  <c r="P44" i="46"/>
  <c r="O43" i="46"/>
  <c r="P43" i="46" s="1"/>
  <c r="N42" i="46"/>
  <c r="M42" i="46"/>
  <c r="L42" i="46"/>
  <c r="K42" i="46"/>
  <c r="J42" i="46"/>
  <c r="J76" i="46" s="1"/>
  <c r="I42" i="46"/>
  <c r="O42" i="46" s="1"/>
  <c r="P42" i="46" s="1"/>
  <c r="H42" i="46"/>
  <c r="G42" i="46"/>
  <c r="F42" i="46"/>
  <c r="E42" i="46"/>
  <c r="D42" i="46"/>
  <c r="O41" i="46"/>
  <c r="P41" i="46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 s="1"/>
  <c r="O23" i="46"/>
  <c r="P23" i="46" s="1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O21" i="46" s="1"/>
  <c r="P21" i="46" s="1"/>
  <c r="D21" i="46"/>
  <c r="O20" i="46"/>
  <c r="P20" i="46" s="1"/>
  <c r="O19" i="46"/>
  <c r="P19" i="46" s="1"/>
  <c r="O18" i="46"/>
  <c r="P18" i="46" s="1"/>
  <c r="O17" i="46"/>
  <c r="P17" i="46" s="1"/>
  <c r="O16" i="46"/>
  <c r="P16" i="46"/>
  <c r="O15" i="46"/>
  <c r="P15" i="46" s="1"/>
  <c r="N14" i="46"/>
  <c r="M14" i="46"/>
  <c r="L14" i="46"/>
  <c r="K14" i="46"/>
  <c r="K76" i="46" s="1"/>
  <c r="J14" i="46"/>
  <c r="I14" i="46"/>
  <c r="H14" i="46"/>
  <c r="G14" i="46"/>
  <c r="F14" i="46"/>
  <c r="E14" i="46"/>
  <c r="D14" i="46"/>
  <c r="O14" i="46" s="1"/>
  <c r="P14" i="46" s="1"/>
  <c r="O13" i="46"/>
  <c r="P13" i="46" s="1"/>
  <c r="O12" i="46"/>
  <c r="P12" i="46" s="1"/>
  <c r="O11" i="46"/>
  <c r="P11" i="46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M76" i="46" s="1"/>
  <c r="L5" i="46"/>
  <c r="L76" i="46" s="1"/>
  <c r="K5" i="46"/>
  <c r="J5" i="46"/>
  <c r="I5" i="46"/>
  <c r="H5" i="46"/>
  <c r="H76" i="46" s="1"/>
  <c r="G5" i="46"/>
  <c r="G76" i="46" s="1"/>
  <c r="F5" i="46"/>
  <c r="F76" i="46" s="1"/>
  <c r="E5" i="46"/>
  <c r="E76" i="46" s="1"/>
  <c r="D5" i="46"/>
  <c r="N78" i="45"/>
  <c r="O78" i="45"/>
  <c r="N77" i="45"/>
  <c r="O77" i="45" s="1"/>
  <c r="N76" i="45"/>
  <c r="O76" i="45" s="1"/>
  <c r="N75" i="45"/>
  <c r="O75" i="45"/>
  <c r="N74" i="45"/>
  <c r="O74" i="45" s="1"/>
  <c r="N73" i="45"/>
  <c r="O73" i="45" s="1"/>
  <c r="M72" i="45"/>
  <c r="L72" i="45"/>
  <c r="K72" i="45"/>
  <c r="J72" i="45"/>
  <c r="I72" i="45"/>
  <c r="H72" i="45"/>
  <c r="G72" i="45"/>
  <c r="F72" i="45"/>
  <c r="E72" i="45"/>
  <c r="D72" i="45"/>
  <c r="N72" i="45" s="1"/>
  <c r="O72" i="45" s="1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 s="1"/>
  <c r="M63" i="45"/>
  <c r="L63" i="45"/>
  <c r="K63" i="45"/>
  <c r="J63" i="45"/>
  <c r="I63" i="45"/>
  <c r="H63" i="45"/>
  <c r="G63" i="45"/>
  <c r="F63" i="45"/>
  <c r="E63" i="45"/>
  <c r="D63" i="45"/>
  <c r="N63" i="45" s="1"/>
  <c r="O63" i="45" s="1"/>
  <c r="N62" i="45"/>
  <c r="O62" i="45" s="1"/>
  <c r="N61" i="45"/>
  <c r="O61" i="45" s="1"/>
  <c r="N60" i="45"/>
  <c r="O60" i="45"/>
  <c r="M59" i="45"/>
  <c r="L59" i="45"/>
  <c r="K59" i="45"/>
  <c r="J59" i="45"/>
  <c r="I59" i="45"/>
  <c r="H59" i="45"/>
  <c r="G59" i="45"/>
  <c r="F59" i="45"/>
  <c r="E59" i="45"/>
  <c r="N59" i="45" s="1"/>
  <c r="O59" i="45" s="1"/>
  <c r="D59" i="45"/>
  <c r="N58" i="45"/>
  <c r="O58" i="45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N44" i="45"/>
  <c r="O44" i="45" s="1"/>
  <c r="N43" i="45"/>
  <c r="O43" i="45" s="1"/>
  <c r="M42" i="45"/>
  <c r="L42" i="45"/>
  <c r="K42" i="45"/>
  <c r="K79" i="45" s="1"/>
  <c r="J42" i="45"/>
  <c r="I42" i="45"/>
  <c r="H42" i="45"/>
  <c r="G42" i="45"/>
  <c r="F42" i="45"/>
  <c r="E42" i="45"/>
  <c r="D42" i="45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/>
  <c r="N24" i="45"/>
  <c r="O24" i="45" s="1"/>
  <c r="N23" i="45"/>
  <c r="O23" i="45" s="1"/>
  <c r="M22" i="45"/>
  <c r="L22" i="45"/>
  <c r="K22" i="45"/>
  <c r="J22" i="45"/>
  <c r="I22" i="45"/>
  <c r="I79" i="45" s="1"/>
  <c r="H22" i="45"/>
  <c r="H79" i="45" s="1"/>
  <c r="G22" i="45"/>
  <c r="F22" i="45"/>
  <c r="N22" i="45" s="1"/>
  <c r="O22" i="45" s="1"/>
  <c r="E22" i="45"/>
  <c r="D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N14" i="45" s="1"/>
  <c r="O14" i="45" s="1"/>
  <c r="D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M79" i="45" s="1"/>
  <c r="L5" i="45"/>
  <c r="L79" i="45" s="1"/>
  <c r="K5" i="45"/>
  <c r="J5" i="45"/>
  <c r="I5" i="45"/>
  <c r="H5" i="45"/>
  <c r="G5" i="45"/>
  <c r="F5" i="45"/>
  <c r="F79" i="45" s="1"/>
  <c r="E5" i="45"/>
  <c r="D5" i="45"/>
  <c r="D79" i="45" s="1"/>
  <c r="N75" i="44"/>
  <c r="O75" i="44" s="1"/>
  <c r="N74" i="44"/>
  <c r="O74" i="44" s="1"/>
  <c r="N73" i="44"/>
  <c r="O73" i="44" s="1"/>
  <c r="N72" i="44"/>
  <c r="O72" i="44"/>
  <c r="N71" i="44"/>
  <c r="O71" i="44" s="1"/>
  <c r="M70" i="44"/>
  <c r="L70" i="44"/>
  <c r="K70" i="44"/>
  <c r="J70" i="44"/>
  <c r="I70" i="44"/>
  <c r="H70" i="44"/>
  <c r="G70" i="44"/>
  <c r="F70" i="44"/>
  <c r="E70" i="44"/>
  <c r="D70" i="44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 s="1"/>
  <c r="N63" i="44"/>
  <c r="O63" i="44" s="1"/>
  <c r="N62" i="44"/>
  <c r="O62" i="44" s="1"/>
  <c r="M61" i="44"/>
  <c r="L61" i="44"/>
  <c r="K61" i="44"/>
  <c r="J61" i="44"/>
  <c r="I61" i="44"/>
  <c r="H61" i="44"/>
  <c r="G61" i="44"/>
  <c r="F61" i="44"/>
  <c r="E61" i="44"/>
  <c r="D61" i="44"/>
  <c r="N60" i="44"/>
  <c r="O60" i="44" s="1"/>
  <c r="N59" i="44"/>
  <c r="O59" i="44" s="1"/>
  <c r="N58" i="44"/>
  <c r="O58" i="44" s="1"/>
  <c r="M57" i="44"/>
  <c r="L57" i="44"/>
  <c r="K57" i="44"/>
  <c r="K76" i="44" s="1"/>
  <c r="J57" i="44"/>
  <c r="I57" i="44"/>
  <c r="H57" i="44"/>
  <c r="G57" i="44"/>
  <c r="F57" i="44"/>
  <c r="E57" i="44"/>
  <c r="D57" i="44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/>
  <c r="N42" i="44"/>
  <c r="O42" i="44"/>
  <c r="M41" i="44"/>
  <c r="M76" i="44" s="1"/>
  <c r="L41" i="44"/>
  <c r="K41" i="44"/>
  <c r="J41" i="44"/>
  <c r="I41" i="44"/>
  <c r="H41" i="44"/>
  <c r="H76" i="44" s="1"/>
  <c r="G41" i="44"/>
  <c r="F41" i="44"/>
  <c r="F76" i="44" s="1"/>
  <c r="E41" i="44"/>
  <c r="N41" i="44" s="1"/>
  <c r="O41" i="44" s="1"/>
  <c r="D41" i="44"/>
  <c r="N40" i="44"/>
  <c r="O40" i="44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/>
  <c r="N27" i="44"/>
  <c r="O27" i="44" s="1"/>
  <c r="N26" i="44"/>
  <c r="O26" i="44" s="1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N14" i="44" s="1"/>
  <c r="O14" i="44" s="1"/>
  <c r="F14" i="44"/>
  <c r="E14" i="44"/>
  <c r="D14" i="44"/>
  <c r="N13" i="44"/>
  <c r="O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J76" i="44" s="1"/>
  <c r="I5" i="44"/>
  <c r="H5" i="44"/>
  <c r="G5" i="44"/>
  <c r="F5" i="44"/>
  <c r="E5" i="44"/>
  <c r="D5" i="44"/>
  <c r="N5" i="44" s="1"/>
  <c r="O5" i="44" s="1"/>
  <c r="N78" i="43"/>
  <c r="O78" i="43"/>
  <c r="N77" i="43"/>
  <c r="O77" i="43" s="1"/>
  <c r="N76" i="43"/>
  <c r="O76" i="43" s="1"/>
  <c r="N75" i="43"/>
  <c r="O75" i="43" s="1"/>
  <c r="N74" i="43"/>
  <c r="O74" i="43" s="1"/>
  <c r="M73" i="43"/>
  <c r="L73" i="43"/>
  <c r="K73" i="43"/>
  <c r="J73" i="43"/>
  <c r="I73" i="43"/>
  <c r="H73" i="43"/>
  <c r="G73" i="43"/>
  <c r="F73" i="43"/>
  <c r="E73" i="43"/>
  <c r="N73" i="43" s="1"/>
  <c r="O73" i="43" s="1"/>
  <c r="D73" i="43"/>
  <c r="N72" i="43"/>
  <c r="O72" i="43" s="1"/>
  <c r="N71" i="43"/>
  <c r="O71" i="43"/>
  <c r="N70" i="43"/>
  <c r="O70" i="43"/>
  <c r="N69" i="43"/>
  <c r="O69" i="43" s="1"/>
  <c r="N68" i="43"/>
  <c r="O68" i="43" s="1"/>
  <c r="N67" i="43"/>
  <c r="O67" i="43" s="1"/>
  <c r="N66" i="43"/>
  <c r="O66" i="43" s="1"/>
  <c r="N65" i="43"/>
  <c r="O65" i="43" s="1"/>
  <c r="M64" i="43"/>
  <c r="L64" i="43"/>
  <c r="K64" i="43"/>
  <c r="J64" i="43"/>
  <c r="I64" i="43"/>
  <c r="H64" i="43"/>
  <c r="G64" i="43"/>
  <c r="F64" i="43"/>
  <c r="N64" i="43" s="1"/>
  <c r="O64" i="43" s="1"/>
  <c r="E64" i="43"/>
  <c r="D64" i="43"/>
  <c r="N63" i="43"/>
  <c r="O63" i="43"/>
  <c r="N62" i="43"/>
  <c r="O62" i="43"/>
  <c r="N61" i="43"/>
  <c r="O61" i="43" s="1"/>
  <c r="M60" i="43"/>
  <c r="L60" i="43"/>
  <c r="K60" i="43"/>
  <c r="J60" i="43"/>
  <c r="I60" i="43"/>
  <c r="H60" i="43"/>
  <c r="G60" i="43"/>
  <c r="F60" i="43"/>
  <c r="E60" i="43"/>
  <c r="D60" i="43"/>
  <c r="N59" i="43"/>
  <c r="O59" i="43" s="1"/>
  <c r="N58" i="43"/>
  <c r="O58" i="43" s="1"/>
  <c r="N57" i="43"/>
  <c r="O57" i="43" s="1"/>
  <c r="N56" i="43"/>
  <c r="O56" i="43" s="1"/>
  <c r="N55" i="43"/>
  <c r="O55" i="43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N45" i="43"/>
  <c r="O45" i="43" s="1"/>
  <c r="M44" i="43"/>
  <c r="L44" i="43"/>
  <c r="K44" i="43"/>
  <c r="K79" i="43" s="1"/>
  <c r="J44" i="43"/>
  <c r="I44" i="43"/>
  <c r="H44" i="43"/>
  <c r="G44" i="43"/>
  <c r="F44" i="43"/>
  <c r="E44" i="43"/>
  <c r="D44" i="43"/>
  <c r="N44" i="43" s="1"/>
  <c r="O44" i="43" s="1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N23" i="43" s="1"/>
  <c r="O23" i="43" s="1"/>
  <c r="E23" i="43"/>
  <c r="D23" i="43"/>
  <c r="N22" i="43"/>
  <c r="O22" i="43" s="1"/>
  <c r="N21" i="43"/>
  <c r="O21" i="43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H79" i="43" s="1"/>
  <c r="G14" i="43"/>
  <c r="G79" i="43" s="1"/>
  <c r="F14" i="43"/>
  <c r="E14" i="43"/>
  <c r="D14" i="43"/>
  <c r="N13" i="43"/>
  <c r="O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D79" i="43" s="1"/>
  <c r="N82" i="42"/>
  <c r="O82" i="42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/>
  <c r="M75" i="42"/>
  <c r="L75" i="42"/>
  <c r="K75" i="42"/>
  <c r="J75" i="42"/>
  <c r="I75" i="42"/>
  <c r="H75" i="42"/>
  <c r="G75" i="42"/>
  <c r="F75" i="42"/>
  <c r="E75" i="42"/>
  <c r="D75" i="42"/>
  <c r="N75" i="42" s="1"/>
  <c r="O75" i="42" s="1"/>
  <c r="N74" i="42"/>
  <c r="O74" i="42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/>
  <c r="N67" i="42"/>
  <c r="O67" i="42" s="1"/>
  <c r="M66" i="42"/>
  <c r="L66" i="42"/>
  <c r="K66" i="42"/>
  <c r="K83" i="42" s="1"/>
  <c r="J66" i="42"/>
  <c r="I66" i="42"/>
  <c r="H66" i="42"/>
  <c r="G66" i="42"/>
  <c r="F66" i="42"/>
  <c r="E66" i="42"/>
  <c r="D66" i="42"/>
  <c r="N65" i="42"/>
  <c r="O65" i="42" s="1"/>
  <c r="N64" i="42"/>
  <c r="O64" i="42" s="1"/>
  <c r="N63" i="42"/>
  <c r="O63" i="42" s="1"/>
  <c r="M62" i="42"/>
  <c r="L62" i="42"/>
  <c r="K62" i="42"/>
  <c r="J62" i="42"/>
  <c r="I62" i="42"/>
  <c r="H62" i="42"/>
  <c r="G62" i="42"/>
  <c r="F62" i="42"/>
  <c r="E62" i="42"/>
  <c r="D62" i="42"/>
  <c r="D83" i="42" s="1"/>
  <c r="N61" i="42"/>
  <c r="O61" i="42" s="1"/>
  <c r="N60" i="42"/>
  <c r="O60" i="42" s="1"/>
  <c r="N59" i="42"/>
  <c r="O59" i="42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/>
  <c r="M46" i="42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/>
  <c r="N18" i="42"/>
  <c r="O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I83" i="42" s="1"/>
  <c r="H14" i="42"/>
  <c r="G14" i="42"/>
  <c r="N14" i="42" s="1"/>
  <c r="O14" i="42" s="1"/>
  <c r="F14" i="42"/>
  <c r="E14" i="42"/>
  <c r="D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M83" i="42" s="1"/>
  <c r="L5" i="42"/>
  <c r="K5" i="42"/>
  <c r="J5" i="42"/>
  <c r="I5" i="42"/>
  <c r="H5" i="42"/>
  <c r="H83" i="42" s="1"/>
  <c r="G5" i="42"/>
  <c r="G83" i="42" s="1"/>
  <c r="F5" i="42"/>
  <c r="F83" i="42" s="1"/>
  <c r="E5" i="42"/>
  <c r="N5" i="42" s="1"/>
  <c r="O5" i="42" s="1"/>
  <c r="D5" i="42"/>
  <c r="N76" i="41"/>
  <c r="O76" i="41" s="1"/>
  <c r="N75" i="41"/>
  <c r="O75" i="41" s="1"/>
  <c r="N74" i="41"/>
  <c r="O74" i="41" s="1"/>
  <c r="N73" i="41"/>
  <c r="O73" i="41" s="1"/>
  <c r="N72" i="41"/>
  <c r="O72" i="41" s="1"/>
  <c r="M71" i="41"/>
  <c r="L71" i="41"/>
  <c r="K71" i="41"/>
  <c r="J71" i="41"/>
  <c r="I71" i="41"/>
  <c r="H71" i="41"/>
  <c r="G71" i="41"/>
  <c r="F71" i="41"/>
  <c r="E71" i="41"/>
  <c r="D71" i="41"/>
  <c r="N71" i="41" s="1"/>
  <c r="O71" i="41" s="1"/>
  <c r="N70" i="41"/>
  <c r="O70" i="41" s="1"/>
  <c r="N69" i="41"/>
  <c r="O69" i="41" s="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 s="1"/>
  <c r="M62" i="41"/>
  <c r="L62" i="41"/>
  <c r="K62" i="41"/>
  <c r="J62" i="41"/>
  <c r="I62" i="41"/>
  <c r="H62" i="41"/>
  <c r="G62" i="41"/>
  <c r="F62" i="41"/>
  <c r="E62" i="41"/>
  <c r="D62" i="41"/>
  <c r="N61" i="41"/>
  <c r="O61" i="41" s="1"/>
  <c r="N60" i="41"/>
  <c r="O60" i="41" s="1"/>
  <c r="N59" i="41"/>
  <c r="O59" i="41" s="1"/>
  <c r="M58" i="41"/>
  <c r="L58" i="41"/>
  <c r="K58" i="41"/>
  <c r="J58" i="41"/>
  <c r="I58" i="41"/>
  <c r="H58" i="41"/>
  <c r="G58" i="41"/>
  <c r="F58" i="41"/>
  <c r="E58" i="41"/>
  <c r="D58" i="4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M42" i="41"/>
  <c r="L42" i="41"/>
  <c r="K42" i="41"/>
  <c r="J42" i="41"/>
  <c r="J77" i="41" s="1"/>
  <c r="I42" i="41"/>
  <c r="H42" i="41"/>
  <c r="G42" i="41"/>
  <c r="F42" i="41"/>
  <c r="E42" i="41"/>
  <c r="E77" i="41" s="1"/>
  <c r="D42" i="41"/>
  <c r="N42" i="41" s="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/>
  <c r="M23" i="41"/>
  <c r="N23" i="41" s="1"/>
  <c r="O23" i="41" s="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I77" i="41" s="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77" i="41" s="1"/>
  <c r="L5" i="41"/>
  <c r="N5" i="41" s="1"/>
  <c r="O5" i="41" s="1"/>
  <c r="K5" i="41"/>
  <c r="J5" i="41"/>
  <c r="I5" i="41"/>
  <c r="H5" i="41"/>
  <c r="G5" i="41"/>
  <c r="F5" i="41"/>
  <c r="E5" i="41"/>
  <c r="D5" i="41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 s="1"/>
  <c r="M75" i="40"/>
  <c r="L75" i="40"/>
  <c r="K75" i="40"/>
  <c r="J75" i="40"/>
  <c r="I75" i="40"/>
  <c r="N75" i="40" s="1"/>
  <c r="O75" i="40" s="1"/>
  <c r="H75" i="40"/>
  <c r="G75" i="40"/>
  <c r="F75" i="40"/>
  <c r="E75" i="40"/>
  <c r="D75" i="40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/>
  <c r="N68" i="40"/>
  <c r="O68" i="40" s="1"/>
  <c r="N67" i="40"/>
  <c r="O67" i="40" s="1"/>
  <c r="M66" i="40"/>
  <c r="L66" i="40"/>
  <c r="K66" i="40"/>
  <c r="J66" i="40"/>
  <c r="I66" i="40"/>
  <c r="H66" i="40"/>
  <c r="N66" i="40" s="1"/>
  <c r="O66" i="40" s="1"/>
  <c r="G66" i="40"/>
  <c r="F66" i="40"/>
  <c r="E66" i="40"/>
  <c r="D66" i="40"/>
  <c r="N65" i="40"/>
  <c r="O65" i="40" s="1"/>
  <c r="N64" i="40"/>
  <c r="O64" i="40" s="1"/>
  <c r="N63" i="40"/>
  <c r="O63" i="40" s="1"/>
  <c r="M62" i="40"/>
  <c r="L62" i="40"/>
  <c r="K62" i="40"/>
  <c r="J62" i="40"/>
  <c r="I62" i="40"/>
  <c r="H62" i="40"/>
  <c r="G62" i="40"/>
  <c r="F62" i="40"/>
  <c r="E62" i="40"/>
  <c r="D62" i="40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K82" i="40" s="1"/>
  <c r="J14" i="40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82" i="40" s="1"/>
  <c r="I5" i="40"/>
  <c r="H5" i="40"/>
  <c r="G5" i="40"/>
  <c r="F5" i="40"/>
  <c r="E5" i="40"/>
  <c r="E82" i="40" s="1"/>
  <c r="D5" i="40"/>
  <c r="D82" i="40" s="1"/>
  <c r="N80" i="39"/>
  <c r="O80" i="39" s="1"/>
  <c r="N79" i="39"/>
  <c r="O79" i="39" s="1"/>
  <c r="N78" i="39"/>
  <c r="O78" i="39" s="1"/>
  <c r="N77" i="39"/>
  <c r="O77" i="39" s="1"/>
  <c r="N76" i="39"/>
  <c r="O76" i="39" s="1"/>
  <c r="N75" i="39"/>
  <c r="O75" i="39" s="1"/>
  <c r="M74" i="39"/>
  <c r="L74" i="39"/>
  <c r="K74" i="39"/>
  <c r="J74" i="39"/>
  <c r="I74" i="39"/>
  <c r="H74" i="39"/>
  <c r="G74" i="39"/>
  <c r="F74" i="39"/>
  <c r="E74" i="39"/>
  <c r="D74" i="39"/>
  <c r="N73" i="39"/>
  <c r="O73" i="39" s="1"/>
  <c r="N72" i="39"/>
  <c r="O72" i="39" s="1"/>
  <c r="N71" i="39"/>
  <c r="O71" i="39"/>
  <c r="N70" i="39"/>
  <c r="O70" i="39" s="1"/>
  <c r="N69" i="39"/>
  <c r="O69" i="39" s="1"/>
  <c r="N68" i="39"/>
  <c r="O68" i="39" s="1"/>
  <c r="N67" i="39"/>
  <c r="O67" i="39" s="1"/>
  <c r="N66" i="39"/>
  <c r="O66" i="39" s="1"/>
  <c r="M65" i="39"/>
  <c r="L65" i="39"/>
  <c r="K65" i="39"/>
  <c r="J65" i="39"/>
  <c r="I65" i="39"/>
  <c r="H65" i="39"/>
  <c r="G65" i="39"/>
  <c r="F65" i="39"/>
  <c r="E65" i="39"/>
  <c r="D65" i="39"/>
  <c r="N64" i="39"/>
  <c r="O64" i="39" s="1"/>
  <c r="N63" i="39"/>
  <c r="O63" i="39"/>
  <c r="N62" i="39"/>
  <c r="O62" i="39" s="1"/>
  <c r="M61" i="39"/>
  <c r="M81" i="39" s="1"/>
  <c r="L61" i="39"/>
  <c r="K61" i="39"/>
  <c r="J61" i="39"/>
  <c r="I61" i="39"/>
  <c r="H61" i="39"/>
  <c r="G61" i="39"/>
  <c r="F61" i="39"/>
  <c r="F81" i="39" s="1"/>
  <c r="E61" i="39"/>
  <c r="D61" i="39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/>
  <c r="N48" i="39"/>
  <c r="O48" i="39" s="1"/>
  <c r="N47" i="39"/>
  <c r="O47" i="39" s="1"/>
  <c r="N46" i="39"/>
  <c r="O46" i="39" s="1"/>
  <c r="M45" i="39"/>
  <c r="L45" i="39"/>
  <c r="K45" i="39"/>
  <c r="J45" i="39"/>
  <c r="I45" i="39"/>
  <c r="H45" i="39"/>
  <c r="G45" i="39"/>
  <c r="N45" i="39" s="1"/>
  <c r="O45" i="39" s="1"/>
  <c r="F45" i="39"/>
  <c r="E45" i="39"/>
  <c r="D45" i="39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L81" i="39" s="1"/>
  <c r="K22" i="39"/>
  <c r="J22" i="39"/>
  <c r="I22" i="39"/>
  <c r="N22" i="39" s="1"/>
  <c r="O22" i="39" s="1"/>
  <c r="H22" i="39"/>
  <c r="G22" i="39"/>
  <c r="F22" i="39"/>
  <c r="E22" i="39"/>
  <c r="D22" i="39"/>
  <c r="D81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N5" i="39" s="1"/>
  <c r="O5" i="39" s="1"/>
  <c r="G5" i="39"/>
  <c r="F5" i="39"/>
  <c r="E5" i="39"/>
  <c r="D5" i="39"/>
  <c r="N75" i="38"/>
  <c r="O75" i="38" s="1"/>
  <c r="N74" i="38"/>
  <c r="O74" i="38" s="1"/>
  <c r="N73" i="38"/>
  <c r="O73" i="38" s="1"/>
  <c r="N72" i="38"/>
  <c r="O72" i="38" s="1"/>
  <c r="N71" i="38"/>
  <c r="O71" i="38" s="1"/>
  <c r="M70" i="38"/>
  <c r="L70" i="38"/>
  <c r="K70" i="38"/>
  <c r="J70" i="38"/>
  <c r="J76" i="38" s="1"/>
  <c r="I70" i="38"/>
  <c r="H70" i="38"/>
  <c r="G70" i="38"/>
  <c r="F70" i="38"/>
  <c r="E70" i="38"/>
  <c r="D70" i="38"/>
  <c r="N70" i="38" s="1"/>
  <c r="O70" i="38" s="1"/>
  <c r="N69" i="38"/>
  <c r="O69" i="38" s="1"/>
  <c r="N68" i="38"/>
  <c r="O68" i="38" s="1"/>
  <c r="N67" i="38"/>
  <c r="O67" i="38"/>
  <c r="N66" i="38"/>
  <c r="O66" i="38" s="1"/>
  <c r="N65" i="38"/>
  <c r="O65" i="38" s="1"/>
  <c r="N64" i="38"/>
  <c r="O64" i="38" s="1"/>
  <c r="N63" i="38"/>
  <c r="O63" i="38" s="1"/>
  <c r="N62" i="38"/>
  <c r="O62" i="38"/>
  <c r="M61" i="38"/>
  <c r="M76" i="38" s="1"/>
  <c r="L61" i="38"/>
  <c r="K61" i="38"/>
  <c r="N61" i="38" s="1"/>
  <c r="O61" i="38" s="1"/>
  <c r="J61" i="38"/>
  <c r="I61" i="38"/>
  <c r="H61" i="38"/>
  <c r="G61" i="38"/>
  <c r="F61" i="38"/>
  <c r="E61" i="38"/>
  <c r="D61" i="38"/>
  <c r="N60" i="38"/>
  <c r="O60" i="38" s="1"/>
  <c r="N59" i="38"/>
  <c r="O59" i="38" s="1"/>
  <c r="N58" i="38"/>
  <c r="O58" i="38" s="1"/>
  <c r="M57" i="38"/>
  <c r="L57" i="38"/>
  <c r="K57" i="38"/>
  <c r="J57" i="38"/>
  <c r="I57" i="38"/>
  <c r="H57" i="38"/>
  <c r="G57" i="38"/>
  <c r="F57" i="38"/>
  <c r="E57" i="38"/>
  <c r="E76" i="38" s="1"/>
  <c r="D57" i="38"/>
  <c r="N56" i="38"/>
  <c r="O56" i="38" s="1"/>
  <c r="N55" i="38"/>
  <c r="O55" i="38"/>
  <c r="N54" i="38"/>
  <c r="O54" i="38" s="1"/>
  <c r="N53" i="38"/>
  <c r="O53" i="38"/>
  <c r="N52" i="38"/>
  <c r="O52" i="38" s="1"/>
  <c r="N51" i="38"/>
  <c r="O51" i="38" s="1"/>
  <c r="N50" i="38"/>
  <c r="O50" i="38" s="1"/>
  <c r="N49" i="38"/>
  <c r="O49" i="38"/>
  <c r="N48" i="38"/>
  <c r="O48" i="38" s="1"/>
  <c r="N47" i="38"/>
  <c r="O47" i="38"/>
  <c r="N46" i="38"/>
  <c r="O46" i="38"/>
  <c r="N45" i="38"/>
  <c r="O45" i="38" s="1"/>
  <c r="N44" i="38"/>
  <c r="O44" i="38" s="1"/>
  <c r="N43" i="38"/>
  <c r="O43" i="38" s="1"/>
  <c r="N42" i="38"/>
  <c r="O42" i="38" s="1"/>
  <c r="N41" i="38"/>
  <c r="O41" i="38" s="1"/>
  <c r="M40" i="38"/>
  <c r="L40" i="38"/>
  <c r="K40" i="38"/>
  <c r="J40" i="38"/>
  <c r="I40" i="38"/>
  <c r="H40" i="38"/>
  <c r="G40" i="38"/>
  <c r="G76" i="38" s="1"/>
  <c r="F40" i="38"/>
  <c r="E40" i="38"/>
  <c r="D40" i="38"/>
  <c r="N39" i="38"/>
  <c r="O39" i="38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M21" i="38"/>
  <c r="L21" i="38"/>
  <c r="L76" i="38" s="1"/>
  <c r="K21" i="38"/>
  <c r="J21" i="38"/>
  <c r="I21" i="38"/>
  <c r="H21" i="38"/>
  <c r="G21" i="38"/>
  <c r="F21" i="38"/>
  <c r="E21" i="38"/>
  <c r="D21" i="38"/>
  <c r="D76" i="38" s="1"/>
  <c r="N20" i="38"/>
  <c r="O20" i="38" s="1"/>
  <c r="N19" i="38"/>
  <c r="O19" i="38" s="1"/>
  <c r="N18" i="38"/>
  <c r="O18" i="38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76" i="38" s="1"/>
  <c r="G5" i="38"/>
  <c r="F5" i="38"/>
  <c r="E5" i="38"/>
  <c r="D5" i="38"/>
  <c r="N82" i="37"/>
  <c r="O82" i="37"/>
  <c r="N81" i="37"/>
  <c r="O81" i="37" s="1"/>
  <c r="N80" i="37"/>
  <c r="O80" i="37" s="1"/>
  <c r="N79" i="37"/>
  <c r="O79" i="37" s="1"/>
  <c r="N78" i="37"/>
  <c r="O78" i="37"/>
  <c r="N77" i="37"/>
  <c r="O77" i="37" s="1"/>
  <c r="N76" i="37"/>
  <c r="O76" i="37"/>
  <c r="N75" i="37"/>
  <c r="O75" i="37"/>
  <c r="N74" i="37"/>
  <c r="O74" i="37" s="1"/>
  <c r="M73" i="37"/>
  <c r="L73" i="37"/>
  <c r="K73" i="37"/>
  <c r="J73" i="37"/>
  <c r="I73" i="37"/>
  <c r="H73" i="37"/>
  <c r="G73" i="37"/>
  <c r="F73" i="37"/>
  <c r="E73" i="37"/>
  <c r="D73" i="37"/>
  <c r="N72" i="37"/>
  <c r="O72" i="37" s="1"/>
  <c r="N71" i="37"/>
  <c r="O71" i="37" s="1"/>
  <c r="N70" i="37"/>
  <c r="O70" i="37"/>
  <c r="N69" i="37"/>
  <c r="O69" i="37" s="1"/>
  <c r="N68" i="37"/>
  <c r="O68" i="37"/>
  <c r="N67" i="37"/>
  <c r="O67" i="37"/>
  <c r="N66" i="37"/>
  <c r="O66" i="37" s="1"/>
  <c r="N65" i="37"/>
  <c r="O65" i="37" s="1"/>
  <c r="N64" i="37"/>
  <c r="O64" i="37" s="1"/>
  <c r="N63" i="37"/>
  <c r="O63" i="37" s="1"/>
  <c r="M62" i="37"/>
  <c r="L62" i="37"/>
  <c r="K62" i="37"/>
  <c r="J62" i="37"/>
  <c r="I62" i="37"/>
  <c r="H62" i="37"/>
  <c r="G62" i="37"/>
  <c r="F62" i="37"/>
  <c r="E62" i="37"/>
  <c r="D62" i="37"/>
  <c r="D83" i="37" s="1"/>
  <c r="N61" i="37"/>
  <c r="O61" i="37" s="1"/>
  <c r="N60" i="37"/>
  <c r="O60" i="37"/>
  <c r="N59" i="37"/>
  <c r="O59" i="37"/>
  <c r="M58" i="37"/>
  <c r="L58" i="37"/>
  <c r="K58" i="37"/>
  <c r="J58" i="37"/>
  <c r="I58" i="37"/>
  <c r="H58" i="37"/>
  <c r="G58" i="37"/>
  <c r="F58" i="37"/>
  <c r="E58" i="37"/>
  <c r="D58" i="37"/>
  <c r="N57" i="37"/>
  <c r="O57" i="37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 s="1"/>
  <c r="N39" i="37"/>
  <c r="O39" i="37" s="1"/>
  <c r="N38" i="37"/>
  <c r="O38" i="37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/>
  <c r="N27" i="37"/>
  <c r="O27" i="37" s="1"/>
  <c r="N26" i="37"/>
  <c r="O26" i="37"/>
  <c r="N25" i="37"/>
  <c r="O25" i="37"/>
  <c r="N24" i="37"/>
  <c r="O24" i="37" s="1"/>
  <c r="N23" i="37"/>
  <c r="O23" i="37" s="1"/>
  <c r="N22" i="37"/>
  <c r="O22" i="37"/>
  <c r="N21" i="37"/>
  <c r="O21" i="37" s="1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/>
  <c r="M5" i="37"/>
  <c r="M83" i="37" s="1"/>
  <c r="L5" i="37"/>
  <c r="L83" i="37" s="1"/>
  <c r="K5" i="37"/>
  <c r="J5" i="37"/>
  <c r="J83" i="37" s="1"/>
  <c r="I5" i="37"/>
  <c r="H5" i="37"/>
  <c r="G5" i="37"/>
  <c r="F5" i="37"/>
  <c r="E5" i="37"/>
  <c r="D5" i="37"/>
  <c r="N80" i="36"/>
  <c r="O80" i="36"/>
  <c r="N79" i="36"/>
  <c r="O79" i="36" s="1"/>
  <c r="N78" i="36"/>
  <c r="O78" i="36" s="1"/>
  <c r="N77" i="36"/>
  <c r="O77" i="36" s="1"/>
  <c r="N76" i="36"/>
  <c r="O76" i="36" s="1"/>
  <c r="N75" i="36"/>
  <c r="O75" i="36"/>
  <c r="M74" i="36"/>
  <c r="L74" i="36"/>
  <c r="K74" i="36"/>
  <c r="J74" i="36"/>
  <c r="I74" i="36"/>
  <c r="H74" i="36"/>
  <c r="G74" i="36"/>
  <c r="F74" i="36"/>
  <c r="E74" i="36"/>
  <c r="D74" i="36"/>
  <c r="N73" i="36"/>
  <c r="O73" i="36"/>
  <c r="N72" i="36"/>
  <c r="O72" i="36"/>
  <c r="N71" i="36"/>
  <c r="O71" i="36" s="1"/>
  <c r="N70" i="36"/>
  <c r="O70" i="36" s="1"/>
  <c r="N69" i="36"/>
  <c r="O69" i="36" s="1"/>
  <c r="N68" i="36"/>
  <c r="O68" i="36" s="1"/>
  <c r="N67" i="36"/>
  <c r="O67" i="36"/>
  <c r="N66" i="36"/>
  <c r="O66" i="36" s="1"/>
  <c r="M65" i="36"/>
  <c r="L65" i="36"/>
  <c r="K65" i="36"/>
  <c r="J65" i="36"/>
  <c r="I65" i="36"/>
  <c r="H65" i="36"/>
  <c r="G65" i="36"/>
  <c r="F65" i="36"/>
  <c r="E65" i="36"/>
  <c r="D65" i="36"/>
  <c r="N64" i="36"/>
  <c r="O64" i="36"/>
  <c r="N63" i="36"/>
  <c r="O63" i="36" s="1"/>
  <c r="N62" i="36"/>
  <c r="O62" i="36" s="1"/>
  <c r="M61" i="36"/>
  <c r="L61" i="36"/>
  <c r="L81" i="36" s="1"/>
  <c r="K61" i="36"/>
  <c r="J61" i="36"/>
  <c r="I61" i="36"/>
  <c r="H61" i="36"/>
  <c r="G61" i="36"/>
  <c r="F61" i="36"/>
  <c r="E61" i="36"/>
  <c r="N61" i="36" s="1"/>
  <c r="O61" i="36" s="1"/>
  <c r="D61" i="36"/>
  <c r="N60" i="36"/>
  <c r="O60" i="36" s="1"/>
  <c r="N59" i="36"/>
  <c r="O59" i="36" s="1"/>
  <c r="N58" i="36"/>
  <c r="O58" i="36" s="1"/>
  <c r="N57" i="36"/>
  <c r="O57" i="36"/>
  <c r="N56" i="36"/>
  <c r="O56" i="36"/>
  <c r="N55" i="36"/>
  <c r="O55" i="36" s="1"/>
  <c r="N54" i="36"/>
  <c r="O54" i="36" s="1"/>
  <c r="N53" i="36"/>
  <c r="O53" i="36"/>
  <c r="N52" i="36"/>
  <c r="O52" i="36" s="1"/>
  <c r="N51" i="36"/>
  <c r="O51" i="36"/>
  <c r="N50" i="36"/>
  <c r="O50" i="36"/>
  <c r="N49" i="36"/>
  <c r="O49" i="36" s="1"/>
  <c r="N48" i="36"/>
  <c r="O48" i="36" s="1"/>
  <c r="N47" i="36"/>
  <c r="O47" i="36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 s="1"/>
  <c r="N40" i="36"/>
  <c r="O40" i="36" s="1"/>
  <c r="N39" i="36"/>
  <c r="O39" i="36"/>
  <c r="N38" i="36"/>
  <c r="O38" i="36" s="1"/>
  <c r="N37" i="36"/>
  <c r="O37" i="36"/>
  <c r="N36" i="36"/>
  <c r="O36" i="36"/>
  <c r="N35" i="36"/>
  <c r="O35" i="36" s="1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N21" i="36" s="1"/>
  <c r="O21" i="36" s="1"/>
  <c r="E21" i="36"/>
  <c r="D21" i="36"/>
  <c r="N20" i="36"/>
  <c r="O20" i="36" s="1"/>
  <c r="N19" i="36"/>
  <c r="O19" i="36" s="1"/>
  <c r="N18" i="36"/>
  <c r="O18" i="36" s="1"/>
  <c r="N17" i="36"/>
  <c r="O17" i="36" s="1"/>
  <c r="N16" i="36"/>
  <c r="O16" i="36"/>
  <c r="N15" i="36"/>
  <c r="O15" i="36"/>
  <c r="M14" i="36"/>
  <c r="L14" i="36"/>
  <c r="K14" i="36"/>
  <c r="J14" i="36"/>
  <c r="I14" i="36"/>
  <c r="H14" i="36"/>
  <c r="G14" i="36"/>
  <c r="G81" i="36" s="1"/>
  <c r="F14" i="36"/>
  <c r="E14" i="36"/>
  <c r="D14" i="36"/>
  <c r="N13" i="36"/>
  <c r="O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H81" i="36"/>
  <c r="G5" i="36"/>
  <c r="F5" i="36"/>
  <c r="E5" i="36"/>
  <c r="D5" i="36"/>
  <c r="N80" i="35"/>
  <c r="O80" i="35"/>
  <c r="N79" i="35"/>
  <c r="O79" i="35" s="1"/>
  <c r="N78" i="35"/>
  <c r="O78" i="35" s="1"/>
  <c r="N77" i="35"/>
  <c r="O77" i="35" s="1"/>
  <c r="N76" i="35"/>
  <c r="O76" i="35" s="1"/>
  <c r="N75" i="35"/>
  <c r="O75" i="35" s="1"/>
  <c r="N74" i="35"/>
  <c r="O74" i="35" s="1"/>
  <c r="M73" i="35"/>
  <c r="L73" i="35"/>
  <c r="K73" i="35"/>
  <c r="J73" i="35"/>
  <c r="I73" i="35"/>
  <c r="H73" i="35"/>
  <c r="G73" i="35"/>
  <c r="F73" i="35"/>
  <c r="E73" i="35"/>
  <c r="D73" i="35"/>
  <c r="N72" i="35"/>
  <c r="O72" i="35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M64" i="35"/>
  <c r="L64" i="35"/>
  <c r="K64" i="35"/>
  <c r="J64" i="35"/>
  <c r="I64" i="35"/>
  <c r="H64" i="35"/>
  <c r="G64" i="35"/>
  <c r="F64" i="35"/>
  <c r="E64" i="35"/>
  <c r="D64" i="35"/>
  <c r="N63" i="35"/>
  <c r="O63" i="35" s="1"/>
  <c r="N62" i="35"/>
  <c r="O62" i="35" s="1"/>
  <c r="N61" i="35"/>
  <c r="O61" i="35" s="1"/>
  <c r="M60" i="35"/>
  <c r="L60" i="35"/>
  <c r="K60" i="35"/>
  <c r="J60" i="35"/>
  <c r="I60" i="35"/>
  <c r="H60" i="35"/>
  <c r="G60" i="35"/>
  <c r="F60" i="35"/>
  <c r="E60" i="35"/>
  <c r="E81" i="35" s="1"/>
  <c r="D60" i="35"/>
  <c r="N59" i="35"/>
  <c r="O59" i="35" s="1"/>
  <c r="N58" i="35"/>
  <c r="O58" i="35" s="1"/>
  <c r="N57" i="35"/>
  <c r="O57" i="35"/>
  <c r="N56" i="35"/>
  <c r="O56" i="35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/>
  <c r="M44" i="35"/>
  <c r="L44" i="35"/>
  <c r="K44" i="35"/>
  <c r="J44" i="35"/>
  <c r="I44" i="35"/>
  <c r="H44" i="35"/>
  <c r="G44" i="35"/>
  <c r="F44" i="35"/>
  <c r="E44" i="35"/>
  <c r="D44" i="35"/>
  <c r="N43" i="35"/>
  <c r="O43" i="35"/>
  <c r="N42" i="35"/>
  <c r="O42" i="35" s="1"/>
  <c r="N41" i="35"/>
  <c r="O41" i="35" s="1"/>
  <c r="N40" i="35"/>
  <c r="O40" i="35" s="1"/>
  <c r="N39" i="35"/>
  <c r="O39" i="35" s="1"/>
  <c r="N38" i="35"/>
  <c r="O38" i="35"/>
  <c r="N37" i="35"/>
  <c r="O37" i="35"/>
  <c r="N36" i="35"/>
  <c r="O36" i="35" s="1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/>
  <c r="N18" i="35"/>
  <c r="O18" i="35" s="1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G81" i="35" s="1"/>
  <c r="F14" i="35"/>
  <c r="F81" i="35" s="1"/>
  <c r="E14" i="35"/>
  <c r="D14" i="35"/>
  <c r="N13" i="35"/>
  <c r="O13" i="35"/>
  <c r="N12" i="35"/>
  <c r="O12" i="35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82" i="34"/>
  <c r="O82" i="34"/>
  <c r="N81" i="34"/>
  <c r="O81" i="34" s="1"/>
  <c r="N80" i="34"/>
  <c r="O80" i="34" s="1"/>
  <c r="N79" i="34"/>
  <c r="O79" i="34" s="1"/>
  <c r="N78" i="34"/>
  <c r="O78" i="34" s="1"/>
  <c r="N77" i="34"/>
  <c r="O77" i="34" s="1"/>
  <c r="M76" i="34"/>
  <c r="L76" i="34"/>
  <c r="K76" i="34"/>
  <c r="J76" i="34"/>
  <c r="I76" i="34"/>
  <c r="H76" i="34"/>
  <c r="G76" i="34"/>
  <c r="F76" i="34"/>
  <c r="E76" i="34"/>
  <c r="D76" i="34"/>
  <c r="N75" i="34"/>
  <c r="O75" i="34" s="1"/>
  <c r="N74" i="34"/>
  <c r="O74" i="34" s="1"/>
  <c r="N73" i="34"/>
  <c r="O73" i="34" s="1"/>
  <c r="N72" i="34"/>
  <c r="O72" i="34"/>
  <c r="N71" i="34"/>
  <c r="O71" i="34"/>
  <c r="N70" i="34"/>
  <c r="O70" i="34" s="1"/>
  <c r="N69" i="34"/>
  <c r="O69" i="34" s="1"/>
  <c r="N68" i="34"/>
  <c r="O68" i="34"/>
  <c r="M67" i="34"/>
  <c r="L67" i="34"/>
  <c r="K67" i="34"/>
  <c r="J67" i="34"/>
  <c r="I67" i="34"/>
  <c r="H67" i="34"/>
  <c r="G67" i="34"/>
  <c r="F67" i="34"/>
  <c r="E67" i="34"/>
  <c r="D67" i="34"/>
  <c r="N66" i="34"/>
  <c r="O66" i="34" s="1"/>
  <c r="N65" i="34"/>
  <c r="O65" i="34"/>
  <c r="N64" i="34"/>
  <c r="O64" i="34" s="1"/>
  <c r="M63" i="34"/>
  <c r="N63" i="34" s="1"/>
  <c r="O63" i="34" s="1"/>
  <c r="L63" i="34"/>
  <c r="K63" i="34"/>
  <c r="J63" i="34"/>
  <c r="I63" i="34"/>
  <c r="H63" i="34"/>
  <c r="G63" i="34"/>
  <c r="F63" i="34"/>
  <c r="E63" i="34"/>
  <c r="D63" i="34"/>
  <c r="N62" i="34"/>
  <c r="O62" i="34" s="1"/>
  <c r="N61" i="34"/>
  <c r="O61" i="34"/>
  <c r="N60" i="34"/>
  <c r="O60" i="34" s="1"/>
  <c r="N59" i="34"/>
  <c r="O59" i="34" s="1"/>
  <c r="N58" i="34"/>
  <c r="O58" i="34"/>
  <c r="N57" i="34"/>
  <c r="O57" i="34" s="1"/>
  <c r="N56" i="34"/>
  <c r="O56" i="34" s="1"/>
  <c r="N55" i="34"/>
  <c r="O55" i="34"/>
  <c r="N54" i="34"/>
  <c r="O54" i="34"/>
  <c r="N53" i="34"/>
  <c r="O53" i="34"/>
  <c r="N52" i="34"/>
  <c r="O52" i="34" s="1"/>
  <c r="N51" i="34"/>
  <c r="O51" i="34" s="1"/>
  <c r="N50" i="34"/>
  <c r="O50" i="34" s="1"/>
  <c r="N49" i="34"/>
  <c r="O49" i="34"/>
  <c r="N48" i="34"/>
  <c r="O48" i="34" s="1"/>
  <c r="M47" i="34"/>
  <c r="L47" i="34"/>
  <c r="K47" i="34"/>
  <c r="J47" i="34"/>
  <c r="I47" i="34"/>
  <c r="H47" i="34"/>
  <c r="G47" i="34"/>
  <c r="F47" i="34"/>
  <c r="E47" i="34"/>
  <c r="D47" i="34"/>
  <c r="N46" i="34"/>
  <c r="O46" i="34"/>
  <c r="N45" i="34"/>
  <c r="O45" i="34" s="1"/>
  <c r="N44" i="34"/>
  <c r="O44" i="34" s="1"/>
  <c r="N43" i="34"/>
  <c r="O43" i="34" s="1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 s="1"/>
  <c r="N36" i="34"/>
  <c r="O36" i="34"/>
  <c r="N35" i="34"/>
  <c r="O35" i="34"/>
  <c r="N34" i="34"/>
  <c r="O34" i="34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/>
  <c r="N23" i="34"/>
  <c r="O23" i="34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/>
  <c r="N19" i="34"/>
  <c r="O19" i="34" s="1"/>
  <c r="N18" i="34"/>
  <c r="O18" i="34" s="1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H83" i="34" s="1"/>
  <c r="G14" i="34"/>
  <c r="F14" i="34"/>
  <c r="E14" i="34"/>
  <c r="D14" i="34"/>
  <c r="N13" i="34"/>
  <c r="O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J83" i="34" s="1"/>
  <c r="I5" i="34"/>
  <c r="H5" i="34"/>
  <c r="G5" i="34"/>
  <c r="F5" i="34"/>
  <c r="F83" i="34"/>
  <c r="E5" i="34"/>
  <c r="E83" i="34" s="1"/>
  <c r="D5" i="34"/>
  <c r="N5" i="34" s="1"/>
  <c r="O5" i="34" s="1"/>
  <c r="N45" i="33"/>
  <c r="O45" i="33"/>
  <c r="N75" i="33"/>
  <c r="O75" i="33" s="1"/>
  <c r="N76" i="33"/>
  <c r="O76" i="33" s="1"/>
  <c r="N77" i="33"/>
  <c r="O77" i="33"/>
  <c r="N78" i="33"/>
  <c r="O78" i="33" s="1"/>
  <c r="N79" i="33"/>
  <c r="O79" i="33" s="1"/>
  <c r="N80" i="33"/>
  <c r="O80" i="33"/>
  <c r="N81" i="33"/>
  <c r="O81" i="33" s="1"/>
  <c r="N82" i="33"/>
  <c r="O82" i="33" s="1"/>
  <c r="N46" i="33"/>
  <c r="O46" i="33" s="1"/>
  <c r="N47" i="33"/>
  <c r="O47" i="33" s="1"/>
  <c r="N48" i="33"/>
  <c r="O48" i="33" s="1"/>
  <c r="N49" i="33"/>
  <c r="O49" i="33"/>
  <c r="N50" i="33"/>
  <c r="O50" i="33" s="1"/>
  <c r="N51" i="33"/>
  <c r="O51" i="33" s="1"/>
  <c r="N52" i="33"/>
  <c r="O52" i="33" s="1"/>
  <c r="N53" i="33"/>
  <c r="O53" i="33" s="1"/>
  <c r="N54" i="33"/>
  <c r="O54" i="33" s="1"/>
  <c r="N55" i="33"/>
  <c r="O55" i="33" s="1"/>
  <c r="N56" i="33"/>
  <c r="O56" i="33" s="1"/>
  <c r="N57" i="33"/>
  <c r="O57" i="33"/>
  <c r="N58" i="33"/>
  <c r="O58" i="33" s="1"/>
  <c r="N59" i="33"/>
  <c r="O59" i="33" s="1"/>
  <c r="N22" i="33"/>
  <c r="O22" i="33" s="1"/>
  <c r="N23" i="33"/>
  <c r="O23" i="33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/>
  <c r="N30" i="33"/>
  <c r="O30" i="33" s="1"/>
  <c r="N31" i="33"/>
  <c r="O31" i="33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7" i="33"/>
  <c r="O7" i="33"/>
  <c r="N8" i="33"/>
  <c r="O8" i="33" s="1"/>
  <c r="E44" i="33"/>
  <c r="F44" i="33"/>
  <c r="G44" i="33"/>
  <c r="H44" i="33"/>
  <c r="I44" i="33"/>
  <c r="J44" i="33"/>
  <c r="K44" i="33"/>
  <c r="L44" i="33"/>
  <c r="M44" i="33"/>
  <c r="D44" i="33"/>
  <c r="E21" i="33"/>
  <c r="N21" i="33" s="1"/>
  <c r="O21" i="33" s="1"/>
  <c r="F21" i="33"/>
  <c r="G21" i="33"/>
  <c r="H21" i="33"/>
  <c r="I21" i="33"/>
  <c r="J21" i="33"/>
  <c r="K21" i="33"/>
  <c r="L21" i="33"/>
  <c r="M21" i="33"/>
  <c r="D21" i="33"/>
  <c r="E14" i="33"/>
  <c r="F14" i="33"/>
  <c r="G14" i="33"/>
  <c r="H14" i="33"/>
  <c r="I14" i="33"/>
  <c r="J14" i="33"/>
  <c r="J83" i="33" s="1"/>
  <c r="K14" i="33"/>
  <c r="L14" i="33"/>
  <c r="M14" i="33"/>
  <c r="D14" i="33"/>
  <c r="E5" i="33"/>
  <c r="F5" i="33"/>
  <c r="G5" i="33"/>
  <c r="H5" i="33"/>
  <c r="I5" i="33"/>
  <c r="I83" i="33" s="1"/>
  <c r="J5" i="33"/>
  <c r="K5" i="33"/>
  <c r="L5" i="33"/>
  <c r="M5" i="33"/>
  <c r="M83" i="33" s="1"/>
  <c r="D5" i="33"/>
  <c r="E73" i="33"/>
  <c r="F73" i="33"/>
  <c r="G73" i="33"/>
  <c r="H73" i="33"/>
  <c r="I73" i="33"/>
  <c r="J73" i="33"/>
  <c r="K73" i="33"/>
  <c r="L73" i="33"/>
  <c r="M73" i="33"/>
  <c r="D73" i="33"/>
  <c r="N74" i="33"/>
  <c r="O74" i="33" s="1"/>
  <c r="N66" i="33"/>
  <c r="O66" i="33" s="1"/>
  <c r="N67" i="33"/>
  <c r="O67" i="33"/>
  <c r="N68" i="33"/>
  <c r="O68" i="33" s="1"/>
  <c r="N69" i="33"/>
  <c r="O69" i="33" s="1"/>
  <c r="N70" i="33"/>
  <c r="O70" i="33"/>
  <c r="N71" i="33"/>
  <c r="O71" i="33" s="1"/>
  <c r="N72" i="33"/>
  <c r="O72" i="33" s="1"/>
  <c r="N65" i="33"/>
  <c r="O65" i="33"/>
  <c r="E64" i="33"/>
  <c r="F64" i="33"/>
  <c r="G64" i="33"/>
  <c r="H64" i="33"/>
  <c r="I64" i="33"/>
  <c r="J64" i="33"/>
  <c r="K64" i="33"/>
  <c r="L64" i="33"/>
  <c r="M64" i="33"/>
  <c r="D64" i="33"/>
  <c r="E60" i="33"/>
  <c r="F60" i="33"/>
  <c r="G60" i="33"/>
  <c r="H60" i="33"/>
  <c r="I60" i="33"/>
  <c r="J60" i="33"/>
  <c r="K60" i="33"/>
  <c r="L60" i="33"/>
  <c r="M60" i="33"/>
  <c r="D60" i="33"/>
  <c r="N62" i="33"/>
  <c r="O62" i="33" s="1"/>
  <c r="N63" i="33"/>
  <c r="O63" i="33"/>
  <c r="N61" i="33"/>
  <c r="O61" i="33"/>
  <c r="N16" i="33"/>
  <c r="O16" i="33"/>
  <c r="N17" i="33"/>
  <c r="O17" i="33" s="1"/>
  <c r="N18" i="33"/>
  <c r="O18" i="33"/>
  <c r="N19" i="33"/>
  <c r="O19" i="33" s="1"/>
  <c r="N20" i="33"/>
  <c r="O20" i="33"/>
  <c r="N9" i="33"/>
  <c r="O9" i="33"/>
  <c r="N10" i="33"/>
  <c r="O10" i="33" s="1"/>
  <c r="N11" i="33"/>
  <c r="O11" i="33" s="1"/>
  <c r="N12" i="33"/>
  <c r="O12" i="33"/>
  <c r="N13" i="33"/>
  <c r="O13" i="33" s="1"/>
  <c r="N6" i="33"/>
  <c r="O6" i="33"/>
  <c r="N15" i="33"/>
  <c r="O15" i="33"/>
  <c r="I76" i="38"/>
  <c r="K81" i="39"/>
  <c r="G81" i="39"/>
  <c r="N65" i="39"/>
  <c r="O65" i="39" s="1"/>
  <c r="I81" i="39"/>
  <c r="E81" i="39"/>
  <c r="N14" i="39"/>
  <c r="O14" i="39" s="1"/>
  <c r="F83" i="33"/>
  <c r="L82" i="40"/>
  <c r="F82" i="40"/>
  <c r="G82" i="40"/>
  <c r="H77" i="41"/>
  <c r="K77" i="41"/>
  <c r="N58" i="41"/>
  <c r="O58" i="41"/>
  <c r="F77" i="41"/>
  <c r="J83" i="42"/>
  <c r="N66" i="42"/>
  <c r="O66" i="42" s="1"/>
  <c r="N62" i="42"/>
  <c r="O62" i="42"/>
  <c r="M79" i="43"/>
  <c r="J79" i="43"/>
  <c r="N60" i="43"/>
  <c r="O60" i="43" s="1"/>
  <c r="F79" i="43"/>
  <c r="I79" i="43"/>
  <c r="E79" i="43"/>
  <c r="L76" i="44"/>
  <c r="N70" i="44"/>
  <c r="O70" i="44" s="1"/>
  <c r="E76" i="44"/>
  <c r="D76" i="44"/>
  <c r="J79" i="45"/>
  <c r="O71" i="46"/>
  <c r="P71" i="46" s="1"/>
  <c r="O62" i="46"/>
  <c r="P62" i="46" s="1"/>
  <c r="N76" i="46"/>
  <c r="O84" i="48" l="1"/>
  <c r="P84" i="48" s="1"/>
  <c r="H82" i="40"/>
  <c r="K83" i="33"/>
  <c r="N73" i="33"/>
  <c r="O73" i="33" s="1"/>
  <c r="N14" i="33"/>
  <c r="O14" i="33" s="1"/>
  <c r="L81" i="35"/>
  <c r="F81" i="36"/>
  <c r="D81" i="36"/>
  <c r="N61" i="39"/>
  <c r="O61" i="39" s="1"/>
  <c r="I81" i="36"/>
  <c r="G76" i="44"/>
  <c r="N76" i="44" s="1"/>
  <c r="O76" i="44" s="1"/>
  <c r="N21" i="34"/>
  <c r="O21" i="34" s="1"/>
  <c r="N73" i="35"/>
  <c r="O73" i="35" s="1"/>
  <c r="K81" i="36"/>
  <c r="N62" i="37"/>
  <c r="O62" i="37" s="1"/>
  <c r="M82" i="40"/>
  <c r="N61" i="44"/>
  <c r="O61" i="44" s="1"/>
  <c r="N60" i="35"/>
  <c r="O60" i="35" s="1"/>
  <c r="O5" i="46"/>
  <c r="P5" i="46" s="1"/>
  <c r="L77" i="41"/>
  <c r="N5" i="45"/>
  <c r="O5" i="45" s="1"/>
  <c r="J81" i="36"/>
  <c r="N67" i="34"/>
  <c r="O67" i="34" s="1"/>
  <c r="N44" i="36"/>
  <c r="O44" i="36" s="1"/>
  <c r="N62" i="41"/>
  <c r="O62" i="41" s="1"/>
  <c r="N46" i="42"/>
  <c r="O46" i="42" s="1"/>
  <c r="K83" i="34"/>
  <c r="I83" i="34"/>
  <c r="N5" i="40"/>
  <c r="O5" i="40" s="1"/>
  <c r="M81" i="36"/>
  <c r="D77" i="41"/>
  <c r="N77" i="41" s="1"/>
  <c r="O77" i="41" s="1"/>
  <c r="D83" i="33"/>
  <c r="N83" i="33" s="1"/>
  <c r="O83" i="33" s="1"/>
  <c r="N57" i="38"/>
  <c r="O57" i="38" s="1"/>
  <c r="N5" i="33"/>
  <c r="O5" i="33" s="1"/>
  <c r="H81" i="39"/>
  <c r="N81" i="39" s="1"/>
  <c r="O81" i="39" s="1"/>
  <c r="N62" i="40"/>
  <c r="O62" i="40" s="1"/>
  <c r="N60" i="33"/>
  <c r="O60" i="33" s="1"/>
  <c r="L83" i="33"/>
  <c r="N76" i="34"/>
  <c r="O76" i="34" s="1"/>
  <c r="N40" i="38"/>
  <c r="O40" i="38" s="1"/>
  <c r="N74" i="39"/>
  <c r="O74" i="39" s="1"/>
  <c r="G83" i="34"/>
  <c r="I76" i="46"/>
  <c r="N14" i="41"/>
  <c r="O14" i="41" s="1"/>
  <c r="M83" i="34"/>
  <c r="H81" i="35"/>
  <c r="F76" i="38"/>
  <c r="N21" i="38"/>
  <c r="O21" i="38" s="1"/>
  <c r="N44" i="33"/>
  <c r="O44" i="33" s="1"/>
  <c r="K76" i="38"/>
  <c r="N14" i="43"/>
  <c r="O14" i="43" s="1"/>
  <c r="N22" i="44"/>
  <c r="O22" i="44" s="1"/>
  <c r="I76" i="44"/>
  <c r="N42" i="45"/>
  <c r="O42" i="45" s="1"/>
  <c r="F83" i="37"/>
  <c r="N83" i="37" s="1"/>
  <c r="O83" i="37" s="1"/>
  <c r="N58" i="37"/>
  <c r="O58" i="37" s="1"/>
  <c r="N5" i="43"/>
  <c r="O5" i="43" s="1"/>
  <c r="N14" i="36"/>
  <c r="O14" i="36" s="1"/>
  <c r="H83" i="33"/>
  <c r="K81" i="35"/>
  <c r="N64" i="35"/>
  <c r="O64" i="35" s="1"/>
  <c r="G83" i="37"/>
  <c r="E83" i="37"/>
  <c r="N73" i="37"/>
  <c r="O73" i="37" s="1"/>
  <c r="N64" i="33"/>
  <c r="O64" i="33" s="1"/>
  <c r="G83" i="33"/>
  <c r="N14" i="35"/>
  <c r="O14" i="35" s="1"/>
  <c r="N44" i="35"/>
  <c r="O44" i="35" s="1"/>
  <c r="H83" i="37"/>
  <c r="N42" i="37"/>
  <c r="O42" i="37" s="1"/>
  <c r="N47" i="34"/>
  <c r="O47" i="34" s="1"/>
  <c r="M81" i="35"/>
  <c r="I81" i="35"/>
  <c r="E81" i="36"/>
  <c r="N65" i="36"/>
  <c r="O65" i="36" s="1"/>
  <c r="I83" i="37"/>
  <c r="K83" i="37"/>
  <c r="E83" i="33"/>
  <c r="L83" i="34"/>
  <c r="J81" i="35"/>
  <c r="N5" i="36"/>
  <c r="O5" i="36" s="1"/>
  <c r="N74" i="36"/>
  <c r="O74" i="36" s="1"/>
  <c r="N23" i="42"/>
  <c r="O23" i="42" s="1"/>
  <c r="O81" i="47"/>
  <c r="P81" i="47" s="1"/>
  <c r="N76" i="38"/>
  <c r="O76" i="38" s="1"/>
  <c r="N13" i="37"/>
  <c r="O13" i="37" s="1"/>
  <c r="I82" i="40"/>
  <c r="N82" i="40" s="1"/>
  <c r="O82" i="40" s="1"/>
  <c r="N5" i="37"/>
  <c r="O5" i="37" s="1"/>
  <c r="D83" i="34"/>
  <c r="E79" i="45"/>
  <c r="N79" i="45" s="1"/>
  <c r="O79" i="45" s="1"/>
  <c r="E83" i="42"/>
  <c r="N83" i="42" s="1"/>
  <c r="O83" i="42" s="1"/>
  <c r="G77" i="41"/>
  <c r="J81" i="39"/>
  <c r="N18" i="37"/>
  <c r="O18" i="37" s="1"/>
  <c r="D81" i="35"/>
  <c r="N5" i="35"/>
  <c r="O5" i="35" s="1"/>
  <c r="N5" i="38"/>
  <c r="O5" i="38" s="1"/>
  <c r="N21" i="35"/>
  <c r="O21" i="35" s="1"/>
  <c r="G79" i="45"/>
  <c r="L79" i="43"/>
  <c r="N79" i="43" s="1"/>
  <c r="O79" i="43" s="1"/>
  <c r="N14" i="38"/>
  <c r="O14" i="38" s="1"/>
  <c r="N14" i="34"/>
  <c r="O14" i="34" s="1"/>
  <c r="N57" i="44"/>
  <c r="O57" i="44" s="1"/>
  <c r="L83" i="42"/>
  <c r="N46" i="40"/>
  <c r="O46" i="40" s="1"/>
  <c r="D76" i="46"/>
  <c r="O76" i="46" s="1"/>
  <c r="P76" i="46" s="1"/>
  <c r="N81" i="36" l="1"/>
  <c r="O81" i="36" s="1"/>
  <c r="N81" i="35"/>
  <c r="O81" i="35" s="1"/>
  <c r="N83" i="34"/>
  <c r="O83" i="34" s="1"/>
</calcChain>
</file>

<file path=xl/sharedStrings.xml><?xml version="1.0" encoding="utf-8"?>
<sst xmlns="http://schemas.openxmlformats.org/spreadsheetml/2006/main" count="1544" uniqueCount="196">
  <si>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</si>
  <si>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</si>
  <si>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</si>
  <si>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</si>
  <si>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</si>
  <si>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</si>
  <si>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</si>
  <si>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</si>
  <si>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</si>
  <si>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</si>
  <si>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</si>
  <si>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</si>
  <si>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</si>
  <si>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</si>
  <si>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</si>
  <si>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</si>
  <si>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</si>
  <si>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Franchise Fee - Gas</t>
  </si>
  <si>
    <t>Impact Fees - Commercial - Culture / Recreation</t>
  </si>
  <si>
    <t>Special Assessments - Capital Improvement</t>
  </si>
  <si>
    <t>Special Assessments - Charges for Public Services</t>
  </si>
  <si>
    <t>Federal Grant - Public Safety</t>
  </si>
  <si>
    <t>Intergovernmental Revenue</t>
  </si>
  <si>
    <t>Federal Grant - Economic Environment</t>
  </si>
  <si>
    <t>Federal Grant - Culture / Recreation</t>
  </si>
  <si>
    <t>State Grant - Public Safety</t>
  </si>
  <si>
    <t>Federal Grant - Transportation - Mass Transit</t>
  </si>
  <si>
    <t>Federal Grant - Transportation - Other Transportation</t>
  </si>
  <si>
    <t>State Grant - Physical Environment - Other Physical Environment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</si>
  <si>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</si>
  <si>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</si>
  <si>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</si>
  <si>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</si>
  <si>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</si>
  <si>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</si>
  <si>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</si>
  <si>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</si>
  <si>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</si>
  <si>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</si>
  <si>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</si>
  <si>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</si>
  <si>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</si>
  <si>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</si>
  <si>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</si>
  <si>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</si>
  <si>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</si>
  <si>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</si>
  <si>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</si>
  <si>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</si>
  <si>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</si>
  <si>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</si>
  <si>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</si>
  <si>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</si>
  <si>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</si>
  <si>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</si>
  <si>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</si>
  <si>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</si>
  <si>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</si>
  <si>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</si>
  <si>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</si>
  <si>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</si>
  <si>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Airports</t>
  </si>
  <si>
    <t>Transportation (User Fees) - Parking Facilities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</si>
  <si>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</si>
  <si>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</si>
  <si>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</si>
  <si>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</si>
  <si>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</si>
  <si>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</si>
  <si>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</si>
  <si>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</si>
  <si>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</si>
  <si>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</si>
  <si>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</si>
  <si>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</si>
  <si>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</si>
  <si>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</si>
  <si>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</si>
  <si>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</si>
  <si>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</si>
  <si>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</si>
  <si>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Interest</t>
  </si>
  <si>
    <t>Proprietary Non-Operating Sources - Federal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</si>
  <si>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</si>
  <si>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</si>
  <si>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</si>
  <si>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</si>
  <si>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</si>
  <si>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</si>
  <si>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</si>
  <si>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</si>
  <si>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</si>
  <si>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</si>
  <si>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</si>
  <si>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</si>
  <si>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</si>
  <si>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</si>
  <si>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Fort Lauderdale Revenues Reported by Account Code and Fund Type</t>
  </si>
  <si>
    <t>Local Fiscal Year Ended September 30, 2010</t>
  </si>
  <si>
    <t>Fire Insurance Premium Tax for Firefighters' Pension</t>
  </si>
  <si>
    <t>Federal Grant - General Government</t>
  </si>
  <si>
    <t>Federal Grant - Physical Environment - Other Physical Environment</t>
  </si>
  <si>
    <t>State Grant - Transportation - Airport Development</t>
  </si>
  <si>
    <t>State Grant - Transportation - Other Transportation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</si>
  <si>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</si>
  <si>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</si>
  <si>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</si>
  <si>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</si>
  <si>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State Shared Revenues - Public Safety - Firefighter Supplemental Compensation</t>
  </si>
  <si>
    <t>Physical Environment - Cemetary</t>
  </si>
  <si>
    <t>Proceeds - Proceeds from Refunding Bonds</t>
  </si>
  <si>
    <t>2011 Municipal Population:</t>
  </si>
  <si>
    <t>Local Fiscal Year Ended September 30, 2012</t>
  </si>
  <si>
    <t>State Shared Revenues - Public Safety - Enhanced 911 Fee</t>
  </si>
  <si>
    <t>State Shared Revenues - Economic Environment</t>
  </si>
  <si>
    <t>Proprietary Non-Operating Sources - State Grants and Donations</t>
  </si>
  <si>
    <t>2012 Municipal Population:</t>
  </si>
  <si>
    <t>Local Fiscal Year Ended September 30, 2008</t>
  </si>
  <si>
    <t>Permits and Franchise Fees</t>
  </si>
  <si>
    <t>Other Permits and Fees</t>
  </si>
  <si>
    <t>Federal Grant - Human Services - Other Human Services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</si>
  <si>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</si>
  <si>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</si>
  <si>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</si>
  <si>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</si>
  <si>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</si>
  <si>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</si>
  <si>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</si>
  <si>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</si>
  <si>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</si>
  <si>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</si>
  <si>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</si>
  <si>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Transportation - Airports</t>
  </si>
  <si>
    <t>Transportation - Parking Facilities</t>
  </si>
  <si>
    <t>Sales - Disposition of Fixed Assets</t>
  </si>
  <si>
    <t>Proprietary Non-Operating - Interest</t>
  </si>
  <si>
    <t>Proprietary Non-Operating - Federal Grants and Donations</t>
  </si>
  <si>
    <t>Proprietary Non-Operating - Capital Contributions from Private Source</t>
  </si>
  <si>
    <t>2013 Municipal Population:</t>
  </si>
  <si>
    <t>Local Fiscal Year Ended September 30, 2014</t>
  </si>
  <si>
    <t>Franchise Fee - Water</t>
  </si>
  <si>
    <t>Grants from Other Local Units - Economic Environment</t>
  </si>
  <si>
    <t>Proprietary Non-Operating - Capital Contributions from Federal Government</t>
  </si>
  <si>
    <t>Proprietary Non-Operating - Capital Contributions from State Government</t>
  </si>
  <si>
    <t>2014 Municipal Population:</t>
  </si>
  <si>
    <t>Local Fiscal Year Ended September 30, 2015</t>
  </si>
  <si>
    <t>Franchise Fee - Solid Waste</t>
  </si>
  <si>
    <t>Other Permits, Fees, and Special Assessments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</si>
  <si>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</si>
  <si>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</si>
  <si>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</si>
  <si>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</si>
  <si>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Human Services - Public Welfare</t>
  </si>
  <si>
    <t>Non-Operating - Special Items (Gain)</t>
  </si>
  <si>
    <t>2017 Municipal Population:</t>
  </si>
  <si>
    <t>Local Fiscal Year Ended September 30, 2018</t>
  </si>
  <si>
    <t>Federal Grant - Other Federal Grants</t>
  </si>
  <si>
    <t>2018 Municipal Population:</t>
  </si>
  <si>
    <t>Local Fiscal Year Ended September 30, 2019</t>
  </si>
  <si>
    <t>Proprietary Non-Operating - Capital Contributions from Other Public Source</t>
  </si>
  <si>
    <t>2019 Municipal Population:</t>
  </si>
  <si>
    <t>Local Fiscal Year Ended September 30, 2020</t>
  </si>
  <si>
    <t>General Government - Administrative Service Fees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</si>
  <si>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</si>
  <si>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</si>
  <si>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</si>
  <si>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</si>
  <si>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</si>
  <si>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</si>
  <si>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</si>
  <si>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</si>
  <si>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</si>
  <si>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</si>
  <si>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</si>
  <si>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</si>
  <si>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</si>
  <si>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Impact Fees - Residential - Physical Environment</t>
  </si>
  <si>
    <t>Impact Fees - Commercial - Physical Environment</t>
  </si>
  <si>
    <t>Inspection Fee</t>
  </si>
  <si>
    <t>Other Fees and Special Assessments</t>
  </si>
  <si>
    <t>Federal Grant - Transportation - Airport Development</t>
  </si>
  <si>
    <t>Federal Grant - American Rescue Plan Act Funds</t>
  </si>
  <si>
    <t>State Shared Revenues - Transportation - Fuel Tax Refunds and Credits</t>
  </si>
  <si>
    <t>Transportation - Other Transportation Charges</t>
  </si>
  <si>
    <t>Culture / Recreation - Other Culture / Recreation Charges</t>
  </si>
  <si>
    <t>Interest and Other Earnings - Gain (Loss) on Sale of Investments</t>
  </si>
  <si>
    <t>Other Miscellaneous Revenues - Settlements</t>
  </si>
  <si>
    <t>2022 Municipal Population:</t>
  </si>
  <si>
    <t>Local Fiscal Year Ended September 30, 2023</t>
  </si>
  <si>
    <t>Gross Receipts Tax on Commercial Hazardous Waste Facilities</t>
  </si>
  <si>
    <t>Other Financial Assistance - Federal Source</t>
  </si>
  <si>
    <t>State Grant - Other</t>
  </si>
  <si>
    <t>State Shared Revenues - General Government - Other General Government</t>
  </si>
  <si>
    <t>Proceeds - Leases - Financial Agreements</t>
  </si>
  <si>
    <t>Proceeds of General Capital Asset Dispositions - Sales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</si>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</sst>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E1A3-7D92-4BEE-B444-219F4E479759}">
  <sheetPr>
    <pageSetUpPr fitToPage="1"/>
  </sheetPr>
  <dimension ref="A1:ED88"/>
  <sheetViews>
    <sheetView tabSelected="1" workbookViewId="0">
      <selection sqref="A1:P1"/>
    </sheetView>
  </sheetViews>
  <sheetFormatPr defaultColWidth="9.81640625" defaultRowHeight="15"/>
  <cols>
    <col min="1" max="1" width="1.81640625" style="65" customWidth="1"/>
    <col min="2" max="2" width="6.81640625" style="65" customWidth="1"/>
    <col min="3" max="3" width="65.81640625" style="65" bestFit="1" customWidth="1"/>
    <col min="4" max="5" width="16.81640625" style="96" customWidth="1"/>
    <col min="6" max="7" width="15.81640625" style="96" customWidth="1"/>
    <col min="8" max="8" width="13.81640625" style="96" customWidth="1"/>
    <col min="9" max="10" width="15.81640625" style="96" customWidth="1"/>
    <col min="11" max="14" width="13.81640625" style="96" customWidth="1"/>
    <col min="15" max="15" width="16.81640625" style="96" customWidth="1"/>
    <col min="16" max="16" width="13.81640625" style="65" customWidth="1"/>
    <col min="17" max="18" width="9.81640625" style="65"/>
  </cols>
  <sheetData>
    <row r="1" spans="1:134" ht="28.2">
      <c r="A1" s="104" t="s">
        <v>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3.4" thickBot="1">
      <c r="A2" s="107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88</v>
      </c>
      <c r="B3" s="111"/>
      <c r="C3" s="112"/>
      <c r="D3" s="116" t="s">
        <v>44</v>
      </c>
      <c r="E3" s="117"/>
      <c r="F3" s="117"/>
      <c r="G3" s="117"/>
      <c r="H3" s="118"/>
      <c r="I3" s="116" t="s">
        <v>45</v>
      </c>
      <c r="J3" s="118"/>
      <c r="K3" s="116" t="s">
        <v>47</v>
      </c>
      <c r="L3" s="117"/>
      <c r="M3" s="118"/>
      <c r="N3" s="52"/>
      <c r="O3" s="53"/>
      <c r="P3" s="119" t="s">
        <v>165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89</v>
      </c>
      <c r="F4" s="55" t="s">
        <v>90</v>
      </c>
      <c r="G4" s="55" t="s">
        <v>91</v>
      </c>
      <c r="H4" s="55" t="s">
        <v>5</v>
      </c>
      <c r="I4" s="55" t="s">
        <v>6</v>
      </c>
      <c r="J4" s="56" t="s">
        <v>92</v>
      </c>
      <c r="K4" s="56" t="s">
        <v>7</v>
      </c>
      <c r="L4" s="56" t="s">
        <v>8</v>
      </c>
      <c r="M4" s="56" t="s">
        <v>166</v>
      </c>
      <c r="N4" s="56" t="s">
        <v>9</v>
      </c>
      <c r="O4" s="56" t="s">
        <v>167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6">
      <c r="A5" s="59" t="s">
        <v>168</v>
      </c>
      <c r="B5" s="60"/>
      <c r="C5" s="60"/>
      <c r="D5" s="61">
        <f>SUM(D6:D14)</f>
        <v>251400917</v>
      </c>
      <c r="E5" s="61">
        <f>SUM(E6:E14)</f>
        <v>0</v>
      </c>
      <c r="F5" s="61">
        <f>SUM(F6:F14)</f>
        <v>13341813</v>
      </c>
      <c r="G5" s="61">
        <f>SUM(G6:G14)</f>
        <v>0</v>
      </c>
      <c r="H5" s="61">
        <f>SUM(H6:H14)</f>
        <v>0</v>
      </c>
      <c r="I5" s="61">
        <f>SUM(I6:I14)</f>
        <v>0</v>
      </c>
      <c r="J5" s="61">
        <f>SUM(J6:J14)</f>
        <v>0</v>
      </c>
      <c r="K5" s="61">
        <f>SUM(K6:K14)</f>
        <v>0</v>
      </c>
      <c r="L5" s="61">
        <f>SUM(L6:L14)</f>
        <v>0</v>
      </c>
      <c r="M5" s="61">
        <f>SUM(M6:M14)</f>
        <v>0</v>
      </c>
      <c r="N5" s="61">
        <f>SUM(N6:N14)</f>
        <v>171297</v>
      </c>
      <c r="O5" s="62">
        <f>SUM(D5:N5)</f>
        <v>264914027</v>
      </c>
      <c r="P5" s="63">
        <f>(O5/P$86)</f>
        <v>1400.7869531192166</v>
      </c>
      <c r="Q5" s="64"/>
    </row>
    <row r="6" spans="1:134">
      <c r="A6" s="66"/>
      <c r="B6" s="67">
        <v>311</v>
      </c>
      <c r="C6" s="68" t="s">
        <v>2</v>
      </c>
      <c r="D6" s="69">
        <v>193907269</v>
      </c>
      <c r="E6" s="69">
        <v>0</v>
      </c>
      <c r="F6" s="69">
        <v>13341813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171297</v>
      </c>
      <c r="O6" s="69">
        <f>SUM(D6:N6)</f>
        <v>207420379</v>
      </c>
      <c r="P6" s="70">
        <f>(O6/P$86)</f>
        <v>1096.7775621569601</v>
      </c>
      <c r="Q6" s="71"/>
    </row>
    <row r="7" spans="1:134">
      <c r="A7" s="66"/>
      <c r="B7" s="67">
        <v>312.51</v>
      </c>
      <c r="C7" s="68" t="s">
        <v>95</v>
      </c>
      <c r="D7" s="69">
        <v>5195003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4" si="0">SUM(D7:N7)</f>
        <v>5195003</v>
      </c>
      <c r="P7" s="70">
        <f>(O7/P$86)</f>
        <v>27.469638003785995</v>
      </c>
      <c r="Q7" s="71"/>
    </row>
    <row r="8" spans="1:134">
      <c r="A8" s="66"/>
      <c r="B8" s="67">
        <v>312.52</v>
      </c>
      <c r="C8" s="68" t="s">
        <v>123</v>
      </c>
      <c r="D8" s="69">
        <v>3498586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3498586</v>
      </c>
      <c r="P8" s="70">
        <f>(O8/P$86)</f>
        <v>18.499487092714602</v>
      </c>
      <c r="Q8" s="71"/>
    </row>
    <row r="9" spans="1:134">
      <c r="A9" s="66"/>
      <c r="B9" s="67">
        <v>314.10000000000002</v>
      </c>
      <c r="C9" s="68" t="s">
        <v>10</v>
      </c>
      <c r="D9" s="69">
        <v>25211242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25211242</v>
      </c>
      <c r="P9" s="70">
        <f>(O9/P$86)</f>
        <v>133.30958449222177</v>
      </c>
      <c r="Q9" s="71"/>
    </row>
    <row r="10" spans="1:134">
      <c r="A10" s="66"/>
      <c r="B10" s="67">
        <v>314.3</v>
      </c>
      <c r="C10" s="68" t="s">
        <v>11</v>
      </c>
      <c r="D10" s="69">
        <v>7753910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7753910</v>
      </c>
      <c r="P10" s="70">
        <f>(O10/P$86)</f>
        <v>41.000380714686067</v>
      </c>
      <c r="Q10" s="71"/>
    </row>
    <row r="11" spans="1:134">
      <c r="A11" s="66"/>
      <c r="B11" s="67">
        <v>314.39999999999998</v>
      </c>
      <c r="C11" s="68" t="s">
        <v>13</v>
      </c>
      <c r="D11" s="69">
        <v>788482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788482</v>
      </c>
      <c r="P11" s="70">
        <f>(O11/P$86)</f>
        <v>4.1692594041815161</v>
      </c>
      <c r="Q11" s="71"/>
    </row>
    <row r="12" spans="1:134">
      <c r="A12" s="66"/>
      <c r="B12" s="67">
        <v>315.10000000000002</v>
      </c>
      <c r="C12" s="68" t="s">
        <v>169</v>
      </c>
      <c r="D12" s="69">
        <v>11580009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11580009</v>
      </c>
      <c r="P12" s="70">
        <f>(O12/P$86)</f>
        <v>61.231659598769021</v>
      </c>
      <c r="Q12" s="71"/>
    </row>
    <row r="13" spans="1:134">
      <c r="A13" s="66"/>
      <c r="B13" s="67">
        <v>316</v>
      </c>
      <c r="C13" s="68" t="s">
        <v>125</v>
      </c>
      <c r="D13" s="69">
        <v>3463682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3463682</v>
      </c>
      <c r="P13" s="70">
        <f>(O13/P$86)</f>
        <v>18.314925073234701</v>
      </c>
      <c r="Q13" s="71"/>
    </row>
    <row r="14" spans="1:134">
      <c r="A14" s="66"/>
      <c r="B14" s="67">
        <v>319.10000000000002</v>
      </c>
      <c r="C14" s="68" t="s">
        <v>189</v>
      </c>
      <c r="D14" s="69">
        <v>2734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2734</v>
      </c>
      <c r="P14" s="70">
        <f>(O14/P$86)</f>
        <v>1.4456582662676213E-2</v>
      </c>
      <c r="Q14" s="71"/>
    </row>
    <row r="15" spans="1:134" ht="15.6">
      <c r="A15" s="72" t="s">
        <v>15</v>
      </c>
      <c r="B15" s="73"/>
      <c r="C15" s="74"/>
      <c r="D15" s="75">
        <f>SUM(D16:D25)</f>
        <v>86778819</v>
      </c>
      <c r="E15" s="75">
        <f>SUM(E16:E25)</f>
        <v>32619174</v>
      </c>
      <c r="F15" s="75">
        <f>SUM(F16:F25)</f>
        <v>511648</v>
      </c>
      <c r="G15" s="75">
        <f>SUM(G16:G25)</f>
        <v>6979798</v>
      </c>
      <c r="H15" s="75">
        <f>SUM(H16:H25)</f>
        <v>0</v>
      </c>
      <c r="I15" s="75">
        <f>SUM(I16:I25)</f>
        <v>11293702</v>
      </c>
      <c r="J15" s="75">
        <f>SUM(J16:J25)</f>
        <v>0</v>
      </c>
      <c r="K15" s="75">
        <f>SUM(K16:K25)</f>
        <v>0</v>
      </c>
      <c r="L15" s="75">
        <f>SUM(L16:L25)</f>
        <v>0</v>
      </c>
      <c r="M15" s="75">
        <f>SUM(M16:M25)</f>
        <v>0</v>
      </c>
      <c r="N15" s="75">
        <f>SUM(N16:N25)</f>
        <v>0</v>
      </c>
      <c r="O15" s="76">
        <f>SUM(D15:N15)</f>
        <v>138183141</v>
      </c>
      <c r="P15" s="77">
        <f>(O15/P$86)</f>
        <v>730.67154369229797</v>
      </c>
      <c r="Q15" s="78"/>
    </row>
    <row r="16" spans="1:134">
      <c r="A16" s="66"/>
      <c r="B16" s="67">
        <v>322</v>
      </c>
      <c r="C16" s="68" t="s">
        <v>170</v>
      </c>
      <c r="D16" s="69">
        <v>574540</v>
      </c>
      <c r="E16" s="69">
        <v>31498299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>SUM(D16:N16)</f>
        <v>32072839</v>
      </c>
      <c r="P16" s="70">
        <f>(O16/P$86)</f>
        <v>169.59167821148702</v>
      </c>
      <c r="Q16" s="71"/>
    </row>
    <row r="17" spans="1:17">
      <c r="A17" s="66"/>
      <c r="B17" s="67">
        <v>323.10000000000002</v>
      </c>
      <c r="C17" s="68" t="s">
        <v>16</v>
      </c>
      <c r="D17" s="69">
        <v>22097159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ref="O17:O25" si="1">SUM(D17:N17)</f>
        <v>22097159</v>
      </c>
      <c r="P17" s="70">
        <f>(O17/P$86)</f>
        <v>116.84323544030711</v>
      </c>
      <c r="Q17" s="71"/>
    </row>
    <row r="18" spans="1:17">
      <c r="A18" s="66"/>
      <c r="B18" s="67">
        <v>323.39999999999998</v>
      </c>
      <c r="C18" s="68" t="s">
        <v>17</v>
      </c>
      <c r="D18" s="69">
        <v>531189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531189</v>
      </c>
      <c r="P18" s="70">
        <f>(O18/P$86)</f>
        <v>2.8087701858099177</v>
      </c>
      <c r="Q18" s="71"/>
    </row>
    <row r="19" spans="1:17">
      <c r="A19" s="66"/>
      <c r="B19" s="67">
        <v>323.7</v>
      </c>
      <c r="C19" s="68" t="s">
        <v>146</v>
      </c>
      <c r="D19" s="69">
        <v>10958449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10958449</v>
      </c>
      <c r="P19" s="70">
        <f>(O19/P$86)</f>
        <v>57.945034317198783</v>
      </c>
      <c r="Q19" s="71"/>
    </row>
    <row r="20" spans="1:17">
      <c r="A20" s="66"/>
      <c r="B20" s="67">
        <v>324.20999999999998</v>
      </c>
      <c r="C20" s="68" t="s">
        <v>176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780404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780404</v>
      </c>
      <c r="P20" s="70">
        <f>(O20/P$86)</f>
        <v>4.1265453314861622</v>
      </c>
      <c r="Q20" s="71"/>
    </row>
    <row r="21" spans="1:17">
      <c r="A21" s="66"/>
      <c r="B21" s="67">
        <v>324.22000000000003</v>
      </c>
      <c r="C21" s="68" t="s">
        <v>177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10513298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10513298</v>
      </c>
      <c r="P21" s="70">
        <f>(O21/P$86)</f>
        <v>55.591207605833397</v>
      </c>
      <c r="Q21" s="71"/>
    </row>
    <row r="22" spans="1:17">
      <c r="A22" s="66"/>
      <c r="B22" s="67">
        <v>324.62</v>
      </c>
      <c r="C22" s="68" t="s">
        <v>18</v>
      </c>
      <c r="D22" s="69">
        <v>91195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91195</v>
      </c>
      <c r="P22" s="70">
        <f>(O22/P$86)</f>
        <v>0.48221216383421989</v>
      </c>
      <c r="Q22" s="71"/>
    </row>
    <row r="23" spans="1:17">
      <c r="A23" s="66"/>
      <c r="B23" s="67">
        <v>325.2</v>
      </c>
      <c r="C23" s="68" t="s">
        <v>20</v>
      </c>
      <c r="D23" s="69">
        <v>50474821</v>
      </c>
      <c r="E23" s="69">
        <v>1120875</v>
      </c>
      <c r="F23" s="69">
        <v>511648</v>
      </c>
      <c r="G23" s="69">
        <v>6979798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59087142</v>
      </c>
      <c r="P23" s="70">
        <f>(O23/P$86)</f>
        <v>312.43531551729609</v>
      </c>
      <c r="Q23" s="71"/>
    </row>
    <row r="24" spans="1:17">
      <c r="A24" s="66"/>
      <c r="B24" s="67">
        <v>329.1</v>
      </c>
      <c r="C24" s="68" t="s">
        <v>178</v>
      </c>
      <c r="D24" s="69">
        <v>1987913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1987913</v>
      </c>
      <c r="P24" s="70">
        <f>(O24/P$86)</f>
        <v>10.511495468437696</v>
      </c>
      <c r="Q24" s="71"/>
    </row>
    <row r="25" spans="1:17">
      <c r="A25" s="66"/>
      <c r="B25" s="67">
        <v>329.5</v>
      </c>
      <c r="C25" s="68" t="s">
        <v>179</v>
      </c>
      <c r="D25" s="69">
        <v>63553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63553</v>
      </c>
      <c r="P25" s="70">
        <f>(O25/P$86)</f>
        <v>0.3360494506075572</v>
      </c>
      <c r="Q25" s="71"/>
    </row>
    <row r="26" spans="1:17" ht="15.6">
      <c r="A26" s="72" t="s">
        <v>171</v>
      </c>
      <c r="B26" s="73"/>
      <c r="C26" s="74"/>
      <c r="D26" s="75">
        <f>SUM(D27:D51)</f>
        <v>26835007</v>
      </c>
      <c r="E26" s="75">
        <f>SUM(E27:E51)</f>
        <v>45907669</v>
      </c>
      <c r="F26" s="75">
        <f>SUM(F27:F51)</f>
        <v>0</v>
      </c>
      <c r="G26" s="75">
        <f>SUM(G27:G51)</f>
        <v>1195000</v>
      </c>
      <c r="H26" s="75">
        <f>SUM(H27:H51)</f>
        <v>0</v>
      </c>
      <c r="I26" s="75">
        <f>SUM(I27:I51)</f>
        <v>2667556</v>
      </c>
      <c r="J26" s="75">
        <f>SUM(J27:J51)</f>
        <v>0</v>
      </c>
      <c r="K26" s="75">
        <f>SUM(K27:K51)</f>
        <v>0</v>
      </c>
      <c r="L26" s="75">
        <f>SUM(L27:L51)</f>
        <v>0</v>
      </c>
      <c r="M26" s="75">
        <f>SUM(M27:M51)</f>
        <v>0</v>
      </c>
      <c r="N26" s="75">
        <f>SUM(N27:N51)</f>
        <v>0</v>
      </c>
      <c r="O26" s="76">
        <f>SUM(D26:N26)</f>
        <v>76605232</v>
      </c>
      <c r="P26" s="77">
        <f>(O26/P$86)</f>
        <v>405.06578961283429</v>
      </c>
      <c r="Q26" s="78"/>
    </row>
    <row r="27" spans="1:17">
      <c r="A27" s="66"/>
      <c r="B27" s="67">
        <v>331.2</v>
      </c>
      <c r="C27" s="68" t="s">
        <v>21</v>
      </c>
      <c r="D27" s="69">
        <v>0</v>
      </c>
      <c r="E27" s="69">
        <v>-7833932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>SUM(D27:N27)</f>
        <v>-7833932</v>
      </c>
      <c r="P27" s="70">
        <f>(O27/P$86)</f>
        <v>-41.42351336202794</v>
      </c>
      <c r="Q27" s="71"/>
    </row>
    <row r="28" spans="1:17">
      <c r="A28" s="66"/>
      <c r="B28" s="67">
        <v>331.41</v>
      </c>
      <c r="C28" s="68" t="s">
        <v>180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714125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ref="O28:O43" si="2">SUM(D28:N28)</f>
        <v>714125</v>
      </c>
      <c r="P28" s="70">
        <f>(O28/P$86)</f>
        <v>3.7760815998477142</v>
      </c>
      <c r="Q28" s="71"/>
    </row>
    <row r="29" spans="1:17">
      <c r="A29" s="66"/>
      <c r="B29" s="67">
        <v>331.49</v>
      </c>
      <c r="C29" s="68" t="s">
        <v>27</v>
      </c>
      <c r="D29" s="69">
        <v>0</v>
      </c>
      <c r="E29" s="69">
        <v>331804</v>
      </c>
      <c r="F29" s="69">
        <v>0</v>
      </c>
      <c r="G29" s="69">
        <v>0</v>
      </c>
      <c r="H29" s="69">
        <v>0</v>
      </c>
      <c r="I29" s="69">
        <v>153827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2"/>
        <v>485631</v>
      </c>
      <c r="P29" s="70">
        <f>(O29/P$86)</f>
        <v>2.5678729681997483</v>
      </c>
      <c r="Q29" s="71"/>
    </row>
    <row r="30" spans="1:17">
      <c r="A30" s="66"/>
      <c r="B30" s="67">
        <v>331.5</v>
      </c>
      <c r="C30" s="68" t="s">
        <v>23</v>
      </c>
      <c r="D30" s="69">
        <v>78808</v>
      </c>
      <c r="E30" s="69">
        <v>15880218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2"/>
        <v>15959026</v>
      </c>
      <c r="P30" s="70">
        <f>(O30/P$86)</f>
        <v>84.386605188295135</v>
      </c>
      <c r="Q30" s="71"/>
    </row>
    <row r="31" spans="1:17">
      <c r="A31" s="66"/>
      <c r="B31" s="67">
        <v>331.51</v>
      </c>
      <c r="C31" s="68" t="s">
        <v>181</v>
      </c>
      <c r="D31" s="69">
        <v>0</v>
      </c>
      <c r="E31" s="69">
        <v>20155387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2"/>
        <v>20155387</v>
      </c>
      <c r="P31" s="70">
        <f>(O31/P$86)</f>
        <v>106.57571992089595</v>
      </c>
      <c r="Q31" s="71"/>
    </row>
    <row r="32" spans="1:17">
      <c r="A32" s="66"/>
      <c r="B32" s="67">
        <v>331.7</v>
      </c>
      <c r="C32" s="68" t="s">
        <v>24</v>
      </c>
      <c r="D32" s="69">
        <v>0</v>
      </c>
      <c r="E32" s="69">
        <v>116751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2"/>
        <v>116751</v>
      </c>
      <c r="P32" s="70">
        <f>(O32/P$86)</f>
        <v>0.61734472657282757</v>
      </c>
      <c r="Q32" s="71"/>
    </row>
    <row r="33" spans="1:17">
      <c r="A33" s="66"/>
      <c r="B33" s="67">
        <v>332</v>
      </c>
      <c r="C33" s="68" t="s">
        <v>190</v>
      </c>
      <c r="D33" s="69">
        <v>13380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13380</v>
      </c>
      <c r="P33" s="70">
        <f>(O33/P$86)</f>
        <v>7.0749479161158646E-2</v>
      </c>
      <c r="Q33" s="71"/>
    </row>
    <row r="34" spans="1:17">
      <c r="A34" s="66"/>
      <c r="B34" s="67">
        <v>334.41</v>
      </c>
      <c r="C34" s="68" t="s">
        <v>102</v>
      </c>
      <c r="D34" s="69">
        <v>0</v>
      </c>
      <c r="E34" s="69">
        <v>50502</v>
      </c>
      <c r="F34" s="69">
        <v>0</v>
      </c>
      <c r="G34" s="69">
        <v>0</v>
      </c>
      <c r="H34" s="69">
        <v>0</v>
      </c>
      <c r="I34" s="69">
        <v>1799604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2"/>
        <v>1850106</v>
      </c>
      <c r="P34" s="70">
        <f>(O34/P$86)</f>
        <v>9.7828128470055731</v>
      </c>
      <c r="Q34" s="71"/>
    </row>
    <row r="35" spans="1:17">
      <c r="A35" s="66"/>
      <c r="B35" s="67">
        <v>334.49</v>
      </c>
      <c r="C35" s="68" t="s">
        <v>103</v>
      </c>
      <c r="D35" s="69">
        <v>0</v>
      </c>
      <c r="E35" s="69">
        <v>50000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2"/>
        <v>50000</v>
      </c>
      <c r="P35" s="70">
        <f>(O35/P$86)</f>
        <v>0.26438519865903826</v>
      </c>
      <c r="Q35" s="71"/>
    </row>
    <row r="36" spans="1:17">
      <c r="A36" s="66"/>
      <c r="B36" s="67">
        <v>334.5</v>
      </c>
      <c r="C36" s="68" t="s">
        <v>29</v>
      </c>
      <c r="D36" s="69">
        <v>240661</v>
      </c>
      <c r="E36" s="69">
        <v>521931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2"/>
        <v>762592</v>
      </c>
      <c r="P36" s="70">
        <f>(O36/P$86)</f>
        <v>4.0323607483158659</v>
      </c>
      <c r="Q36" s="71"/>
    </row>
    <row r="37" spans="1:17">
      <c r="A37" s="66"/>
      <c r="B37" s="67">
        <v>334.9</v>
      </c>
      <c r="C37" s="68" t="s">
        <v>191</v>
      </c>
      <c r="D37" s="69">
        <v>-1396312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2"/>
        <v>-1396312</v>
      </c>
      <c r="P37" s="70">
        <f>(O37/P$86)</f>
        <v>-7.3832845101999807</v>
      </c>
      <c r="Q37" s="71"/>
    </row>
    <row r="38" spans="1:17">
      <c r="A38" s="66"/>
      <c r="B38" s="67">
        <v>335.125</v>
      </c>
      <c r="C38" s="68" t="s">
        <v>172</v>
      </c>
      <c r="D38" s="69">
        <v>1631157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2"/>
        <v>1631157</v>
      </c>
      <c r="P38" s="70">
        <f>(O38/P$86)</f>
        <v>8.6250753497816177</v>
      </c>
      <c r="Q38" s="71"/>
    </row>
    <row r="39" spans="1:17">
      <c r="A39" s="66"/>
      <c r="B39" s="67">
        <v>335.14</v>
      </c>
      <c r="C39" s="68" t="s">
        <v>127</v>
      </c>
      <c r="D39" s="69">
        <v>34081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2"/>
        <v>34081</v>
      </c>
      <c r="P39" s="70">
        <f>(O39/P$86)</f>
        <v>0.18021023910997366</v>
      </c>
      <c r="Q39" s="71"/>
    </row>
    <row r="40" spans="1:17">
      <c r="A40" s="66"/>
      <c r="B40" s="67">
        <v>335.15</v>
      </c>
      <c r="C40" s="68" t="s">
        <v>128</v>
      </c>
      <c r="D40" s="69">
        <v>312244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2"/>
        <v>312244</v>
      </c>
      <c r="P40" s="70">
        <f>(O40/P$86)</f>
        <v>1.651053839401855</v>
      </c>
      <c r="Q40" s="71"/>
    </row>
    <row r="41" spans="1:17">
      <c r="A41" s="66"/>
      <c r="B41" s="67">
        <v>335.18</v>
      </c>
      <c r="C41" s="68" t="s">
        <v>173</v>
      </c>
      <c r="D41" s="69">
        <v>15704170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2"/>
        <v>15704170</v>
      </c>
      <c r="P41" s="70">
        <f>(O41/P$86)</f>
        <v>83.039002104506181</v>
      </c>
      <c r="Q41" s="71"/>
    </row>
    <row r="42" spans="1:17">
      <c r="A42" s="66"/>
      <c r="B42" s="67">
        <v>335.19</v>
      </c>
      <c r="C42" s="68" t="s">
        <v>192</v>
      </c>
      <c r="D42" s="69">
        <v>6384484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2"/>
        <v>6384484</v>
      </c>
      <c r="P42" s="70">
        <f>(O42/P$86)</f>
        <v>33.759261413509023</v>
      </c>
      <c r="Q42" s="71"/>
    </row>
    <row r="43" spans="1:17">
      <c r="A43" s="66"/>
      <c r="B43" s="67">
        <v>335.21</v>
      </c>
      <c r="C43" s="68" t="s">
        <v>108</v>
      </c>
      <c r="D43" s="69">
        <v>106014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2"/>
        <v>106014</v>
      </c>
      <c r="P43" s="70">
        <f>(O43/P$86)</f>
        <v>0.56057064901278564</v>
      </c>
      <c r="Q43" s="71"/>
    </row>
    <row r="44" spans="1:17">
      <c r="A44" s="66"/>
      <c r="B44" s="67">
        <v>335.45</v>
      </c>
      <c r="C44" s="68" t="s">
        <v>182</v>
      </c>
      <c r="D44" s="69">
        <v>183979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ref="O44:O50" si="3">SUM(D44:N44)</f>
        <v>183979</v>
      </c>
      <c r="P44" s="70">
        <f>(O44/P$86)</f>
        <v>0.97282648928182403</v>
      </c>
      <c r="Q44" s="71"/>
    </row>
    <row r="45" spans="1:17">
      <c r="A45" s="66"/>
      <c r="B45" s="67">
        <v>335.5</v>
      </c>
      <c r="C45" s="68" t="s">
        <v>114</v>
      </c>
      <c r="D45" s="69">
        <v>0</v>
      </c>
      <c r="E45" s="69">
        <v>432524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3"/>
        <v>432524</v>
      </c>
      <c r="P45" s="70">
        <f>(O45/P$86)</f>
        <v>2.2870588732960373</v>
      </c>
      <c r="Q45" s="71"/>
    </row>
    <row r="46" spans="1:17">
      <c r="A46" s="66"/>
      <c r="B46" s="67">
        <v>337.1</v>
      </c>
      <c r="C46" s="68" t="s">
        <v>37</v>
      </c>
      <c r="D46" s="69">
        <v>203089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3"/>
        <v>203089</v>
      </c>
      <c r="P46" s="70">
        <f>(O46/P$86)</f>
        <v>1.0738745122093085</v>
      </c>
      <c r="Q46" s="71"/>
    </row>
    <row r="47" spans="1:17">
      <c r="A47" s="66"/>
      <c r="B47" s="67">
        <v>337.2</v>
      </c>
      <c r="C47" s="68" t="s">
        <v>38</v>
      </c>
      <c r="D47" s="69">
        <v>0</v>
      </c>
      <c r="E47" s="69">
        <v>735931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3"/>
        <v>735931</v>
      </c>
      <c r="P47" s="70">
        <f>(O47/P$86)</f>
        <v>3.891385272686894</v>
      </c>
      <c r="Q47" s="71"/>
    </row>
    <row r="48" spans="1:17">
      <c r="A48" s="66"/>
      <c r="B48" s="67">
        <v>337.3</v>
      </c>
      <c r="C48" s="68" t="s">
        <v>39</v>
      </c>
      <c r="D48" s="69">
        <v>5000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3"/>
        <v>5000</v>
      </c>
      <c r="P48" s="70">
        <f>(O48/P$86)</f>
        <v>2.6438519865903828E-2</v>
      </c>
      <c r="Q48" s="71"/>
    </row>
    <row r="49" spans="1:17">
      <c r="A49" s="66"/>
      <c r="B49" s="67">
        <v>337.4</v>
      </c>
      <c r="C49" s="68" t="s">
        <v>40</v>
      </c>
      <c r="D49" s="69">
        <v>3334252</v>
      </c>
      <c r="E49" s="69">
        <v>0</v>
      </c>
      <c r="F49" s="69">
        <v>0</v>
      </c>
      <c r="G49" s="69">
        <v>1195000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3"/>
        <v>4529252</v>
      </c>
      <c r="P49" s="70">
        <f>(O49/P$86)</f>
        <v>23.94934379593693</v>
      </c>
      <c r="Q49" s="71"/>
    </row>
    <row r="50" spans="1:17">
      <c r="A50" s="66"/>
      <c r="B50" s="67">
        <v>337.7</v>
      </c>
      <c r="C50" s="68" t="s">
        <v>41</v>
      </c>
      <c r="D50" s="69">
        <v>0</v>
      </c>
      <c r="E50" s="69">
        <v>49565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3"/>
        <v>49565</v>
      </c>
      <c r="P50" s="70">
        <f>(O50/P$86)</f>
        <v>0.26208504743070465</v>
      </c>
      <c r="Q50" s="71"/>
    </row>
    <row r="51" spans="1:17">
      <c r="A51" s="66"/>
      <c r="B51" s="67">
        <v>338</v>
      </c>
      <c r="C51" s="68" t="s">
        <v>43</v>
      </c>
      <c r="D51" s="69">
        <v>0</v>
      </c>
      <c r="E51" s="69">
        <v>15416988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>SUM(D51:N51)</f>
        <v>15416988</v>
      </c>
      <c r="P51" s="70">
        <f>(O51/P$86)</f>
        <v>81.52046870208018</v>
      </c>
      <c r="Q51" s="71"/>
    </row>
    <row r="52" spans="1:17" ht="15.6">
      <c r="A52" s="72" t="s">
        <v>48</v>
      </c>
      <c r="B52" s="73"/>
      <c r="C52" s="74"/>
      <c r="D52" s="75">
        <f>SUM(D53:D66)</f>
        <v>29387379</v>
      </c>
      <c r="E52" s="75">
        <f>SUM(E53:E66)</f>
        <v>108976</v>
      </c>
      <c r="F52" s="75">
        <f>SUM(F53:F66)</f>
        <v>0</v>
      </c>
      <c r="G52" s="75">
        <f>SUM(G53:G66)</f>
        <v>0</v>
      </c>
      <c r="H52" s="75">
        <f>SUM(H53:H66)</f>
        <v>0</v>
      </c>
      <c r="I52" s="75">
        <f>SUM(I53:I66)</f>
        <v>262877899</v>
      </c>
      <c r="J52" s="75">
        <f>SUM(J53:J66)</f>
        <v>117270768</v>
      </c>
      <c r="K52" s="75">
        <f>SUM(K53:K66)</f>
        <v>0</v>
      </c>
      <c r="L52" s="75">
        <f>SUM(L53:L66)</f>
        <v>0</v>
      </c>
      <c r="M52" s="75">
        <f>SUM(M53:M66)</f>
        <v>0</v>
      </c>
      <c r="N52" s="75">
        <f>SUM(N53:N66)</f>
        <v>0</v>
      </c>
      <c r="O52" s="75">
        <f>SUM(D52:N52)</f>
        <v>409645022</v>
      </c>
      <c r="P52" s="77">
        <f>(O52/P$86)</f>
        <v>2166.0816104231221</v>
      </c>
      <c r="Q52" s="78"/>
    </row>
    <row r="53" spans="1:17">
      <c r="A53" s="66"/>
      <c r="B53" s="67">
        <v>341.2</v>
      </c>
      <c r="C53" s="68" t="s">
        <v>130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117270768</v>
      </c>
      <c r="K53" s="69">
        <v>0</v>
      </c>
      <c r="L53" s="69">
        <v>0</v>
      </c>
      <c r="M53" s="69">
        <v>0</v>
      </c>
      <c r="N53" s="69">
        <v>0</v>
      </c>
      <c r="O53" s="69">
        <f t="shared" ref="O53:O66" si="4">SUM(D53:N53)</f>
        <v>117270768</v>
      </c>
      <c r="P53" s="70">
        <f>(O53/P$86)</f>
        <v>620.09310589155973</v>
      </c>
      <c r="Q53" s="71"/>
    </row>
    <row r="54" spans="1:17">
      <c r="A54" s="66"/>
      <c r="B54" s="67">
        <v>341.9</v>
      </c>
      <c r="C54" s="68" t="s">
        <v>131</v>
      </c>
      <c r="D54" s="69">
        <v>2929842</v>
      </c>
      <c r="E54" s="69">
        <v>108976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4"/>
        <v>3038818</v>
      </c>
      <c r="P54" s="70">
        <f>(O54/P$86)</f>
        <v>16.068370012373226</v>
      </c>
      <c r="Q54" s="71"/>
    </row>
    <row r="55" spans="1:17">
      <c r="A55" s="66"/>
      <c r="B55" s="67">
        <v>342.1</v>
      </c>
      <c r="C55" s="68" t="s">
        <v>53</v>
      </c>
      <c r="D55" s="69">
        <v>1293048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4"/>
        <v>1293048</v>
      </c>
      <c r="P55" s="70">
        <f>(O55/P$86)</f>
        <v>6.8372550471134428</v>
      </c>
      <c r="Q55" s="71"/>
    </row>
    <row r="56" spans="1:17">
      <c r="A56" s="66"/>
      <c r="B56" s="67">
        <v>342.2</v>
      </c>
      <c r="C56" s="68" t="s">
        <v>54</v>
      </c>
      <c r="D56" s="69">
        <v>8073290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4"/>
        <v>8073290</v>
      </c>
      <c r="P56" s="70">
        <f>(O56/P$86)</f>
        <v>42.689167609640542</v>
      </c>
      <c r="Q56" s="71"/>
    </row>
    <row r="57" spans="1:17">
      <c r="A57" s="66"/>
      <c r="B57" s="67">
        <v>342.6</v>
      </c>
      <c r="C57" s="68" t="s">
        <v>55</v>
      </c>
      <c r="D57" s="69">
        <v>11545577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 t="shared" si="4"/>
        <v>11545577</v>
      </c>
      <c r="P57" s="70">
        <f>(O57/P$86)</f>
        <v>61.049593375564463</v>
      </c>
      <c r="Q57" s="71"/>
    </row>
    <row r="58" spans="1:17">
      <c r="A58" s="66"/>
      <c r="B58" s="67">
        <v>342.9</v>
      </c>
      <c r="C58" s="68" t="s">
        <v>56</v>
      </c>
      <c r="D58" s="69">
        <v>28000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 t="shared" si="4"/>
        <v>28000</v>
      </c>
      <c r="P58" s="70">
        <f>(O58/P$86)</f>
        <v>0.14805571124906144</v>
      </c>
      <c r="Q58" s="71"/>
    </row>
    <row r="59" spans="1:17">
      <c r="A59" s="66"/>
      <c r="B59" s="67">
        <v>343.4</v>
      </c>
      <c r="C59" s="68" t="s">
        <v>57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21659273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4"/>
        <v>21659273</v>
      </c>
      <c r="P59" s="70">
        <f>(O59/P$86)</f>
        <v>114.52782389830688</v>
      </c>
      <c r="Q59" s="71"/>
    </row>
    <row r="60" spans="1:17">
      <c r="A60" s="66"/>
      <c r="B60" s="67">
        <v>343.6</v>
      </c>
      <c r="C60" s="68" t="s">
        <v>58</v>
      </c>
      <c r="D60" s="69">
        <v>11223</v>
      </c>
      <c r="E60" s="69">
        <v>0</v>
      </c>
      <c r="F60" s="69">
        <v>0</v>
      </c>
      <c r="G60" s="69">
        <v>0</v>
      </c>
      <c r="H60" s="69">
        <v>0</v>
      </c>
      <c r="I60" s="69">
        <v>181328157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4"/>
        <v>181339380</v>
      </c>
      <c r="P60" s="70">
        <f>(O60/P$86)</f>
        <v>958.86896012013665</v>
      </c>
      <c r="Q60" s="71"/>
    </row>
    <row r="61" spans="1:17">
      <c r="A61" s="66"/>
      <c r="B61" s="67">
        <v>343.7</v>
      </c>
      <c r="C61" s="68" t="s">
        <v>59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27795211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4"/>
        <v>27795211</v>
      </c>
      <c r="P61" s="70">
        <f>(O61/P$86)</f>
        <v>146.97284764009771</v>
      </c>
      <c r="Q61" s="71"/>
    </row>
    <row r="62" spans="1:17">
      <c r="A62" s="66"/>
      <c r="B62" s="67">
        <v>343.8</v>
      </c>
      <c r="C62" s="68" t="s">
        <v>109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4694030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4"/>
        <v>4694030</v>
      </c>
      <c r="P62" s="70">
        <f>(O62/P$86)</f>
        <v>24.820641081229709</v>
      </c>
      <c r="Q62" s="71"/>
    </row>
    <row r="63" spans="1:17">
      <c r="A63" s="66"/>
      <c r="B63" s="67">
        <v>344.5</v>
      </c>
      <c r="C63" s="68" t="s">
        <v>133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22322052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4"/>
        <v>22322052</v>
      </c>
      <c r="P63" s="70">
        <f>(O63/P$86)</f>
        <v>118.03240304994765</v>
      </c>
      <c r="Q63" s="71"/>
    </row>
    <row r="64" spans="1:17">
      <c r="A64" s="66"/>
      <c r="B64" s="67">
        <v>344.9</v>
      </c>
      <c r="C64" s="68" t="s">
        <v>183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5079176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4"/>
        <v>5079176</v>
      </c>
      <c r="P64" s="70">
        <f>(O64/P$86)</f>
        <v>26.857179115684389</v>
      </c>
      <c r="Q64" s="71"/>
    </row>
    <row r="65" spans="1:17">
      <c r="A65" s="66"/>
      <c r="B65" s="67">
        <v>347.2</v>
      </c>
      <c r="C65" s="68" t="s">
        <v>63</v>
      </c>
      <c r="D65" s="69">
        <v>5103567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4"/>
        <v>5103567</v>
      </c>
      <c r="P65" s="70">
        <f>(O65/P$86)</f>
        <v>26.986151503294238</v>
      </c>
      <c r="Q65" s="71"/>
    </row>
    <row r="66" spans="1:17">
      <c r="A66" s="66"/>
      <c r="B66" s="67">
        <v>347.9</v>
      </c>
      <c r="C66" s="68" t="s">
        <v>184</v>
      </c>
      <c r="D66" s="69">
        <v>402832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4"/>
        <v>402832</v>
      </c>
      <c r="P66" s="70">
        <f>(O66/P$86)</f>
        <v>2.1300563669243542</v>
      </c>
      <c r="Q66" s="71"/>
    </row>
    <row r="67" spans="1:17" ht="15.6">
      <c r="A67" s="72" t="s">
        <v>49</v>
      </c>
      <c r="B67" s="73"/>
      <c r="C67" s="74"/>
      <c r="D67" s="75">
        <f>SUM(D68:D69)</f>
        <v>1464308</v>
      </c>
      <c r="E67" s="75">
        <f>SUM(E68:E69)</f>
        <v>5137538</v>
      </c>
      <c r="F67" s="75">
        <f>SUM(F68:F69)</f>
        <v>0</v>
      </c>
      <c r="G67" s="75">
        <f>SUM(G68:G69)</f>
        <v>0</v>
      </c>
      <c r="H67" s="75">
        <f>SUM(H68:H69)</f>
        <v>0</v>
      </c>
      <c r="I67" s="75">
        <f>SUM(I68:I69)</f>
        <v>3803883</v>
      </c>
      <c r="J67" s="75">
        <f>SUM(J68:J69)</f>
        <v>0</v>
      </c>
      <c r="K67" s="75">
        <f>SUM(K68:K69)</f>
        <v>0</v>
      </c>
      <c r="L67" s="75">
        <f>SUM(L68:L69)</f>
        <v>0</v>
      </c>
      <c r="M67" s="75">
        <f>SUM(M68:M69)</f>
        <v>0</v>
      </c>
      <c r="N67" s="75">
        <f>SUM(N68:N69)</f>
        <v>0</v>
      </c>
      <c r="O67" s="75">
        <f>SUM(D67:N67)</f>
        <v>10405729</v>
      </c>
      <c r="P67" s="77">
        <f>(O67/P$86)</f>
        <v>55.022414577142314</v>
      </c>
      <c r="Q67" s="78"/>
    </row>
    <row r="68" spans="1:17">
      <c r="A68" s="79"/>
      <c r="B68" s="80">
        <v>354</v>
      </c>
      <c r="C68" s="81" t="s">
        <v>69</v>
      </c>
      <c r="D68" s="69">
        <v>1463753</v>
      </c>
      <c r="E68" s="69">
        <v>1147197</v>
      </c>
      <c r="F68" s="69">
        <v>0</v>
      </c>
      <c r="G68" s="69">
        <v>0</v>
      </c>
      <c r="H68" s="69">
        <v>0</v>
      </c>
      <c r="I68" s="69">
        <v>3803883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f t="shared" ref="O68:O69" si="5">SUM(D68:N68)</f>
        <v>6414833</v>
      </c>
      <c r="P68" s="70">
        <f>(O68/P$86)</f>
        <v>33.919737941391091</v>
      </c>
      <c r="Q68" s="71"/>
    </row>
    <row r="69" spans="1:17">
      <c r="A69" s="79"/>
      <c r="B69" s="80">
        <v>359</v>
      </c>
      <c r="C69" s="81" t="s">
        <v>70</v>
      </c>
      <c r="D69" s="69">
        <v>555</v>
      </c>
      <c r="E69" s="69">
        <v>3990341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f t="shared" si="5"/>
        <v>3990896</v>
      </c>
      <c r="P69" s="70">
        <f>(O69/P$86)</f>
        <v>21.102676635751223</v>
      </c>
      <c r="Q69" s="71"/>
    </row>
    <row r="70" spans="1:17" ht="15.6">
      <c r="A70" s="72" t="s">
        <v>3</v>
      </c>
      <c r="B70" s="73"/>
      <c r="C70" s="74"/>
      <c r="D70" s="75">
        <f>SUM(D71:D78)</f>
        <v>45956603</v>
      </c>
      <c r="E70" s="75">
        <f>SUM(E71:E78)</f>
        <v>5045184</v>
      </c>
      <c r="F70" s="75">
        <f>SUM(F71:F78)</f>
        <v>695200</v>
      </c>
      <c r="G70" s="75">
        <f>SUM(G71:G78)</f>
        <v>11031447</v>
      </c>
      <c r="H70" s="75">
        <f>SUM(H71:H78)</f>
        <v>3248840</v>
      </c>
      <c r="I70" s="75">
        <f>SUM(I71:I78)</f>
        <v>22447774</v>
      </c>
      <c r="J70" s="75">
        <f>SUM(J71:J78)</f>
        <v>1817624</v>
      </c>
      <c r="K70" s="75">
        <f>SUM(K71:K78)</f>
        <v>216820273</v>
      </c>
      <c r="L70" s="75">
        <f>SUM(L71:L78)</f>
        <v>0</v>
      </c>
      <c r="M70" s="75">
        <f>SUM(M71:M78)</f>
        <v>0</v>
      </c>
      <c r="N70" s="75">
        <f>SUM(N71:N78)</f>
        <v>317</v>
      </c>
      <c r="O70" s="75">
        <f>SUM(D70:N70)</f>
        <v>307063262</v>
      </c>
      <c r="P70" s="77">
        <f>(O70/P$86)</f>
        <v>1623.6596304952463</v>
      </c>
      <c r="Q70" s="78"/>
    </row>
    <row r="71" spans="1:17">
      <c r="A71" s="66"/>
      <c r="B71" s="67">
        <v>361.1</v>
      </c>
      <c r="C71" s="68" t="s">
        <v>71</v>
      </c>
      <c r="D71" s="69">
        <v>5322488</v>
      </c>
      <c r="E71" s="69">
        <v>2758190</v>
      </c>
      <c r="F71" s="69">
        <v>669750</v>
      </c>
      <c r="G71" s="69">
        <v>11031447</v>
      </c>
      <c r="H71" s="69">
        <v>2370415</v>
      </c>
      <c r="I71" s="69">
        <v>14582821</v>
      </c>
      <c r="J71" s="69">
        <v>2680838</v>
      </c>
      <c r="K71" s="69">
        <v>21808472</v>
      </c>
      <c r="L71" s="69">
        <v>0</v>
      </c>
      <c r="M71" s="69">
        <v>0</v>
      </c>
      <c r="N71" s="69">
        <v>0</v>
      </c>
      <c r="O71" s="69">
        <f>SUM(D71:N71)</f>
        <v>61224421</v>
      </c>
      <c r="P71" s="70">
        <f>(O71/P$86)</f>
        <v>323.73661417739191</v>
      </c>
      <c r="Q71" s="71"/>
    </row>
    <row r="72" spans="1:17">
      <c r="A72" s="66"/>
      <c r="B72" s="67">
        <v>361.2</v>
      </c>
      <c r="C72" s="68" t="s">
        <v>72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12543718</v>
      </c>
      <c r="L72" s="69">
        <v>0</v>
      </c>
      <c r="M72" s="69">
        <v>0</v>
      </c>
      <c r="N72" s="69">
        <v>0</v>
      </c>
      <c r="O72" s="69">
        <f t="shared" ref="O72:O83" si="6">SUM(D72:N72)</f>
        <v>12543718</v>
      </c>
      <c r="P72" s="70">
        <f>(O72/P$86)</f>
        <v>66.327467507059083</v>
      </c>
      <c r="Q72" s="71"/>
    </row>
    <row r="73" spans="1:17">
      <c r="A73" s="66"/>
      <c r="B73" s="67">
        <v>361.3</v>
      </c>
      <c r="C73" s="68" t="s">
        <v>73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133551335</v>
      </c>
      <c r="L73" s="69">
        <v>0</v>
      </c>
      <c r="M73" s="69">
        <v>0</v>
      </c>
      <c r="N73" s="69">
        <v>0</v>
      </c>
      <c r="O73" s="69">
        <f t="shared" si="6"/>
        <v>133551335</v>
      </c>
      <c r="P73" s="70">
        <f>(O73/P$86)</f>
        <v>706.17992470309537</v>
      </c>
      <c r="Q73" s="71"/>
    </row>
    <row r="74" spans="1:17">
      <c r="A74" s="66"/>
      <c r="B74" s="67">
        <v>362</v>
      </c>
      <c r="C74" s="68" t="s">
        <v>74</v>
      </c>
      <c r="D74" s="69">
        <v>5613755</v>
      </c>
      <c r="E74" s="69">
        <v>267824</v>
      </c>
      <c r="F74" s="69">
        <v>0</v>
      </c>
      <c r="G74" s="69">
        <v>0</v>
      </c>
      <c r="H74" s="69">
        <v>0</v>
      </c>
      <c r="I74" s="69">
        <v>5035001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f t="shared" si="6"/>
        <v>10916580</v>
      </c>
      <c r="P74" s="70">
        <f>(O74/P$86)</f>
        <v>57.723643439545683</v>
      </c>
      <c r="Q74" s="71"/>
    </row>
    <row r="75" spans="1:17">
      <c r="A75" s="66"/>
      <c r="B75" s="67">
        <v>364</v>
      </c>
      <c r="C75" s="68" t="s">
        <v>134</v>
      </c>
      <c r="D75" s="69">
        <v>0</v>
      </c>
      <c r="E75" s="69">
        <v>0</v>
      </c>
      <c r="F75" s="69">
        <v>0</v>
      </c>
      <c r="G75" s="69">
        <v>0</v>
      </c>
      <c r="H75" s="69">
        <v>878093</v>
      </c>
      <c r="I75" s="69">
        <v>0</v>
      </c>
      <c r="J75" s="69">
        <v>-1228929</v>
      </c>
      <c r="K75" s="69">
        <v>0</v>
      </c>
      <c r="L75" s="69">
        <v>0</v>
      </c>
      <c r="M75" s="69">
        <v>0</v>
      </c>
      <c r="N75" s="69">
        <v>0</v>
      </c>
      <c r="O75" s="69">
        <f t="shared" si="6"/>
        <v>-350836</v>
      </c>
      <c r="P75" s="70">
        <f>(O75/P$86)</f>
        <v>-1.8551169111348471</v>
      </c>
      <c r="Q75" s="71"/>
    </row>
    <row r="76" spans="1:17">
      <c r="A76" s="66"/>
      <c r="B76" s="67">
        <v>366</v>
      </c>
      <c r="C76" s="68" t="s">
        <v>76</v>
      </c>
      <c r="D76" s="69">
        <v>499062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f t="shared" si="6"/>
        <v>499062</v>
      </c>
      <c r="P76" s="70">
        <f>(O76/P$86)</f>
        <v>2.6388921202635394</v>
      </c>
      <c r="Q76" s="71"/>
    </row>
    <row r="77" spans="1:17">
      <c r="A77" s="66"/>
      <c r="B77" s="67">
        <v>368</v>
      </c>
      <c r="C77" s="68" t="s">
        <v>77</v>
      </c>
      <c r="D77" s="69">
        <v>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48835327</v>
      </c>
      <c r="L77" s="69">
        <v>0</v>
      </c>
      <c r="M77" s="69">
        <v>0</v>
      </c>
      <c r="N77" s="69">
        <v>0</v>
      </c>
      <c r="O77" s="69">
        <f t="shared" si="6"/>
        <v>48835327</v>
      </c>
      <c r="P77" s="70">
        <f>(O77/P$86)</f>
        <v>258.22675260948193</v>
      </c>
      <c r="Q77" s="71"/>
    </row>
    <row r="78" spans="1:17">
      <c r="A78" s="66"/>
      <c r="B78" s="67">
        <v>369.9</v>
      </c>
      <c r="C78" s="68" t="s">
        <v>78</v>
      </c>
      <c r="D78" s="69">
        <v>34521298</v>
      </c>
      <c r="E78" s="69">
        <v>2019170</v>
      </c>
      <c r="F78" s="69">
        <v>25450</v>
      </c>
      <c r="G78" s="69">
        <v>0</v>
      </c>
      <c r="H78" s="69">
        <v>332</v>
      </c>
      <c r="I78" s="69">
        <v>2829952</v>
      </c>
      <c r="J78" s="69">
        <v>365715</v>
      </c>
      <c r="K78" s="69">
        <v>81421</v>
      </c>
      <c r="L78" s="69">
        <v>0</v>
      </c>
      <c r="M78" s="69">
        <v>0</v>
      </c>
      <c r="N78" s="69">
        <v>317</v>
      </c>
      <c r="O78" s="69">
        <f t="shared" si="6"/>
        <v>39843655</v>
      </c>
      <c r="P78" s="70">
        <f>(O78/P$86)</f>
        <v>210.68145284954366</v>
      </c>
      <c r="Q78" s="71"/>
    </row>
    <row r="79" spans="1:17" ht="15.6">
      <c r="A79" s="72" t="s">
        <v>50</v>
      </c>
      <c r="B79" s="73"/>
      <c r="C79" s="74"/>
      <c r="D79" s="75">
        <f>SUM(D80:D83)</f>
        <v>22163251</v>
      </c>
      <c r="E79" s="75">
        <f>SUM(E80:E83)</f>
        <v>18537598</v>
      </c>
      <c r="F79" s="75">
        <f>SUM(F80:F83)</f>
        <v>39309411</v>
      </c>
      <c r="G79" s="75">
        <f>SUM(G80:G83)</f>
        <v>94740410</v>
      </c>
      <c r="H79" s="75">
        <f>SUM(H80:H83)</f>
        <v>0</v>
      </c>
      <c r="I79" s="75">
        <f>SUM(I80:I83)</f>
        <v>15679747</v>
      </c>
      <c r="J79" s="75">
        <f>SUM(J80:J83)</f>
        <v>1931498</v>
      </c>
      <c r="K79" s="75">
        <f>SUM(K80:K83)</f>
        <v>0</v>
      </c>
      <c r="L79" s="75">
        <f>SUM(L80:L83)</f>
        <v>0</v>
      </c>
      <c r="M79" s="75">
        <f>SUM(M80:M83)</f>
        <v>0</v>
      </c>
      <c r="N79" s="75">
        <f>SUM(N80:N83)</f>
        <v>0</v>
      </c>
      <c r="O79" s="75">
        <f t="shared" si="6"/>
        <v>192361915</v>
      </c>
      <c r="P79" s="77">
        <f>(O79/P$86)</f>
        <v>1017.1528622341607</v>
      </c>
      <c r="Q79" s="71"/>
    </row>
    <row r="80" spans="1:17">
      <c r="A80" s="66"/>
      <c r="B80" s="67">
        <v>381</v>
      </c>
      <c r="C80" s="68" t="s">
        <v>79</v>
      </c>
      <c r="D80" s="69">
        <v>20120508</v>
      </c>
      <c r="E80" s="69">
        <v>18537598</v>
      </c>
      <c r="F80" s="69">
        <v>30267077</v>
      </c>
      <c r="G80" s="69">
        <v>34129730</v>
      </c>
      <c r="H80" s="69">
        <v>0</v>
      </c>
      <c r="I80" s="69">
        <v>12722254</v>
      </c>
      <c r="J80" s="69">
        <v>1931498</v>
      </c>
      <c r="K80" s="69">
        <v>0</v>
      </c>
      <c r="L80" s="69">
        <v>0</v>
      </c>
      <c r="M80" s="69">
        <v>0</v>
      </c>
      <c r="N80" s="69">
        <v>0</v>
      </c>
      <c r="O80" s="69">
        <f t="shared" si="6"/>
        <v>117708665</v>
      </c>
      <c r="P80" s="70">
        <f>(O80/P$86)</f>
        <v>622.40857559830374</v>
      </c>
      <c r="Q80" s="71"/>
    </row>
    <row r="81" spans="1:120">
      <c r="A81" s="66"/>
      <c r="B81" s="67">
        <v>383.1</v>
      </c>
      <c r="C81" s="68" t="s">
        <v>193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1605576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f t="shared" si="6"/>
        <v>1605576</v>
      </c>
      <c r="P81" s="70">
        <f>(O81/P$86)</f>
        <v>8.4898105944436804</v>
      </c>
      <c r="Q81" s="71"/>
    </row>
    <row r="82" spans="1:120">
      <c r="A82" s="66"/>
      <c r="B82" s="67">
        <v>384</v>
      </c>
      <c r="C82" s="68" t="s">
        <v>80</v>
      </c>
      <c r="D82" s="69">
        <v>2042743</v>
      </c>
      <c r="E82" s="69">
        <v>0</v>
      </c>
      <c r="F82" s="69">
        <v>9042334</v>
      </c>
      <c r="G82" s="69">
        <v>60610680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f t="shared" si="6"/>
        <v>71695757</v>
      </c>
      <c r="P82" s="70">
        <f>(O82/P$86)</f>
        <v>379.10593914910265</v>
      </c>
      <c r="Q82" s="71"/>
    </row>
    <row r="83" spans="1:120" ht="15.6" thickBot="1">
      <c r="A83" s="66"/>
      <c r="B83" s="67">
        <v>388.1</v>
      </c>
      <c r="C83" s="68" t="s">
        <v>194</v>
      </c>
      <c r="D83" s="69">
        <v>0</v>
      </c>
      <c r="E83" s="69">
        <v>0</v>
      </c>
      <c r="F83" s="69">
        <v>0</v>
      </c>
      <c r="G83" s="69">
        <v>0</v>
      </c>
      <c r="H83" s="69">
        <v>0</v>
      </c>
      <c r="I83" s="69">
        <v>1351917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f t="shared" si="6"/>
        <v>1351917</v>
      </c>
      <c r="P83" s="70">
        <f>(O83/P$86)</f>
        <v>7.1485368923106209</v>
      </c>
      <c r="Q83" s="71"/>
    </row>
    <row r="84" spans="1:120" ht="16.2" thickBot="1">
      <c r="A84" s="82" t="s">
        <v>66</v>
      </c>
      <c r="B84" s="83"/>
      <c r="C84" s="84"/>
      <c r="D84" s="85">
        <f>SUM(D5,D15,D26,D52,D67,D70,D79)</f>
        <v>463986284</v>
      </c>
      <c r="E84" s="85">
        <f>SUM(E5,E15,E26,E52,E67,E70,E79)</f>
        <v>107356139</v>
      </c>
      <c r="F84" s="85">
        <f>SUM(F5,F15,F26,F52,F67,F70,F79)</f>
        <v>53858072</v>
      </c>
      <c r="G84" s="85">
        <f>SUM(G5,G15,G26,G52,G67,G70,G79)</f>
        <v>113946655</v>
      </c>
      <c r="H84" s="85">
        <f>SUM(H5,H15,H26,H52,H67,H70,H79)</f>
        <v>3248840</v>
      </c>
      <c r="I84" s="85">
        <f>SUM(I5,I15,I26,I52,I67,I70,I79)</f>
        <v>318770561</v>
      </c>
      <c r="J84" s="85">
        <f>SUM(J5,J15,J26,J52,J67,J70,J79)</f>
        <v>121019890</v>
      </c>
      <c r="K84" s="85">
        <f>SUM(K5,K15,K26,K52,K67,K70,K79)</f>
        <v>216820273</v>
      </c>
      <c r="L84" s="85">
        <f>SUM(L5,L15,L26,L52,L67,L70,L79)</f>
        <v>0</v>
      </c>
      <c r="M84" s="85">
        <f>SUM(M5,M15,M26,M52,M67,M70,M79)</f>
        <v>0</v>
      </c>
      <c r="N84" s="85">
        <f>SUM(N5,N15,N26,N52,N67,N70,N79)</f>
        <v>171614</v>
      </c>
      <c r="O84" s="85">
        <f>SUM(D84:N84)</f>
        <v>1399178328</v>
      </c>
      <c r="P84" s="86">
        <f>(O84/P$86)</f>
        <v>7398.44080415402</v>
      </c>
      <c r="Q84" s="64"/>
      <c r="R84" s="87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</row>
    <row r="85" spans="1:120">
      <c r="A85" s="88"/>
      <c r="B85" s="89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1"/>
    </row>
    <row r="86" spans="1:120">
      <c r="A86" s="92"/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7" t="s">
        <v>195</v>
      </c>
      <c r="N86" s="97"/>
      <c r="O86" s="97"/>
      <c r="P86" s="95">
        <v>189118</v>
      </c>
    </row>
    <row r="87" spans="1:120">
      <c r="A87" s="98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100"/>
    </row>
    <row r="88" spans="1:120" ht="15.75" customHeight="1" thickBot="1">
      <c r="A88" s="101" t="s">
        <v>105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3"/>
    </row>
  </sheetData>
  <mergeCells count="10">
    <mergeCell ref="M86:O86"/>
    <mergeCell ref="A87:P87"/>
    <mergeCell ref="A88:P8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5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3.4" thickBot="1">
      <c r="A2" s="127" t="s">
        <v>175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2"/>
      <c r="M3" s="133"/>
      <c r="N3" s="36"/>
      <c r="O3" s="37"/>
      <c r="P3" s="134" t="s">
        <v>165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166</v>
      </c>
      <c r="N4" s="35" t="s">
        <v>9</v>
      </c>
      <c r="O4" s="35" t="s">
        <v>167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168</v>
      </c>
      <c r="B5" s="26"/>
      <c r="C5" s="26"/>
      <c r="D5" s="27">
        <f t="shared" ref="D5:N5" si="0">SUM(D6:D13)</f>
        <v>223782065</v>
      </c>
      <c r="E5" s="27">
        <f t="shared" si="0"/>
        <v>0</v>
      </c>
      <c r="F5" s="27">
        <f t="shared" si="0"/>
        <v>10844687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139158</v>
      </c>
      <c r="O5" s="28">
        <f>SUM(D5:N5)</f>
        <v>234765910</v>
      </c>
      <c r="P5" s="33">
        <f t="shared" ref="P5:P36" si="1">(O5/P$83)</f>
        <v>1242.0228125214926</v>
      </c>
      <c r="Q5" s="6"/>
    </row>
    <row r="6" spans="1:134">
      <c r="A6" s="12"/>
      <c r="B6" s="25">
        <v>311</v>
      </c>
      <c r="C6" s="20" t="s">
        <v>2</v>
      </c>
      <c r="D6" s="46">
        <v>170989529</v>
      </c>
      <c r="E6" s="46">
        <v>0</v>
      </c>
      <c r="F6" s="46">
        <v>10844687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139158</v>
      </c>
      <c r="O6" s="46">
        <f>SUM(D6:N6)</f>
        <v>181973374</v>
      </c>
      <c r="P6" s="47">
        <f t="shared" si="1"/>
        <v>962.72530274734288</v>
      </c>
      <c r="Q6" s="9"/>
    </row>
    <row r="7" spans="1:134">
      <c r="A7" s="12"/>
      <c r="B7" s="25">
        <v>312.51</v>
      </c>
      <c r="C7" s="20" t="s">
        <v>95</v>
      </c>
      <c r="D7" s="46">
        <v>4447883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4447883</v>
      </c>
      <c r="P7" s="47">
        <f t="shared" si="1"/>
        <v>23.531406895603087</v>
      </c>
      <c r="Q7" s="9"/>
    </row>
    <row r="8" spans="1:134">
      <c r="A8" s="12"/>
      <c r="B8" s="25">
        <v>312.52</v>
      </c>
      <c r="C8" s="20" t="s">
        <v>123</v>
      </c>
      <c r="D8" s="46">
        <v>3223819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3223819</v>
      </c>
      <c r="P8" s="47">
        <f t="shared" si="1"/>
        <v>17.055528809273142</v>
      </c>
      <c r="Q8" s="9"/>
    </row>
    <row r="9" spans="1:134">
      <c r="A9" s="12"/>
      <c r="B9" s="25">
        <v>314.10000000000002</v>
      </c>
      <c r="C9" s="20" t="s">
        <v>10</v>
      </c>
      <c r="D9" s="46">
        <v>23594822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23594822</v>
      </c>
      <c r="P9" s="47">
        <f t="shared" si="1"/>
        <v>124.82777921796222</v>
      </c>
      <c r="Q9" s="9"/>
    </row>
    <row r="10" spans="1:134">
      <c r="A10" s="12"/>
      <c r="B10" s="25">
        <v>314.3</v>
      </c>
      <c r="C10" s="20" t="s">
        <v>11</v>
      </c>
      <c r="D10" s="46">
        <v>7082862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7082862</v>
      </c>
      <c r="P10" s="47">
        <f t="shared" si="1"/>
        <v>37.471693321835374</v>
      </c>
      <c r="Q10" s="9"/>
    </row>
    <row r="11" spans="1:134">
      <c r="A11" s="12"/>
      <c r="B11" s="25">
        <v>314.39999999999998</v>
      </c>
      <c r="C11" s="20" t="s">
        <v>13</v>
      </c>
      <c r="D11" s="46">
        <v>781070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781070</v>
      </c>
      <c r="P11" s="47">
        <f t="shared" si="1"/>
        <v>4.1322300932710467</v>
      </c>
      <c r="Q11" s="9"/>
    </row>
    <row r="12" spans="1:134">
      <c r="A12" s="12"/>
      <c r="B12" s="25">
        <v>315.10000000000002</v>
      </c>
      <c r="C12" s="20" t="s">
        <v>169</v>
      </c>
      <c r="D12" s="46">
        <v>10879126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10879126</v>
      </c>
      <c r="P12" s="47">
        <f t="shared" si="1"/>
        <v>57.555727202027306</v>
      </c>
      <c r="Q12" s="9"/>
    </row>
    <row r="13" spans="1:134">
      <c r="A13" s="12"/>
      <c r="B13" s="25">
        <v>316</v>
      </c>
      <c r="C13" s="20" t="s">
        <v>125</v>
      </c>
      <c r="D13" s="46">
        <v>2782954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2782954</v>
      </c>
      <c r="P13" s="47">
        <f t="shared" si="1"/>
        <v>14.723144234177516</v>
      </c>
      <c r="Q13" s="9"/>
    </row>
    <row r="14" spans="1:134" ht="15.6">
      <c r="A14" s="29" t="s">
        <v>15</v>
      </c>
      <c r="B14" s="30"/>
      <c r="C14" s="31"/>
      <c r="D14" s="32">
        <f t="shared" ref="D14:N14" si="3">SUM(D15:D24)</f>
        <v>80860741</v>
      </c>
      <c r="E14" s="32">
        <f t="shared" si="3"/>
        <v>29207538</v>
      </c>
      <c r="F14" s="32">
        <f t="shared" si="3"/>
        <v>278860</v>
      </c>
      <c r="G14" s="32">
        <f t="shared" si="3"/>
        <v>4469281</v>
      </c>
      <c r="H14" s="32">
        <f t="shared" si="3"/>
        <v>0</v>
      </c>
      <c r="I14" s="32">
        <f t="shared" si="3"/>
        <v>4089368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118905788</v>
      </c>
      <c r="P14" s="45">
        <f t="shared" si="1"/>
        <v>629.0679138076066</v>
      </c>
      <c r="Q14" s="10"/>
    </row>
    <row r="15" spans="1:134">
      <c r="A15" s="12"/>
      <c r="B15" s="25">
        <v>322</v>
      </c>
      <c r="C15" s="20" t="s">
        <v>170</v>
      </c>
      <c r="D15" s="46">
        <v>491028</v>
      </c>
      <c r="E15" s="46">
        <v>28198128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28689156</v>
      </c>
      <c r="P15" s="47">
        <f t="shared" si="1"/>
        <v>151.77921796221543</v>
      </c>
      <c r="Q15" s="9"/>
    </row>
    <row r="16" spans="1:134">
      <c r="A16" s="12"/>
      <c r="B16" s="25">
        <v>323.10000000000002</v>
      </c>
      <c r="C16" s="20" t="s">
        <v>16</v>
      </c>
      <c r="D16" s="46">
        <v>19733237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19733237</v>
      </c>
      <c r="P16" s="47">
        <f t="shared" si="1"/>
        <v>104.39816632190414</v>
      </c>
      <c r="Q16" s="9"/>
    </row>
    <row r="17" spans="1:17">
      <c r="A17" s="12"/>
      <c r="B17" s="25">
        <v>323.39999999999998</v>
      </c>
      <c r="C17" s="20" t="s">
        <v>17</v>
      </c>
      <c r="D17" s="46">
        <v>632628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632628</v>
      </c>
      <c r="P17" s="47">
        <f t="shared" si="1"/>
        <v>3.3469016342272471</v>
      </c>
      <c r="Q17" s="9"/>
    </row>
    <row r="18" spans="1:17">
      <c r="A18" s="12"/>
      <c r="B18" s="25">
        <v>323.7</v>
      </c>
      <c r="C18" s="20" t="s">
        <v>146</v>
      </c>
      <c r="D18" s="46">
        <v>8725092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8725092</v>
      </c>
      <c r="P18" s="47">
        <f t="shared" si="1"/>
        <v>46.15986752654495</v>
      </c>
      <c r="Q18" s="9"/>
    </row>
    <row r="19" spans="1:17">
      <c r="A19" s="12"/>
      <c r="B19" s="25">
        <v>324.20999999999998</v>
      </c>
      <c r="C19" s="20" t="s">
        <v>176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382226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382226</v>
      </c>
      <c r="P19" s="47">
        <f t="shared" si="1"/>
        <v>2.0221565027854345</v>
      </c>
      <c r="Q19" s="9"/>
    </row>
    <row r="20" spans="1:17">
      <c r="A20" s="12"/>
      <c r="B20" s="25">
        <v>324.22000000000003</v>
      </c>
      <c r="C20" s="20" t="s">
        <v>177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3706875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3706875</v>
      </c>
      <c r="P20" s="47">
        <f t="shared" si="1"/>
        <v>19.61112374946434</v>
      </c>
      <c r="Q20" s="9"/>
    </row>
    <row r="21" spans="1:17">
      <c r="A21" s="12"/>
      <c r="B21" s="25">
        <v>324.62</v>
      </c>
      <c r="C21" s="20" t="s">
        <v>18</v>
      </c>
      <c r="D21" s="46">
        <v>745620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745620</v>
      </c>
      <c r="P21" s="47">
        <f t="shared" si="1"/>
        <v>3.9446828096646369</v>
      </c>
      <c r="Q21" s="9"/>
    </row>
    <row r="22" spans="1:17">
      <c r="A22" s="12"/>
      <c r="B22" s="25">
        <v>325.2</v>
      </c>
      <c r="C22" s="20" t="s">
        <v>20</v>
      </c>
      <c r="D22" s="46">
        <v>48428211</v>
      </c>
      <c r="E22" s="46">
        <v>1008951</v>
      </c>
      <c r="F22" s="46">
        <v>278860</v>
      </c>
      <c r="G22" s="46">
        <v>4469281</v>
      </c>
      <c r="H22" s="46">
        <v>0</v>
      </c>
      <c r="I22" s="46">
        <v>267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54185570</v>
      </c>
      <c r="P22" s="47">
        <f t="shared" si="1"/>
        <v>286.66731915839148</v>
      </c>
      <c r="Q22" s="9"/>
    </row>
    <row r="23" spans="1:17">
      <c r="A23" s="12"/>
      <c r="B23" s="25">
        <v>329.1</v>
      </c>
      <c r="C23" s="20" t="s">
        <v>178</v>
      </c>
      <c r="D23" s="46">
        <v>2103567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2103567</v>
      </c>
      <c r="P23" s="47">
        <f t="shared" si="1"/>
        <v>11.128865352160364</v>
      </c>
      <c r="Q23" s="9"/>
    </row>
    <row r="24" spans="1:17">
      <c r="A24" s="12"/>
      <c r="B24" s="25">
        <v>329.5</v>
      </c>
      <c r="C24" s="20" t="s">
        <v>179</v>
      </c>
      <c r="D24" s="46">
        <v>1358</v>
      </c>
      <c r="E24" s="46">
        <v>459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1817</v>
      </c>
      <c r="P24" s="47">
        <f t="shared" si="1"/>
        <v>9.6127902485993472E-3</v>
      </c>
      <c r="Q24" s="9"/>
    </row>
    <row r="25" spans="1:17" ht="15.6">
      <c r="A25" s="29" t="s">
        <v>171</v>
      </c>
      <c r="B25" s="30"/>
      <c r="C25" s="31"/>
      <c r="D25" s="32">
        <f t="shared" ref="D25:N25" si="5">SUM(D26:D48)</f>
        <v>27403739</v>
      </c>
      <c r="E25" s="32">
        <f t="shared" si="5"/>
        <v>38709808</v>
      </c>
      <c r="F25" s="32">
        <f t="shared" si="5"/>
        <v>0</v>
      </c>
      <c r="G25" s="32">
        <f t="shared" si="5"/>
        <v>1544234</v>
      </c>
      <c r="H25" s="32">
        <f t="shared" si="5"/>
        <v>0</v>
      </c>
      <c r="I25" s="32">
        <f t="shared" si="5"/>
        <v>953073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68610854</v>
      </c>
      <c r="P25" s="45">
        <f t="shared" si="1"/>
        <v>362.98390108930846</v>
      </c>
      <c r="Q25" s="10"/>
    </row>
    <row r="26" spans="1:17">
      <c r="A26" s="12"/>
      <c r="B26" s="25">
        <v>331.2</v>
      </c>
      <c r="C26" s="20" t="s">
        <v>21</v>
      </c>
      <c r="D26" s="46">
        <v>0</v>
      </c>
      <c r="E26" s="46">
        <v>681784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681784</v>
      </c>
      <c r="P26" s="47">
        <f t="shared" si="1"/>
        <v>3.6069601468635426</v>
      </c>
      <c r="Q26" s="9"/>
    </row>
    <row r="27" spans="1:17">
      <c r="A27" s="12"/>
      <c r="B27" s="25">
        <v>331.39</v>
      </c>
      <c r="C27" s="20" t="s">
        <v>101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36779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40" si="6">SUM(D27:N27)</f>
        <v>36779</v>
      </c>
      <c r="P27" s="47">
        <f t="shared" si="1"/>
        <v>0.19457832281410864</v>
      </c>
      <c r="Q27" s="9"/>
    </row>
    <row r="28" spans="1:17">
      <c r="A28" s="12"/>
      <c r="B28" s="25">
        <v>331.41</v>
      </c>
      <c r="C28" s="20" t="s">
        <v>180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367162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367162</v>
      </c>
      <c r="P28" s="47">
        <f t="shared" si="1"/>
        <v>1.9424608108179602</v>
      </c>
      <c r="Q28" s="9"/>
    </row>
    <row r="29" spans="1:17">
      <c r="A29" s="12"/>
      <c r="B29" s="25">
        <v>331.49</v>
      </c>
      <c r="C29" s="20" t="s">
        <v>27</v>
      </c>
      <c r="D29" s="46">
        <v>0</v>
      </c>
      <c r="E29" s="46">
        <v>663102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663102</v>
      </c>
      <c r="P29" s="47">
        <f t="shared" si="1"/>
        <v>3.5081235219739813</v>
      </c>
      <c r="Q29" s="9"/>
    </row>
    <row r="30" spans="1:17">
      <c r="A30" s="12"/>
      <c r="B30" s="25">
        <v>331.5</v>
      </c>
      <c r="C30" s="20" t="s">
        <v>23</v>
      </c>
      <c r="D30" s="46">
        <v>177934</v>
      </c>
      <c r="E30" s="46">
        <v>8363086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8541020</v>
      </c>
      <c r="P30" s="47">
        <f t="shared" si="1"/>
        <v>45.186039498674738</v>
      </c>
      <c r="Q30" s="9"/>
    </row>
    <row r="31" spans="1:17">
      <c r="A31" s="12"/>
      <c r="B31" s="25">
        <v>331.51</v>
      </c>
      <c r="C31" s="20" t="s">
        <v>181</v>
      </c>
      <c r="D31" s="46">
        <v>0</v>
      </c>
      <c r="E31" s="46">
        <v>16166993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16166993</v>
      </c>
      <c r="P31" s="47">
        <f t="shared" si="1"/>
        <v>85.53104714340887</v>
      </c>
      <c r="Q31" s="9"/>
    </row>
    <row r="32" spans="1:17">
      <c r="A32" s="12"/>
      <c r="B32" s="25">
        <v>331.7</v>
      </c>
      <c r="C32" s="20" t="s">
        <v>24</v>
      </c>
      <c r="D32" s="46">
        <v>0</v>
      </c>
      <c r="E32" s="46">
        <v>71975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71975</v>
      </c>
      <c r="P32" s="47">
        <f t="shared" si="1"/>
        <v>0.38078182616562356</v>
      </c>
      <c r="Q32" s="9"/>
    </row>
    <row r="33" spans="1:17">
      <c r="A33" s="12"/>
      <c r="B33" s="25">
        <v>334.2</v>
      </c>
      <c r="C33" s="20" t="s">
        <v>25</v>
      </c>
      <c r="D33" s="46">
        <v>188467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188467</v>
      </c>
      <c r="P33" s="47">
        <f t="shared" si="1"/>
        <v>0.99707965865865333</v>
      </c>
      <c r="Q33" s="9"/>
    </row>
    <row r="34" spans="1:17">
      <c r="A34" s="12"/>
      <c r="B34" s="25">
        <v>334.41</v>
      </c>
      <c r="C34" s="20" t="s">
        <v>102</v>
      </c>
      <c r="D34" s="46">
        <v>0</v>
      </c>
      <c r="E34" s="46">
        <v>21720</v>
      </c>
      <c r="F34" s="46">
        <v>0</v>
      </c>
      <c r="G34" s="46">
        <v>0</v>
      </c>
      <c r="H34" s="46">
        <v>0</v>
      </c>
      <c r="I34" s="46">
        <v>549132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570852</v>
      </c>
      <c r="P34" s="47">
        <f t="shared" si="1"/>
        <v>3.0200773467217581</v>
      </c>
      <c r="Q34" s="9"/>
    </row>
    <row r="35" spans="1:17">
      <c r="A35" s="12"/>
      <c r="B35" s="25">
        <v>334.5</v>
      </c>
      <c r="C35" s="20" t="s">
        <v>29</v>
      </c>
      <c r="D35" s="46">
        <v>5899</v>
      </c>
      <c r="E35" s="46">
        <v>49938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55837</v>
      </c>
      <c r="P35" s="47">
        <f t="shared" si="1"/>
        <v>0.29540416571879019</v>
      </c>
      <c r="Q35" s="9"/>
    </row>
    <row r="36" spans="1:17">
      <c r="A36" s="12"/>
      <c r="B36" s="25">
        <v>335.125</v>
      </c>
      <c r="C36" s="20" t="s">
        <v>172</v>
      </c>
      <c r="D36" s="46">
        <v>7786591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7786591</v>
      </c>
      <c r="P36" s="47">
        <f t="shared" si="1"/>
        <v>41.194752908437778</v>
      </c>
      <c r="Q36" s="9"/>
    </row>
    <row r="37" spans="1:17">
      <c r="A37" s="12"/>
      <c r="B37" s="25">
        <v>335.14</v>
      </c>
      <c r="C37" s="20" t="s">
        <v>127</v>
      </c>
      <c r="D37" s="46">
        <v>35165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35165</v>
      </c>
      <c r="P37" s="47">
        <f t="shared" ref="P37:P68" si="7">(O37/P$83)</f>
        <v>0.1860394986747364</v>
      </c>
      <c r="Q37" s="9"/>
    </row>
    <row r="38" spans="1:17">
      <c r="A38" s="12"/>
      <c r="B38" s="25">
        <v>335.15</v>
      </c>
      <c r="C38" s="20" t="s">
        <v>128</v>
      </c>
      <c r="D38" s="46">
        <v>298659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298659</v>
      </c>
      <c r="P38" s="47">
        <f t="shared" si="7"/>
        <v>1.5800475084515313</v>
      </c>
      <c r="Q38" s="9"/>
    </row>
    <row r="39" spans="1:17">
      <c r="A39" s="12"/>
      <c r="B39" s="25">
        <v>335.18</v>
      </c>
      <c r="C39" s="20" t="s">
        <v>173</v>
      </c>
      <c r="D39" s="46">
        <v>15596072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15596072</v>
      </c>
      <c r="P39" s="47">
        <f t="shared" si="7"/>
        <v>82.51060475401944</v>
      </c>
      <c r="Q39" s="9"/>
    </row>
    <row r="40" spans="1:17">
      <c r="A40" s="12"/>
      <c r="B40" s="25">
        <v>335.21</v>
      </c>
      <c r="C40" s="20" t="s">
        <v>108</v>
      </c>
      <c r="D40" s="46">
        <v>202835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202835</v>
      </c>
      <c r="P40" s="47">
        <f t="shared" si="7"/>
        <v>1.0730931811087774</v>
      </c>
      <c r="Q40" s="9"/>
    </row>
    <row r="41" spans="1:17">
      <c r="A41" s="12"/>
      <c r="B41" s="25">
        <v>335.45</v>
      </c>
      <c r="C41" s="20" t="s">
        <v>182</v>
      </c>
      <c r="D41" s="46">
        <v>194265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7" si="8">SUM(D41:N41)</f>
        <v>194265</v>
      </c>
      <c r="P41" s="47">
        <f t="shared" si="7"/>
        <v>1.0277538236896819</v>
      </c>
      <c r="Q41" s="9"/>
    </row>
    <row r="42" spans="1:17">
      <c r="A42" s="12"/>
      <c r="B42" s="25">
        <v>335.5</v>
      </c>
      <c r="C42" s="20" t="s">
        <v>114</v>
      </c>
      <c r="D42" s="46">
        <v>0</v>
      </c>
      <c r="E42" s="46">
        <v>508271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508271</v>
      </c>
      <c r="P42" s="47">
        <f t="shared" si="7"/>
        <v>2.6889942280934722</v>
      </c>
      <c r="Q42" s="9"/>
    </row>
    <row r="43" spans="1:17">
      <c r="A43" s="12"/>
      <c r="B43" s="25">
        <v>337.1</v>
      </c>
      <c r="C43" s="20" t="s">
        <v>37</v>
      </c>
      <c r="D43" s="46">
        <v>247697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247697</v>
      </c>
      <c r="P43" s="47">
        <f t="shared" si="7"/>
        <v>1.3104344007745252</v>
      </c>
      <c r="Q43" s="9"/>
    </row>
    <row r="44" spans="1:17">
      <c r="A44" s="12"/>
      <c r="B44" s="25">
        <v>337.2</v>
      </c>
      <c r="C44" s="20" t="s">
        <v>38</v>
      </c>
      <c r="D44" s="46">
        <v>0</v>
      </c>
      <c r="E44" s="46">
        <v>90388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90388</v>
      </c>
      <c r="P44" s="47">
        <f t="shared" si="7"/>
        <v>0.47819531369862289</v>
      </c>
      <c r="Q44" s="9"/>
    </row>
    <row r="45" spans="1:17">
      <c r="A45" s="12"/>
      <c r="B45" s="25">
        <v>337.3</v>
      </c>
      <c r="C45" s="20" t="s">
        <v>39</v>
      </c>
      <c r="D45" s="46">
        <v>0</v>
      </c>
      <c r="E45" s="46">
        <v>25184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25184</v>
      </c>
      <c r="P45" s="47">
        <f t="shared" si="7"/>
        <v>0.13323528322549585</v>
      </c>
      <c r="Q45" s="9"/>
    </row>
    <row r="46" spans="1:17">
      <c r="A46" s="12"/>
      <c r="B46" s="25">
        <v>337.4</v>
      </c>
      <c r="C46" s="20" t="s">
        <v>40</v>
      </c>
      <c r="D46" s="46">
        <v>2670155</v>
      </c>
      <c r="E46" s="46">
        <v>225044</v>
      </c>
      <c r="F46" s="46">
        <v>0</v>
      </c>
      <c r="G46" s="46">
        <v>1544234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4439433</v>
      </c>
      <c r="P46" s="47">
        <f t="shared" si="7"/>
        <v>23.486702394997327</v>
      </c>
      <c r="Q46" s="9"/>
    </row>
    <row r="47" spans="1:17">
      <c r="A47" s="12"/>
      <c r="B47" s="25">
        <v>337.7</v>
      </c>
      <c r="C47" s="20" t="s">
        <v>41</v>
      </c>
      <c r="D47" s="46">
        <v>0</v>
      </c>
      <c r="E47" s="46">
        <v>438287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438287</v>
      </c>
      <c r="P47" s="47">
        <f t="shared" si="7"/>
        <v>2.3187457345557854</v>
      </c>
      <c r="Q47" s="9"/>
    </row>
    <row r="48" spans="1:17">
      <c r="A48" s="12"/>
      <c r="B48" s="25">
        <v>338</v>
      </c>
      <c r="C48" s="20" t="s">
        <v>43</v>
      </c>
      <c r="D48" s="46">
        <v>0</v>
      </c>
      <c r="E48" s="46">
        <v>11404036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11404036</v>
      </c>
      <c r="P48" s="47">
        <f t="shared" si="7"/>
        <v>60.332749617763291</v>
      </c>
      <c r="Q48" s="9"/>
    </row>
    <row r="49" spans="1:17" ht="15.6">
      <c r="A49" s="29" t="s">
        <v>48</v>
      </c>
      <c r="B49" s="30"/>
      <c r="C49" s="31"/>
      <c r="D49" s="32">
        <f t="shared" ref="D49:N49" si="9">SUM(D50:D63)</f>
        <v>23011709</v>
      </c>
      <c r="E49" s="32">
        <f t="shared" si="9"/>
        <v>84044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250079916</v>
      </c>
      <c r="J49" s="32">
        <f t="shared" si="9"/>
        <v>110185965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>SUM(D49:N49)</f>
        <v>383361634</v>
      </c>
      <c r="P49" s="45">
        <f t="shared" si="7"/>
        <v>2028.16454430507</v>
      </c>
      <c r="Q49" s="10"/>
    </row>
    <row r="50" spans="1:17">
      <c r="A50" s="12"/>
      <c r="B50" s="25">
        <v>341.2</v>
      </c>
      <c r="C50" s="20" t="s">
        <v>130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25000</v>
      </c>
      <c r="J50" s="46">
        <v>110185965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3" si="10">SUM(D50:N50)</f>
        <v>110210965</v>
      </c>
      <c r="P50" s="47">
        <f t="shared" si="7"/>
        <v>583.06818362175227</v>
      </c>
      <c r="Q50" s="9"/>
    </row>
    <row r="51" spans="1:17">
      <c r="A51" s="12"/>
      <c r="B51" s="25">
        <v>341.9</v>
      </c>
      <c r="C51" s="20" t="s">
        <v>131</v>
      </c>
      <c r="D51" s="46">
        <v>3267496</v>
      </c>
      <c r="E51" s="46">
        <v>84044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3351540</v>
      </c>
      <c r="P51" s="47">
        <f t="shared" si="7"/>
        <v>17.731233368074108</v>
      </c>
      <c r="Q51" s="9"/>
    </row>
    <row r="52" spans="1:17">
      <c r="A52" s="12"/>
      <c r="B52" s="25">
        <v>342.1</v>
      </c>
      <c r="C52" s="20" t="s">
        <v>53</v>
      </c>
      <c r="D52" s="46">
        <v>1223537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1223537</v>
      </c>
      <c r="P52" s="47">
        <f t="shared" si="7"/>
        <v>6.4730900068247106</v>
      </c>
      <c r="Q52" s="9"/>
    </row>
    <row r="53" spans="1:17">
      <c r="A53" s="12"/>
      <c r="B53" s="25">
        <v>342.2</v>
      </c>
      <c r="C53" s="20" t="s">
        <v>54</v>
      </c>
      <c r="D53" s="46">
        <v>6606900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6606900</v>
      </c>
      <c r="P53" s="47">
        <f t="shared" si="7"/>
        <v>34.953629000259234</v>
      </c>
      <c r="Q53" s="9"/>
    </row>
    <row r="54" spans="1:17">
      <c r="A54" s="12"/>
      <c r="B54" s="25">
        <v>342.6</v>
      </c>
      <c r="C54" s="20" t="s">
        <v>55</v>
      </c>
      <c r="D54" s="46">
        <v>6946599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6946599</v>
      </c>
      <c r="P54" s="47">
        <f t="shared" si="7"/>
        <v>36.750797538871751</v>
      </c>
      <c r="Q54" s="9"/>
    </row>
    <row r="55" spans="1:17">
      <c r="A55" s="12"/>
      <c r="B55" s="25">
        <v>342.9</v>
      </c>
      <c r="C55" s="20" t="s">
        <v>56</v>
      </c>
      <c r="D55" s="46">
        <v>16974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16974</v>
      </c>
      <c r="P55" s="47">
        <f t="shared" si="7"/>
        <v>8.9800496246409095E-2</v>
      </c>
      <c r="Q55" s="9"/>
    </row>
    <row r="56" spans="1:17">
      <c r="A56" s="12"/>
      <c r="B56" s="25">
        <v>343.4</v>
      </c>
      <c r="C56" s="20" t="s">
        <v>57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22622091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22622091</v>
      </c>
      <c r="P56" s="47">
        <f t="shared" si="7"/>
        <v>119.68157169385088</v>
      </c>
      <c r="Q56" s="9"/>
    </row>
    <row r="57" spans="1:17">
      <c r="A57" s="12"/>
      <c r="B57" s="25">
        <v>343.6</v>
      </c>
      <c r="C57" s="20" t="s">
        <v>58</v>
      </c>
      <c r="D57" s="46">
        <v>6806</v>
      </c>
      <c r="E57" s="46">
        <v>0</v>
      </c>
      <c r="F57" s="46">
        <v>0</v>
      </c>
      <c r="G57" s="46">
        <v>0</v>
      </c>
      <c r="H57" s="46">
        <v>0</v>
      </c>
      <c r="I57" s="46">
        <v>165436036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165442842</v>
      </c>
      <c r="P57" s="47">
        <f t="shared" si="7"/>
        <v>875.2709621784054</v>
      </c>
      <c r="Q57" s="9"/>
    </row>
    <row r="58" spans="1:17">
      <c r="A58" s="12"/>
      <c r="B58" s="25">
        <v>343.7</v>
      </c>
      <c r="C58" s="20" t="s">
        <v>59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27494023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27494023</v>
      </c>
      <c r="P58" s="47">
        <f t="shared" si="7"/>
        <v>145.4563985631074</v>
      </c>
      <c r="Q58" s="9"/>
    </row>
    <row r="59" spans="1:17">
      <c r="A59" s="12"/>
      <c r="B59" s="25">
        <v>343.8</v>
      </c>
      <c r="C59" s="20" t="s">
        <v>109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5571689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5571689</v>
      </c>
      <c r="P59" s="47">
        <f t="shared" si="7"/>
        <v>29.476872695337505</v>
      </c>
      <c r="Q59" s="9"/>
    </row>
    <row r="60" spans="1:17">
      <c r="A60" s="12"/>
      <c r="B60" s="25">
        <v>344.5</v>
      </c>
      <c r="C60" s="20" t="s">
        <v>133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22387614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22387614</v>
      </c>
      <c r="P60" s="47">
        <f t="shared" si="7"/>
        <v>118.44107735201223</v>
      </c>
      <c r="Q60" s="9"/>
    </row>
    <row r="61" spans="1:17">
      <c r="A61" s="12"/>
      <c r="B61" s="25">
        <v>344.9</v>
      </c>
      <c r="C61" s="20" t="s">
        <v>183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6543463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6543463</v>
      </c>
      <c r="P61" s="47">
        <f t="shared" si="7"/>
        <v>34.618017236362483</v>
      </c>
      <c r="Q61" s="9"/>
    </row>
    <row r="62" spans="1:17">
      <c r="A62" s="12"/>
      <c r="B62" s="25">
        <v>347.2</v>
      </c>
      <c r="C62" s="20" t="s">
        <v>63</v>
      </c>
      <c r="D62" s="46">
        <v>4584152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4584152</v>
      </c>
      <c r="P62" s="47">
        <f t="shared" si="7"/>
        <v>24.252334421407372</v>
      </c>
      <c r="Q62" s="9"/>
    </row>
    <row r="63" spans="1:17">
      <c r="A63" s="12"/>
      <c r="B63" s="25">
        <v>347.9</v>
      </c>
      <c r="C63" s="20" t="s">
        <v>184</v>
      </c>
      <c r="D63" s="46">
        <v>359245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359245</v>
      </c>
      <c r="P63" s="47">
        <f t="shared" si="7"/>
        <v>1.9005761325581025</v>
      </c>
      <c r="Q63" s="9"/>
    </row>
    <row r="64" spans="1:17" ht="15.6">
      <c r="A64" s="29" t="s">
        <v>49</v>
      </c>
      <c r="B64" s="30"/>
      <c r="C64" s="31"/>
      <c r="D64" s="32">
        <f t="shared" ref="D64:N64" si="11">SUM(D65:D66)</f>
        <v>1724225</v>
      </c>
      <c r="E64" s="32">
        <f t="shared" si="11"/>
        <v>2574631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4022187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si="11"/>
        <v>0</v>
      </c>
      <c r="O64" s="32">
        <f>SUM(D64:N64)</f>
        <v>8321043</v>
      </c>
      <c r="P64" s="45">
        <f t="shared" si="7"/>
        <v>44.022257021780881</v>
      </c>
      <c r="Q64" s="10"/>
    </row>
    <row r="65" spans="1:17">
      <c r="A65" s="13"/>
      <c r="B65" s="39">
        <v>354</v>
      </c>
      <c r="C65" s="21" t="s">
        <v>69</v>
      </c>
      <c r="D65" s="46">
        <v>1722499</v>
      </c>
      <c r="E65" s="46">
        <v>1218534</v>
      </c>
      <c r="F65" s="46">
        <v>0</v>
      </c>
      <c r="G65" s="46">
        <v>0</v>
      </c>
      <c r="H65" s="46">
        <v>0</v>
      </c>
      <c r="I65" s="46">
        <v>4022386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66" si="12">SUM(D65:N65)</f>
        <v>6963419</v>
      </c>
      <c r="P65" s="47">
        <f t="shared" si="7"/>
        <v>36.839783302207714</v>
      </c>
      <c r="Q65" s="9"/>
    </row>
    <row r="66" spans="1:17">
      <c r="A66" s="13"/>
      <c r="B66" s="39">
        <v>359</v>
      </c>
      <c r="C66" s="21" t="s">
        <v>70</v>
      </c>
      <c r="D66" s="46">
        <v>1726</v>
      </c>
      <c r="E66" s="46">
        <v>1356097</v>
      </c>
      <c r="F66" s="46">
        <v>0</v>
      </c>
      <c r="G66" s="46">
        <v>0</v>
      </c>
      <c r="H66" s="46">
        <v>0</v>
      </c>
      <c r="I66" s="46">
        <v>-199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1357624</v>
      </c>
      <c r="P66" s="47">
        <f t="shared" si="7"/>
        <v>7.1824737195731645</v>
      </c>
      <c r="Q66" s="9"/>
    </row>
    <row r="67" spans="1:17" ht="15.6">
      <c r="A67" s="29" t="s">
        <v>3</v>
      </c>
      <c r="B67" s="30"/>
      <c r="C67" s="31"/>
      <c r="D67" s="32">
        <f t="shared" ref="D67:N67" si="13">SUM(D68:D77)</f>
        <v>35012751</v>
      </c>
      <c r="E67" s="32">
        <f t="shared" si="13"/>
        <v>-1061353</v>
      </c>
      <c r="F67" s="32">
        <f t="shared" si="13"/>
        <v>-1145922</v>
      </c>
      <c r="G67" s="32">
        <f t="shared" si="13"/>
        <v>-2189656</v>
      </c>
      <c r="H67" s="32">
        <f t="shared" si="13"/>
        <v>-3196751</v>
      </c>
      <c r="I67" s="32">
        <f t="shared" si="13"/>
        <v>-972108</v>
      </c>
      <c r="J67" s="32">
        <f t="shared" si="13"/>
        <v>-740910</v>
      </c>
      <c r="K67" s="32">
        <f t="shared" si="13"/>
        <v>-158517024</v>
      </c>
      <c r="L67" s="32">
        <f t="shared" si="13"/>
        <v>0</v>
      </c>
      <c r="M67" s="32">
        <f t="shared" si="13"/>
        <v>0</v>
      </c>
      <c r="N67" s="32">
        <f t="shared" si="13"/>
        <v>1782</v>
      </c>
      <c r="O67" s="32">
        <f>SUM(D67:N67)</f>
        <v>-132809191</v>
      </c>
      <c r="P67" s="45">
        <f t="shared" si="7"/>
        <v>-702.62349816685094</v>
      </c>
      <c r="Q67" s="10"/>
    </row>
    <row r="68" spans="1:17">
      <c r="A68" s="12"/>
      <c r="B68" s="25">
        <v>361.1</v>
      </c>
      <c r="C68" s="20" t="s">
        <v>71</v>
      </c>
      <c r="D68" s="46">
        <v>-5276386</v>
      </c>
      <c r="E68" s="46">
        <v>-1315106</v>
      </c>
      <c r="F68" s="46">
        <v>-744953</v>
      </c>
      <c r="G68" s="46">
        <v>-1499444</v>
      </c>
      <c r="H68" s="46">
        <v>1308631</v>
      </c>
      <c r="I68" s="46">
        <v>-9631252</v>
      </c>
      <c r="J68" s="46">
        <v>-2411053</v>
      </c>
      <c r="K68" s="46">
        <v>21225017</v>
      </c>
      <c r="L68" s="46">
        <v>0</v>
      </c>
      <c r="M68" s="46">
        <v>0</v>
      </c>
      <c r="N68" s="46">
        <v>2</v>
      </c>
      <c r="O68" s="46">
        <f>SUM(D68:N68)</f>
        <v>1655456</v>
      </c>
      <c r="P68" s="47">
        <f t="shared" si="7"/>
        <v>8.7581460064861201</v>
      </c>
      <c r="Q68" s="9"/>
    </row>
    <row r="69" spans="1:17">
      <c r="A69" s="12"/>
      <c r="B69" s="25">
        <v>361.2</v>
      </c>
      <c r="C69" s="20" t="s">
        <v>72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13631765</v>
      </c>
      <c r="L69" s="46">
        <v>0</v>
      </c>
      <c r="M69" s="46">
        <v>0</v>
      </c>
      <c r="N69" s="46">
        <v>0</v>
      </c>
      <c r="O69" s="46">
        <f t="shared" ref="O69:O80" si="14">SUM(D69:N69)</f>
        <v>13631765</v>
      </c>
      <c r="P69" s="47">
        <f t="shared" ref="P69:P81" si="15">(O69/P$83)</f>
        <v>72.118490733735769</v>
      </c>
      <c r="Q69" s="9"/>
    </row>
    <row r="70" spans="1:17">
      <c r="A70" s="12"/>
      <c r="B70" s="25">
        <v>361.3</v>
      </c>
      <c r="C70" s="20" t="s">
        <v>73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-244226194</v>
      </c>
      <c r="L70" s="46">
        <v>0</v>
      </c>
      <c r="M70" s="46">
        <v>0</v>
      </c>
      <c r="N70" s="46">
        <v>0</v>
      </c>
      <c r="O70" s="46">
        <f t="shared" si="14"/>
        <v>-244226194</v>
      </c>
      <c r="P70" s="47">
        <f t="shared" si="15"/>
        <v>-1292.0721938006232</v>
      </c>
      <c r="Q70" s="9"/>
    </row>
    <row r="71" spans="1:17">
      <c r="A71" s="12"/>
      <c r="B71" s="25">
        <v>361.4</v>
      </c>
      <c r="C71" s="20" t="s">
        <v>185</v>
      </c>
      <c r="D71" s="46">
        <v>0</v>
      </c>
      <c r="E71" s="46">
        <v>-1315106</v>
      </c>
      <c r="F71" s="46">
        <v>-400969</v>
      </c>
      <c r="G71" s="46">
        <v>-930910</v>
      </c>
      <c r="H71" s="46">
        <v>-4907869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-7554854</v>
      </c>
      <c r="P71" s="47">
        <f t="shared" si="15"/>
        <v>-39.968754463836966</v>
      </c>
      <c r="Q71" s="9"/>
    </row>
    <row r="72" spans="1:17">
      <c r="A72" s="12"/>
      <c r="B72" s="25">
        <v>362</v>
      </c>
      <c r="C72" s="20" t="s">
        <v>74</v>
      </c>
      <c r="D72" s="46">
        <v>7890522</v>
      </c>
      <c r="E72" s="46">
        <v>396015</v>
      </c>
      <c r="F72" s="46">
        <v>0</v>
      </c>
      <c r="G72" s="46">
        <v>0</v>
      </c>
      <c r="H72" s="46">
        <v>0</v>
      </c>
      <c r="I72" s="46">
        <v>4732592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13019129</v>
      </c>
      <c r="P72" s="47">
        <f t="shared" si="15"/>
        <v>68.877356244610326</v>
      </c>
      <c r="Q72" s="9"/>
    </row>
    <row r="73" spans="1:17">
      <c r="A73" s="12"/>
      <c r="B73" s="25">
        <v>364</v>
      </c>
      <c r="C73" s="20" t="s">
        <v>134</v>
      </c>
      <c r="D73" s="46">
        <v>0</v>
      </c>
      <c r="E73" s="46">
        <v>0</v>
      </c>
      <c r="F73" s="46">
        <v>0</v>
      </c>
      <c r="G73" s="46">
        <v>0</v>
      </c>
      <c r="H73" s="46">
        <v>402155</v>
      </c>
      <c r="I73" s="46">
        <v>140300</v>
      </c>
      <c r="J73" s="46">
        <v>538349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1080804</v>
      </c>
      <c r="P73" s="47">
        <f t="shared" si="15"/>
        <v>5.7179648606753819</v>
      </c>
      <c r="Q73" s="9"/>
    </row>
    <row r="74" spans="1:17">
      <c r="A74" s="12"/>
      <c r="B74" s="25">
        <v>366</v>
      </c>
      <c r="C74" s="20" t="s">
        <v>76</v>
      </c>
      <c r="D74" s="46">
        <v>37553</v>
      </c>
      <c r="E74" s="46">
        <v>1996</v>
      </c>
      <c r="F74" s="46">
        <v>0</v>
      </c>
      <c r="G74" s="46">
        <v>32451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72000</v>
      </c>
      <c r="P74" s="47">
        <f t="shared" si="15"/>
        <v>0.38091408800173526</v>
      </c>
      <c r="Q74" s="9"/>
    </row>
    <row r="75" spans="1:17">
      <c r="A75" s="12"/>
      <c r="B75" s="25">
        <v>368</v>
      </c>
      <c r="C75" s="20" t="s">
        <v>77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50779458</v>
      </c>
      <c r="L75" s="46">
        <v>0</v>
      </c>
      <c r="M75" s="46">
        <v>0</v>
      </c>
      <c r="N75" s="46">
        <v>0</v>
      </c>
      <c r="O75" s="46">
        <f t="shared" si="14"/>
        <v>50779458</v>
      </c>
      <c r="P75" s="47">
        <f t="shared" si="15"/>
        <v>268.64737407350583</v>
      </c>
      <c r="Q75" s="9"/>
    </row>
    <row r="76" spans="1:17">
      <c r="A76" s="12"/>
      <c r="B76" s="25">
        <v>369.3</v>
      </c>
      <c r="C76" s="20" t="s">
        <v>186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196650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>SUM(D76:N76)</f>
        <v>196650</v>
      </c>
      <c r="P76" s="47">
        <f t="shared" si="15"/>
        <v>1.0403716028547394</v>
      </c>
      <c r="Q76" s="9"/>
    </row>
    <row r="77" spans="1:17">
      <c r="A77" s="12"/>
      <c r="B77" s="25">
        <v>369.9</v>
      </c>
      <c r="C77" s="20" t="s">
        <v>78</v>
      </c>
      <c r="D77" s="46">
        <v>32361062</v>
      </c>
      <c r="E77" s="46">
        <v>1170848</v>
      </c>
      <c r="F77" s="46">
        <v>0</v>
      </c>
      <c r="G77" s="46">
        <v>208247</v>
      </c>
      <c r="H77" s="46">
        <v>332</v>
      </c>
      <c r="I77" s="46">
        <v>3589602</v>
      </c>
      <c r="J77" s="46">
        <v>1131794</v>
      </c>
      <c r="K77" s="46">
        <v>72930</v>
      </c>
      <c r="L77" s="46">
        <v>0</v>
      </c>
      <c r="M77" s="46">
        <v>0</v>
      </c>
      <c r="N77" s="46">
        <v>1780</v>
      </c>
      <c r="O77" s="46">
        <f t="shared" si="14"/>
        <v>38536595</v>
      </c>
      <c r="P77" s="47">
        <f t="shared" si="15"/>
        <v>203.87683248773934</v>
      </c>
      <c r="Q77" s="9"/>
    </row>
    <row r="78" spans="1:17" ht="15.6">
      <c r="A78" s="29" t="s">
        <v>50</v>
      </c>
      <c r="B78" s="30"/>
      <c r="C78" s="31"/>
      <c r="D78" s="32">
        <f t="shared" ref="D78:N78" si="16">SUM(D79:D80)</f>
        <v>16264573</v>
      </c>
      <c r="E78" s="32">
        <f t="shared" si="16"/>
        <v>28425054</v>
      </c>
      <c r="F78" s="32">
        <f t="shared" si="16"/>
        <v>32197628</v>
      </c>
      <c r="G78" s="32">
        <f t="shared" si="16"/>
        <v>30392797</v>
      </c>
      <c r="H78" s="32">
        <f t="shared" si="16"/>
        <v>0</v>
      </c>
      <c r="I78" s="32">
        <f t="shared" si="16"/>
        <v>10731946</v>
      </c>
      <c r="J78" s="32">
        <f t="shared" si="16"/>
        <v>645000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si="16"/>
        <v>0</v>
      </c>
      <c r="O78" s="32">
        <f t="shared" si="14"/>
        <v>118656998</v>
      </c>
      <c r="P78" s="45">
        <f t="shared" si="15"/>
        <v>627.7516969193573</v>
      </c>
      <c r="Q78" s="9"/>
    </row>
    <row r="79" spans="1:17">
      <c r="A79" s="12"/>
      <c r="B79" s="25">
        <v>381</v>
      </c>
      <c r="C79" s="20" t="s">
        <v>79</v>
      </c>
      <c r="D79" s="46">
        <v>16264573</v>
      </c>
      <c r="E79" s="46">
        <v>8425054</v>
      </c>
      <c r="F79" s="46">
        <v>31200014</v>
      </c>
      <c r="G79" s="46">
        <v>22122121</v>
      </c>
      <c r="H79" s="46">
        <v>0</v>
      </c>
      <c r="I79" s="46">
        <v>10731946</v>
      </c>
      <c r="J79" s="46">
        <v>645000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89388708</v>
      </c>
      <c r="P79" s="47">
        <f t="shared" si="15"/>
        <v>472.90858590935301</v>
      </c>
      <c r="Q79" s="9"/>
    </row>
    <row r="80" spans="1:17" ht="15.6" thickBot="1">
      <c r="A80" s="12"/>
      <c r="B80" s="25">
        <v>384</v>
      </c>
      <c r="C80" s="20" t="s">
        <v>80</v>
      </c>
      <c r="D80" s="46">
        <v>0</v>
      </c>
      <c r="E80" s="46">
        <v>20000000</v>
      </c>
      <c r="F80" s="46">
        <v>997614</v>
      </c>
      <c r="G80" s="46">
        <v>8270676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4"/>
        <v>29268290</v>
      </c>
      <c r="P80" s="47">
        <f t="shared" si="15"/>
        <v>154.84311101000429</v>
      </c>
      <c r="Q80" s="9"/>
    </row>
    <row r="81" spans="1:120" ht="16.2" thickBot="1">
      <c r="A81" s="14" t="s">
        <v>66</v>
      </c>
      <c r="B81" s="23"/>
      <c r="C81" s="22"/>
      <c r="D81" s="15">
        <f t="shared" ref="D81:N81" si="17">SUM(D5,D14,D25,D49,D64,D67,D78)</f>
        <v>408059803</v>
      </c>
      <c r="E81" s="15">
        <f t="shared" si="17"/>
        <v>97939722</v>
      </c>
      <c r="F81" s="15">
        <f t="shared" si="17"/>
        <v>42175253</v>
      </c>
      <c r="G81" s="15">
        <f t="shared" si="17"/>
        <v>34216656</v>
      </c>
      <c r="H81" s="15">
        <f t="shared" si="17"/>
        <v>-3196751</v>
      </c>
      <c r="I81" s="15">
        <f t="shared" si="17"/>
        <v>268904382</v>
      </c>
      <c r="J81" s="15">
        <f t="shared" si="17"/>
        <v>110090055</v>
      </c>
      <c r="K81" s="15">
        <f t="shared" si="17"/>
        <v>-158517024</v>
      </c>
      <c r="L81" s="15">
        <f t="shared" si="17"/>
        <v>0</v>
      </c>
      <c r="M81" s="15">
        <f t="shared" si="17"/>
        <v>0</v>
      </c>
      <c r="N81" s="15">
        <f t="shared" si="17"/>
        <v>140940</v>
      </c>
      <c r="O81" s="15">
        <f>SUM(D81:N81)</f>
        <v>799813036</v>
      </c>
      <c r="P81" s="38">
        <f t="shared" si="15"/>
        <v>4231.3896274977651</v>
      </c>
      <c r="Q81" s="6"/>
      <c r="R81" s="2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</row>
    <row r="82" spans="1:120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9"/>
    </row>
    <row r="83" spans="1:120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2"/>
      <c r="M83" s="121" t="s">
        <v>187</v>
      </c>
      <c r="N83" s="121"/>
      <c r="O83" s="121"/>
      <c r="P83" s="43">
        <v>189019</v>
      </c>
    </row>
    <row r="84" spans="1:120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</row>
    <row r="85" spans="1:120" ht="15.75" customHeight="1" thickBot="1">
      <c r="A85" s="123" t="s">
        <v>105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3"/>
    </row>
  </sheetData>
  <mergeCells count="10">
    <mergeCell ref="M83:O83"/>
    <mergeCell ref="A84:P84"/>
    <mergeCell ref="A85:P8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0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3.4" thickBot="1">
      <c r="A2" s="127" t="s">
        <v>164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2"/>
      <c r="M3" s="133"/>
      <c r="N3" s="36"/>
      <c r="O3" s="37"/>
      <c r="P3" s="134" t="s">
        <v>165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166</v>
      </c>
      <c r="N4" s="35" t="s">
        <v>9</v>
      </c>
      <c r="O4" s="35" t="s">
        <v>167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168</v>
      </c>
      <c r="B5" s="26"/>
      <c r="C5" s="26"/>
      <c r="D5" s="27">
        <f t="shared" ref="D5:N5" si="0">SUM(D6:D13)</f>
        <v>212500105</v>
      </c>
      <c r="E5" s="27">
        <f t="shared" si="0"/>
        <v>0</v>
      </c>
      <c r="F5" s="27">
        <f t="shared" si="0"/>
        <v>8753481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132983</v>
      </c>
      <c r="O5" s="28">
        <f>SUM(D5:N5)</f>
        <v>221386569</v>
      </c>
      <c r="P5" s="33">
        <f t="shared" ref="P5:P36" si="1">(O5/P$78)</f>
        <v>1189.7642307444271</v>
      </c>
      <c r="Q5" s="6"/>
    </row>
    <row r="6" spans="1:134">
      <c r="A6" s="12"/>
      <c r="B6" s="25">
        <v>311</v>
      </c>
      <c r="C6" s="20" t="s">
        <v>2</v>
      </c>
      <c r="D6" s="46">
        <v>162627129</v>
      </c>
      <c r="E6" s="46">
        <v>0</v>
      </c>
      <c r="F6" s="46">
        <v>8753481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132983</v>
      </c>
      <c r="O6" s="46">
        <f>SUM(D6:N6)</f>
        <v>171513593</v>
      </c>
      <c r="P6" s="47">
        <f t="shared" si="1"/>
        <v>921.73946666953293</v>
      </c>
      <c r="Q6" s="9"/>
    </row>
    <row r="7" spans="1:134">
      <c r="A7" s="12"/>
      <c r="B7" s="25">
        <v>312.51</v>
      </c>
      <c r="C7" s="20" t="s">
        <v>95</v>
      </c>
      <c r="D7" s="46">
        <v>4160153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4160153</v>
      </c>
      <c r="P7" s="47">
        <f t="shared" si="1"/>
        <v>22.357278746318709</v>
      </c>
      <c r="Q7" s="9"/>
    </row>
    <row r="8" spans="1:134">
      <c r="A8" s="12"/>
      <c r="B8" s="25">
        <v>312.52</v>
      </c>
      <c r="C8" s="20" t="s">
        <v>123</v>
      </c>
      <c r="D8" s="46">
        <v>2656454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2656454</v>
      </c>
      <c r="P8" s="47">
        <f t="shared" si="1"/>
        <v>14.276177475870075</v>
      </c>
      <c r="Q8" s="9"/>
    </row>
    <row r="9" spans="1:134">
      <c r="A9" s="12"/>
      <c r="B9" s="25">
        <v>314.10000000000002</v>
      </c>
      <c r="C9" s="20" t="s">
        <v>10</v>
      </c>
      <c r="D9" s="46">
        <v>21943431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21943431</v>
      </c>
      <c r="P9" s="47">
        <f t="shared" si="1"/>
        <v>117.9272501558503</v>
      </c>
      <c r="Q9" s="9"/>
    </row>
    <row r="10" spans="1:134">
      <c r="A10" s="12"/>
      <c r="B10" s="25">
        <v>314.3</v>
      </c>
      <c r="C10" s="20" t="s">
        <v>11</v>
      </c>
      <c r="D10" s="46">
        <v>6393507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6393507</v>
      </c>
      <c r="P10" s="47">
        <f t="shared" si="1"/>
        <v>34.359654119822011</v>
      </c>
      <c r="Q10" s="9"/>
    </row>
    <row r="11" spans="1:134">
      <c r="A11" s="12"/>
      <c r="B11" s="25">
        <v>314.39999999999998</v>
      </c>
      <c r="C11" s="20" t="s">
        <v>13</v>
      </c>
      <c r="D11" s="46">
        <v>625380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625380</v>
      </c>
      <c r="P11" s="47">
        <f t="shared" si="1"/>
        <v>3.3608847997592384</v>
      </c>
      <c r="Q11" s="9"/>
    </row>
    <row r="12" spans="1:134">
      <c r="A12" s="12"/>
      <c r="B12" s="25">
        <v>315.10000000000002</v>
      </c>
      <c r="C12" s="20" t="s">
        <v>169</v>
      </c>
      <c r="D12" s="46">
        <v>10897565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10897565</v>
      </c>
      <c r="P12" s="47">
        <f t="shared" si="1"/>
        <v>58.56512930200563</v>
      </c>
      <c r="Q12" s="9"/>
    </row>
    <row r="13" spans="1:134">
      <c r="A13" s="12"/>
      <c r="B13" s="25">
        <v>316</v>
      </c>
      <c r="C13" s="20" t="s">
        <v>125</v>
      </c>
      <c r="D13" s="46">
        <v>3196486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3196486</v>
      </c>
      <c r="P13" s="47">
        <f t="shared" si="1"/>
        <v>17.178389475268169</v>
      </c>
      <c r="Q13" s="9"/>
    </row>
    <row r="14" spans="1:134" ht="15.6">
      <c r="A14" s="29" t="s">
        <v>15</v>
      </c>
      <c r="B14" s="30"/>
      <c r="C14" s="31"/>
      <c r="D14" s="32">
        <f t="shared" ref="D14:N14" si="3">SUM(D15:D20)</f>
        <v>73271339</v>
      </c>
      <c r="E14" s="32">
        <f t="shared" si="3"/>
        <v>17755600</v>
      </c>
      <c r="F14" s="32">
        <f t="shared" si="3"/>
        <v>319441</v>
      </c>
      <c r="G14" s="32">
        <f t="shared" si="3"/>
        <v>1927388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3" si="4">SUM(D14:N14)</f>
        <v>93273768</v>
      </c>
      <c r="P14" s="45">
        <f t="shared" si="1"/>
        <v>501.26705217223071</v>
      </c>
      <c r="Q14" s="10"/>
    </row>
    <row r="15" spans="1:134">
      <c r="A15" s="12"/>
      <c r="B15" s="25">
        <v>322</v>
      </c>
      <c r="C15" s="20" t="s">
        <v>170</v>
      </c>
      <c r="D15" s="46">
        <v>425354</v>
      </c>
      <c r="E15" s="46">
        <v>16647135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17072489</v>
      </c>
      <c r="P15" s="47">
        <f t="shared" si="1"/>
        <v>91.750085986371161</v>
      </c>
      <c r="Q15" s="9"/>
    </row>
    <row r="16" spans="1:134">
      <c r="A16" s="12"/>
      <c r="B16" s="25">
        <v>323.10000000000002</v>
      </c>
      <c r="C16" s="20" t="s">
        <v>16</v>
      </c>
      <c r="D16" s="46">
        <v>16543824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16543824</v>
      </c>
      <c r="P16" s="47">
        <f t="shared" si="1"/>
        <v>88.908961929534172</v>
      </c>
      <c r="Q16" s="9"/>
    </row>
    <row r="17" spans="1:17">
      <c r="A17" s="12"/>
      <c r="B17" s="25">
        <v>323.39999999999998</v>
      </c>
      <c r="C17" s="20" t="s">
        <v>17</v>
      </c>
      <c r="D17" s="46">
        <v>579662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579662</v>
      </c>
      <c r="P17" s="47">
        <f t="shared" si="1"/>
        <v>3.1151894924654444</v>
      </c>
      <c r="Q17" s="9"/>
    </row>
    <row r="18" spans="1:17">
      <c r="A18" s="12"/>
      <c r="B18" s="25">
        <v>323.7</v>
      </c>
      <c r="C18" s="20" t="s">
        <v>146</v>
      </c>
      <c r="D18" s="46">
        <v>7503834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7503834</v>
      </c>
      <c r="P18" s="47">
        <f t="shared" si="1"/>
        <v>40.326715965519462</v>
      </c>
      <c r="Q18" s="9"/>
    </row>
    <row r="19" spans="1:17">
      <c r="A19" s="12"/>
      <c r="B19" s="25">
        <v>324.62</v>
      </c>
      <c r="C19" s="20" t="s">
        <v>18</v>
      </c>
      <c r="D19" s="46">
        <v>476043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476043</v>
      </c>
      <c r="P19" s="47">
        <f t="shared" si="1"/>
        <v>2.5583256303875834</v>
      </c>
      <c r="Q19" s="9"/>
    </row>
    <row r="20" spans="1:17">
      <c r="A20" s="12"/>
      <c r="B20" s="25">
        <v>325.2</v>
      </c>
      <c r="C20" s="20" t="s">
        <v>20</v>
      </c>
      <c r="D20" s="46">
        <v>47742622</v>
      </c>
      <c r="E20" s="46">
        <v>1108465</v>
      </c>
      <c r="F20" s="46">
        <v>319441</v>
      </c>
      <c r="G20" s="46">
        <v>1927388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51097916</v>
      </c>
      <c r="P20" s="47">
        <f t="shared" si="1"/>
        <v>274.60777316795287</v>
      </c>
      <c r="Q20" s="9"/>
    </row>
    <row r="21" spans="1:17" ht="15.6">
      <c r="A21" s="29" t="s">
        <v>171</v>
      </c>
      <c r="B21" s="30"/>
      <c r="C21" s="31"/>
      <c r="D21" s="32">
        <f t="shared" ref="D21:N21" si="5">SUM(D22:D41)</f>
        <v>23249192</v>
      </c>
      <c r="E21" s="32">
        <f t="shared" si="5"/>
        <v>21338764</v>
      </c>
      <c r="F21" s="32">
        <f t="shared" si="5"/>
        <v>0</v>
      </c>
      <c r="G21" s="32">
        <f t="shared" si="5"/>
        <v>1000000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45587956</v>
      </c>
      <c r="P21" s="45">
        <f t="shared" si="1"/>
        <v>244.99643156559685</v>
      </c>
      <c r="Q21" s="10"/>
    </row>
    <row r="22" spans="1:17">
      <c r="A22" s="12"/>
      <c r="B22" s="25">
        <v>331.1</v>
      </c>
      <c r="C22" s="20" t="s">
        <v>100</v>
      </c>
      <c r="D22" s="46">
        <v>0</v>
      </c>
      <c r="E22" s="46">
        <v>45252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45252</v>
      </c>
      <c r="P22" s="47">
        <f t="shared" si="1"/>
        <v>0.24319095423375395</v>
      </c>
      <c r="Q22" s="9"/>
    </row>
    <row r="23" spans="1:17">
      <c r="A23" s="12"/>
      <c r="B23" s="25">
        <v>331.2</v>
      </c>
      <c r="C23" s="20" t="s">
        <v>21</v>
      </c>
      <c r="D23" s="46">
        <v>0</v>
      </c>
      <c r="E23" s="46">
        <v>18612387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18612387</v>
      </c>
      <c r="P23" s="47">
        <f t="shared" si="1"/>
        <v>100.02572604742149</v>
      </c>
      <c r="Q23" s="9"/>
    </row>
    <row r="24" spans="1:17">
      <c r="A24" s="12"/>
      <c r="B24" s="25">
        <v>331.49</v>
      </c>
      <c r="C24" s="20" t="s">
        <v>27</v>
      </c>
      <c r="D24" s="46">
        <v>0</v>
      </c>
      <c r="E24" s="46">
        <v>1150203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5" si="6">SUM(D24:N24)</f>
        <v>1150203</v>
      </c>
      <c r="P24" s="47">
        <f t="shared" si="1"/>
        <v>6.1813613792213937</v>
      </c>
      <c r="Q24" s="9"/>
    </row>
    <row r="25" spans="1:17">
      <c r="A25" s="12"/>
      <c r="B25" s="25">
        <v>331.5</v>
      </c>
      <c r="C25" s="20" t="s">
        <v>23</v>
      </c>
      <c r="D25" s="46">
        <v>0</v>
      </c>
      <c r="E25" s="46">
        <v>552440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552440</v>
      </c>
      <c r="P25" s="47">
        <f t="shared" si="1"/>
        <v>2.9688944302328082</v>
      </c>
      <c r="Q25" s="9"/>
    </row>
    <row r="26" spans="1:17">
      <c r="A26" s="12"/>
      <c r="B26" s="25">
        <v>331.7</v>
      </c>
      <c r="C26" s="20" t="s">
        <v>24</v>
      </c>
      <c r="D26" s="46">
        <v>0</v>
      </c>
      <c r="E26" s="46">
        <v>115778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115778</v>
      </c>
      <c r="P26" s="47">
        <f t="shared" si="1"/>
        <v>0.62220813001139319</v>
      </c>
      <c r="Q26" s="9"/>
    </row>
    <row r="27" spans="1:17">
      <c r="A27" s="12"/>
      <c r="B27" s="25">
        <v>331.9</v>
      </c>
      <c r="C27" s="20" t="s">
        <v>156</v>
      </c>
      <c r="D27" s="46">
        <v>0</v>
      </c>
      <c r="E27" s="46">
        <v>36858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36858</v>
      </c>
      <c r="P27" s="47">
        <f t="shared" si="1"/>
        <v>0.19808035426384918</v>
      </c>
      <c r="Q27" s="9"/>
    </row>
    <row r="28" spans="1:17">
      <c r="A28" s="12"/>
      <c r="B28" s="25">
        <v>334.41</v>
      </c>
      <c r="C28" s="20" t="s">
        <v>102</v>
      </c>
      <c r="D28" s="46">
        <v>0</v>
      </c>
      <c r="E28" s="46">
        <v>25483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25483</v>
      </c>
      <c r="P28" s="47">
        <f t="shared" si="1"/>
        <v>0.13694941851716502</v>
      </c>
      <c r="Q28" s="9"/>
    </row>
    <row r="29" spans="1:17">
      <c r="A29" s="12"/>
      <c r="B29" s="25">
        <v>334.5</v>
      </c>
      <c r="C29" s="20" t="s">
        <v>29</v>
      </c>
      <c r="D29" s="46">
        <v>0</v>
      </c>
      <c r="E29" s="46">
        <v>11673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11673</v>
      </c>
      <c r="P29" s="47">
        <f t="shared" si="1"/>
        <v>6.2732431909542336E-2</v>
      </c>
      <c r="Q29" s="9"/>
    </row>
    <row r="30" spans="1:17">
      <c r="A30" s="12"/>
      <c r="B30" s="25">
        <v>334.7</v>
      </c>
      <c r="C30" s="20" t="s">
        <v>30</v>
      </c>
      <c r="D30" s="46">
        <v>0</v>
      </c>
      <c r="E30" s="46">
        <v>30256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30256</v>
      </c>
      <c r="P30" s="47">
        <f t="shared" si="1"/>
        <v>0.16260022786388356</v>
      </c>
      <c r="Q30" s="9"/>
    </row>
    <row r="31" spans="1:17">
      <c r="A31" s="12"/>
      <c r="B31" s="25">
        <v>335.125</v>
      </c>
      <c r="C31" s="20" t="s">
        <v>172</v>
      </c>
      <c r="D31" s="46">
        <v>6311877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6311877</v>
      </c>
      <c r="P31" s="47">
        <f t="shared" si="1"/>
        <v>33.92096240245921</v>
      </c>
      <c r="Q31" s="9"/>
    </row>
    <row r="32" spans="1:17">
      <c r="A32" s="12"/>
      <c r="B32" s="25">
        <v>335.14</v>
      </c>
      <c r="C32" s="20" t="s">
        <v>127</v>
      </c>
      <c r="D32" s="46">
        <v>29245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29245</v>
      </c>
      <c r="P32" s="47">
        <f t="shared" si="1"/>
        <v>0.15716696403620026</v>
      </c>
      <c r="Q32" s="9"/>
    </row>
    <row r="33" spans="1:17">
      <c r="A33" s="12"/>
      <c r="B33" s="25">
        <v>335.15</v>
      </c>
      <c r="C33" s="20" t="s">
        <v>128</v>
      </c>
      <c r="D33" s="46">
        <v>53996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53996</v>
      </c>
      <c r="P33" s="47">
        <f t="shared" si="1"/>
        <v>0.29018250607278745</v>
      </c>
      <c r="Q33" s="9"/>
    </row>
    <row r="34" spans="1:17">
      <c r="A34" s="12"/>
      <c r="B34" s="25">
        <v>335.18</v>
      </c>
      <c r="C34" s="20" t="s">
        <v>173</v>
      </c>
      <c r="D34" s="46">
        <v>13287997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13287997</v>
      </c>
      <c r="P34" s="47">
        <f t="shared" si="1"/>
        <v>71.411665126077523</v>
      </c>
      <c r="Q34" s="9"/>
    </row>
    <row r="35" spans="1:17">
      <c r="A35" s="12"/>
      <c r="B35" s="25">
        <v>335.21</v>
      </c>
      <c r="C35" s="20" t="s">
        <v>108</v>
      </c>
      <c r="D35" s="46">
        <v>383985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383985</v>
      </c>
      <c r="P35" s="47">
        <f t="shared" si="1"/>
        <v>2.0635922956211439</v>
      </c>
      <c r="Q35" s="9"/>
    </row>
    <row r="36" spans="1:17">
      <c r="A36" s="12"/>
      <c r="B36" s="25">
        <v>335.48</v>
      </c>
      <c r="C36" s="20" t="s">
        <v>36</v>
      </c>
      <c r="D36" s="46">
        <v>193455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1" si="7">SUM(D36:N36)</f>
        <v>193455</v>
      </c>
      <c r="P36" s="47">
        <f t="shared" si="1"/>
        <v>1.0396558395494313</v>
      </c>
      <c r="Q36" s="9"/>
    </row>
    <row r="37" spans="1:17">
      <c r="A37" s="12"/>
      <c r="B37" s="25">
        <v>337.2</v>
      </c>
      <c r="C37" s="20" t="s">
        <v>38</v>
      </c>
      <c r="D37" s="46">
        <v>0</v>
      </c>
      <c r="E37" s="46">
        <v>135917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135917</v>
      </c>
      <c r="P37" s="47">
        <f t="shared" ref="P37:P68" si="8">(O37/P$78)</f>
        <v>0.73043810056106107</v>
      </c>
      <c r="Q37" s="9"/>
    </row>
    <row r="38" spans="1:17">
      <c r="A38" s="12"/>
      <c r="B38" s="25">
        <v>337.4</v>
      </c>
      <c r="C38" s="20" t="s">
        <v>40</v>
      </c>
      <c r="D38" s="46">
        <v>0</v>
      </c>
      <c r="E38" s="46">
        <v>332054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332054</v>
      </c>
      <c r="P38" s="47">
        <f t="shared" si="8"/>
        <v>1.7845074055762162</v>
      </c>
      <c r="Q38" s="9"/>
    </row>
    <row r="39" spans="1:17">
      <c r="A39" s="12"/>
      <c r="B39" s="25">
        <v>337.5</v>
      </c>
      <c r="C39" s="20" t="s">
        <v>141</v>
      </c>
      <c r="D39" s="46">
        <v>0</v>
      </c>
      <c r="E39" s="46">
        <v>55556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55556</v>
      </c>
      <c r="P39" s="47">
        <f t="shared" si="8"/>
        <v>0.29856617726090412</v>
      </c>
      <c r="Q39" s="9"/>
    </row>
    <row r="40" spans="1:17">
      <c r="A40" s="12"/>
      <c r="B40" s="25">
        <v>337.7</v>
      </c>
      <c r="C40" s="20" t="s">
        <v>41</v>
      </c>
      <c r="D40" s="46">
        <v>0</v>
      </c>
      <c r="E40" s="46">
        <v>234907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234907</v>
      </c>
      <c r="P40" s="47">
        <f t="shared" si="8"/>
        <v>1.2624250306326448</v>
      </c>
      <c r="Q40" s="9"/>
    </row>
    <row r="41" spans="1:17">
      <c r="A41" s="12"/>
      <c r="B41" s="25">
        <v>338</v>
      </c>
      <c r="C41" s="20" t="s">
        <v>43</v>
      </c>
      <c r="D41" s="46">
        <v>2988637</v>
      </c>
      <c r="E41" s="46">
        <v>0</v>
      </c>
      <c r="F41" s="46">
        <v>0</v>
      </c>
      <c r="G41" s="46">
        <v>1000000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3988637</v>
      </c>
      <c r="P41" s="47">
        <f t="shared" si="8"/>
        <v>21.435526344074464</v>
      </c>
      <c r="Q41" s="9"/>
    </row>
    <row r="42" spans="1:17" ht="15.6">
      <c r="A42" s="29" t="s">
        <v>48</v>
      </c>
      <c r="B42" s="30"/>
      <c r="C42" s="31"/>
      <c r="D42" s="32">
        <f t="shared" ref="D42:N42" si="9">SUM(D43:D57)</f>
        <v>26630935</v>
      </c>
      <c r="E42" s="32">
        <f t="shared" si="9"/>
        <v>11640518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235933180</v>
      </c>
      <c r="J42" s="32">
        <f t="shared" si="9"/>
        <v>106998878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381203511</v>
      </c>
      <c r="P42" s="45">
        <f t="shared" si="8"/>
        <v>2048.6441615253984</v>
      </c>
      <c r="Q42" s="10"/>
    </row>
    <row r="43" spans="1:17">
      <c r="A43" s="12"/>
      <c r="B43" s="25">
        <v>341.2</v>
      </c>
      <c r="C43" s="20" t="s">
        <v>130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106998878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7" si="10">SUM(D43:N43)</f>
        <v>106998878</v>
      </c>
      <c r="P43" s="47">
        <f t="shared" si="8"/>
        <v>575.0278273393667</v>
      </c>
      <c r="Q43" s="9"/>
    </row>
    <row r="44" spans="1:17">
      <c r="A44" s="12"/>
      <c r="B44" s="25">
        <v>341.3</v>
      </c>
      <c r="C44" s="20" t="s">
        <v>162</v>
      </c>
      <c r="D44" s="46">
        <v>0</v>
      </c>
      <c r="E44" s="46">
        <v>81148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81148</v>
      </c>
      <c r="P44" s="47">
        <f t="shared" si="8"/>
        <v>0.43610137793159787</v>
      </c>
      <c r="Q44" s="9"/>
    </row>
    <row r="45" spans="1:17">
      <c r="A45" s="12"/>
      <c r="B45" s="25">
        <v>341.9</v>
      </c>
      <c r="C45" s="20" t="s">
        <v>131</v>
      </c>
      <c r="D45" s="46">
        <v>4815968</v>
      </c>
      <c r="E45" s="46">
        <v>11559370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16375338</v>
      </c>
      <c r="P45" s="47">
        <f t="shared" si="8"/>
        <v>88.003493196328378</v>
      </c>
      <c r="Q45" s="9"/>
    </row>
    <row r="46" spans="1:17">
      <c r="A46" s="12"/>
      <c r="B46" s="25">
        <v>342.1</v>
      </c>
      <c r="C46" s="20" t="s">
        <v>53</v>
      </c>
      <c r="D46" s="46">
        <v>1943469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1943469</v>
      </c>
      <c r="P46" s="47">
        <f t="shared" si="8"/>
        <v>10.444490423267911</v>
      </c>
      <c r="Q46" s="9"/>
    </row>
    <row r="47" spans="1:17">
      <c r="A47" s="12"/>
      <c r="B47" s="25">
        <v>342.6</v>
      </c>
      <c r="C47" s="20" t="s">
        <v>55</v>
      </c>
      <c r="D47" s="46">
        <v>12749049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12749049</v>
      </c>
      <c r="P47" s="47">
        <f t="shared" si="8"/>
        <v>68.515278703325521</v>
      </c>
      <c r="Q47" s="9"/>
    </row>
    <row r="48" spans="1:17">
      <c r="A48" s="12"/>
      <c r="B48" s="25">
        <v>342.9</v>
      </c>
      <c r="C48" s="20" t="s">
        <v>56</v>
      </c>
      <c r="D48" s="46">
        <v>575182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575182</v>
      </c>
      <c r="P48" s="47">
        <f t="shared" si="8"/>
        <v>3.0911133085405962</v>
      </c>
      <c r="Q48" s="9"/>
    </row>
    <row r="49" spans="1:17">
      <c r="A49" s="12"/>
      <c r="B49" s="25">
        <v>343.4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21650625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21650625</v>
      </c>
      <c r="P49" s="47">
        <f t="shared" si="8"/>
        <v>116.35366731872998</v>
      </c>
      <c r="Q49" s="9"/>
    </row>
    <row r="50" spans="1:17">
      <c r="A50" s="12"/>
      <c r="B50" s="25">
        <v>343.6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154655781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154655781</v>
      </c>
      <c r="P50" s="47">
        <f t="shared" si="8"/>
        <v>831.14308669575871</v>
      </c>
      <c r="Q50" s="9"/>
    </row>
    <row r="51" spans="1:17">
      <c r="A51" s="12"/>
      <c r="B51" s="25">
        <v>343.8</v>
      </c>
      <c r="C51" s="20" t="s">
        <v>109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5776130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5776130</v>
      </c>
      <c r="P51" s="47">
        <f t="shared" si="8"/>
        <v>31.041778628087449</v>
      </c>
      <c r="Q51" s="9"/>
    </row>
    <row r="52" spans="1:17">
      <c r="A52" s="12"/>
      <c r="B52" s="25">
        <v>343.9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27582167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27582167</v>
      </c>
      <c r="P52" s="47">
        <f t="shared" si="8"/>
        <v>148.23065306648897</v>
      </c>
      <c r="Q52" s="9"/>
    </row>
    <row r="53" spans="1:17">
      <c r="A53" s="12"/>
      <c r="B53" s="25">
        <v>344.1</v>
      </c>
      <c r="C53" s="20" t="s">
        <v>132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5799500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5799500</v>
      </c>
      <c r="P53" s="47">
        <f t="shared" si="8"/>
        <v>31.167372471463274</v>
      </c>
      <c r="Q53" s="9"/>
    </row>
    <row r="54" spans="1:17">
      <c r="A54" s="12"/>
      <c r="B54" s="25">
        <v>344.5</v>
      </c>
      <c r="C54" s="20" t="s">
        <v>133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20468977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20468977</v>
      </c>
      <c r="P54" s="47">
        <f t="shared" si="8"/>
        <v>110.00331584943787</v>
      </c>
      <c r="Q54" s="9"/>
    </row>
    <row r="55" spans="1:17">
      <c r="A55" s="12"/>
      <c r="B55" s="25">
        <v>347.2</v>
      </c>
      <c r="C55" s="20" t="s">
        <v>63</v>
      </c>
      <c r="D55" s="46">
        <v>5746050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5746050</v>
      </c>
      <c r="P55" s="47">
        <f t="shared" si="8"/>
        <v>30.880124250306327</v>
      </c>
      <c r="Q55" s="9"/>
    </row>
    <row r="56" spans="1:17">
      <c r="A56" s="12"/>
      <c r="B56" s="25">
        <v>347.4</v>
      </c>
      <c r="C56" s="20" t="s">
        <v>64</v>
      </c>
      <c r="D56" s="46">
        <v>26500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26500</v>
      </c>
      <c r="P56" s="47">
        <f t="shared" si="8"/>
        <v>0.1424149272340334</v>
      </c>
      <c r="Q56" s="9"/>
    </row>
    <row r="57" spans="1:17">
      <c r="A57" s="12"/>
      <c r="B57" s="25">
        <v>347.5</v>
      </c>
      <c r="C57" s="20" t="s">
        <v>65</v>
      </c>
      <c r="D57" s="46">
        <v>774717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774717</v>
      </c>
      <c r="P57" s="47">
        <f t="shared" si="8"/>
        <v>4.1634439691308929</v>
      </c>
      <c r="Q57" s="9"/>
    </row>
    <row r="58" spans="1:17" ht="15.6">
      <c r="A58" s="29" t="s">
        <v>49</v>
      </c>
      <c r="B58" s="30"/>
      <c r="C58" s="31"/>
      <c r="D58" s="32">
        <f t="shared" ref="D58:N58" si="11">SUM(D59:D61)</f>
        <v>1367032</v>
      </c>
      <c r="E58" s="32">
        <f t="shared" si="11"/>
        <v>2176092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2726403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1"/>
        <v>0</v>
      </c>
      <c r="O58" s="32">
        <f t="shared" ref="O58:O63" si="12">SUM(D58:N58)</f>
        <v>6269527</v>
      </c>
      <c r="P58" s="45">
        <f t="shared" si="8"/>
        <v>33.693367226294633</v>
      </c>
      <c r="Q58" s="10"/>
    </row>
    <row r="59" spans="1:17">
      <c r="A59" s="13"/>
      <c r="B59" s="39">
        <v>351.1</v>
      </c>
      <c r="C59" s="21" t="s">
        <v>68</v>
      </c>
      <c r="D59" s="46">
        <v>444958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444958</v>
      </c>
      <c r="P59" s="47">
        <f t="shared" si="8"/>
        <v>2.3912702336679637</v>
      </c>
      <c r="Q59" s="9"/>
    </row>
    <row r="60" spans="1:17">
      <c r="A60" s="13"/>
      <c r="B60" s="39">
        <v>354</v>
      </c>
      <c r="C60" s="21" t="s">
        <v>69</v>
      </c>
      <c r="D60" s="46">
        <v>922074</v>
      </c>
      <c r="E60" s="46">
        <v>0</v>
      </c>
      <c r="F60" s="46">
        <v>0</v>
      </c>
      <c r="G60" s="46">
        <v>0</v>
      </c>
      <c r="H60" s="46">
        <v>0</v>
      </c>
      <c r="I60" s="46">
        <v>2726403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3648477</v>
      </c>
      <c r="P60" s="47">
        <f t="shared" si="8"/>
        <v>19.607456093209226</v>
      </c>
      <c r="Q60" s="9"/>
    </row>
    <row r="61" spans="1:17">
      <c r="A61" s="13"/>
      <c r="B61" s="39">
        <v>359</v>
      </c>
      <c r="C61" s="21" t="s">
        <v>70</v>
      </c>
      <c r="D61" s="46">
        <v>0</v>
      </c>
      <c r="E61" s="46">
        <v>2176092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2176092</v>
      </c>
      <c r="P61" s="47">
        <f t="shared" si="8"/>
        <v>11.694640899417442</v>
      </c>
      <c r="Q61" s="9"/>
    </row>
    <row r="62" spans="1:17" ht="15.6">
      <c r="A62" s="29" t="s">
        <v>3</v>
      </c>
      <c r="B62" s="30"/>
      <c r="C62" s="31"/>
      <c r="D62" s="32">
        <f t="shared" ref="D62:N62" si="13">SUM(D63:D70)</f>
        <v>35264677</v>
      </c>
      <c r="E62" s="32">
        <f t="shared" si="13"/>
        <v>1928747</v>
      </c>
      <c r="F62" s="32">
        <f t="shared" si="13"/>
        <v>22679</v>
      </c>
      <c r="G62" s="32">
        <f t="shared" si="13"/>
        <v>564625</v>
      </c>
      <c r="H62" s="32">
        <f t="shared" si="13"/>
        <v>4909376</v>
      </c>
      <c r="I62" s="32">
        <f t="shared" si="13"/>
        <v>12256102</v>
      </c>
      <c r="J62" s="32">
        <f t="shared" si="13"/>
        <v>2496869</v>
      </c>
      <c r="K62" s="32">
        <f t="shared" si="13"/>
        <v>418168680</v>
      </c>
      <c r="L62" s="32">
        <f t="shared" si="13"/>
        <v>0</v>
      </c>
      <c r="M62" s="32">
        <f t="shared" si="13"/>
        <v>0</v>
      </c>
      <c r="N62" s="32">
        <f t="shared" si="13"/>
        <v>2</v>
      </c>
      <c r="O62" s="32">
        <f t="shared" si="12"/>
        <v>475611757</v>
      </c>
      <c r="P62" s="45">
        <f t="shared" si="8"/>
        <v>2556.0080665964447</v>
      </c>
      <c r="Q62" s="10"/>
    </row>
    <row r="63" spans="1:17">
      <c r="A63" s="12"/>
      <c r="B63" s="25">
        <v>361.1</v>
      </c>
      <c r="C63" s="20" t="s">
        <v>71</v>
      </c>
      <c r="D63" s="46">
        <v>341341</v>
      </c>
      <c r="E63" s="46">
        <v>71084</v>
      </c>
      <c r="F63" s="46">
        <v>22679</v>
      </c>
      <c r="G63" s="46">
        <v>157376</v>
      </c>
      <c r="H63" s="46">
        <v>4501358</v>
      </c>
      <c r="I63" s="46">
        <v>0</v>
      </c>
      <c r="J63" s="46">
        <v>70061</v>
      </c>
      <c r="K63" s="46">
        <v>8052859</v>
      </c>
      <c r="L63" s="46">
        <v>0</v>
      </c>
      <c r="M63" s="46">
        <v>0</v>
      </c>
      <c r="N63" s="46">
        <v>0</v>
      </c>
      <c r="O63" s="46">
        <f t="shared" si="12"/>
        <v>13216758</v>
      </c>
      <c r="P63" s="47">
        <f t="shared" si="8"/>
        <v>71.028816182635055</v>
      </c>
      <c r="Q63" s="9"/>
    </row>
    <row r="64" spans="1:17">
      <c r="A64" s="12"/>
      <c r="B64" s="25">
        <v>361.2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23267081</v>
      </c>
      <c r="L64" s="46">
        <v>0</v>
      </c>
      <c r="M64" s="46">
        <v>0</v>
      </c>
      <c r="N64" s="46">
        <v>0</v>
      </c>
      <c r="O64" s="46">
        <f t="shared" ref="O64:O70" si="14">SUM(D64:N64)</f>
        <v>23267081</v>
      </c>
      <c r="P64" s="47">
        <f t="shared" si="8"/>
        <v>125.04074141748532</v>
      </c>
      <c r="Q64" s="9"/>
    </row>
    <row r="65" spans="1:120">
      <c r="A65" s="12"/>
      <c r="B65" s="25">
        <v>361.3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334726105</v>
      </c>
      <c r="L65" s="46">
        <v>0</v>
      </c>
      <c r="M65" s="46">
        <v>0</v>
      </c>
      <c r="N65" s="46">
        <v>0</v>
      </c>
      <c r="O65" s="46">
        <f t="shared" si="14"/>
        <v>334726105</v>
      </c>
      <c r="P65" s="47">
        <f t="shared" si="8"/>
        <v>1798.8676938455255</v>
      </c>
      <c r="Q65" s="9"/>
    </row>
    <row r="66" spans="1:120">
      <c r="A66" s="12"/>
      <c r="B66" s="25">
        <v>362</v>
      </c>
      <c r="C66" s="20" t="s">
        <v>74</v>
      </c>
      <c r="D66" s="46">
        <v>3990837</v>
      </c>
      <c r="E66" s="46">
        <v>375629</v>
      </c>
      <c r="F66" s="46">
        <v>0</v>
      </c>
      <c r="G66" s="46">
        <v>0</v>
      </c>
      <c r="H66" s="46">
        <v>0</v>
      </c>
      <c r="I66" s="46">
        <v>4719644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9086110</v>
      </c>
      <c r="P66" s="47">
        <f t="shared" si="8"/>
        <v>48.830101678883899</v>
      </c>
      <c r="Q66" s="9"/>
    </row>
    <row r="67" spans="1:120">
      <c r="A67" s="12"/>
      <c r="B67" s="25">
        <v>364</v>
      </c>
      <c r="C67" s="20" t="s">
        <v>134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429850</v>
      </c>
      <c r="J67" s="46">
        <v>1192120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1621970</v>
      </c>
      <c r="P67" s="47">
        <f t="shared" si="8"/>
        <v>8.7167071519164221</v>
      </c>
      <c r="Q67" s="9"/>
    </row>
    <row r="68" spans="1:120">
      <c r="A68" s="12"/>
      <c r="B68" s="25">
        <v>366</v>
      </c>
      <c r="C68" s="20" t="s">
        <v>76</v>
      </c>
      <c r="D68" s="46">
        <v>454711</v>
      </c>
      <c r="E68" s="46">
        <v>10000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464711</v>
      </c>
      <c r="P68" s="47">
        <f t="shared" si="8"/>
        <v>2.4974257830133926</v>
      </c>
      <c r="Q68" s="9"/>
    </row>
    <row r="69" spans="1:120">
      <c r="A69" s="12"/>
      <c r="B69" s="25">
        <v>368</v>
      </c>
      <c r="C69" s="20" t="s">
        <v>77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51704985</v>
      </c>
      <c r="L69" s="46">
        <v>0</v>
      </c>
      <c r="M69" s="46">
        <v>0</v>
      </c>
      <c r="N69" s="46">
        <v>0</v>
      </c>
      <c r="O69" s="46">
        <f t="shared" si="14"/>
        <v>51704985</v>
      </c>
      <c r="P69" s="47">
        <f t="shared" ref="P69:P76" si="15">(O69/P$78)</f>
        <v>277.87025194006748</v>
      </c>
      <c r="Q69" s="9"/>
    </row>
    <row r="70" spans="1:120">
      <c r="A70" s="12"/>
      <c r="B70" s="25">
        <v>369.9</v>
      </c>
      <c r="C70" s="20" t="s">
        <v>78</v>
      </c>
      <c r="D70" s="46">
        <v>30477788</v>
      </c>
      <c r="E70" s="46">
        <v>1472034</v>
      </c>
      <c r="F70" s="46">
        <v>0</v>
      </c>
      <c r="G70" s="46">
        <v>407249</v>
      </c>
      <c r="H70" s="46">
        <v>408018</v>
      </c>
      <c r="I70" s="46">
        <v>7106608</v>
      </c>
      <c r="J70" s="46">
        <v>1234688</v>
      </c>
      <c r="K70" s="46">
        <v>417650</v>
      </c>
      <c r="L70" s="46">
        <v>0</v>
      </c>
      <c r="M70" s="46">
        <v>0</v>
      </c>
      <c r="N70" s="46">
        <v>2</v>
      </c>
      <c r="O70" s="46">
        <f t="shared" si="14"/>
        <v>41524037</v>
      </c>
      <c r="P70" s="47">
        <f t="shared" si="15"/>
        <v>223.15632859691738</v>
      </c>
      <c r="Q70" s="9"/>
    </row>
    <row r="71" spans="1:120" ht="15.6">
      <c r="A71" s="29" t="s">
        <v>50</v>
      </c>
      <c r="B71" s="30"/>
      <c r="C71" s="31"/>
      <c r="D71" s="32">
        <f t="shared" ref="D71:N71" si="16">SUM(D72:D75)</f>
        <v>0</v>
      </c>
      <c r="E71" s="32">
        <f t="shared" si="16"/>
        <v>7555652</v>
      </c>
      <c r="F71" s="32">
        <f t="shared" si="16"/>
        <v>29744275</v>
      </c>
      <c r="G71" s="32">
        <f t="shared" si="16"/>
        <v>9970785</v>
      </c>
      <c r="H71" s="32">
        <f t="shared" si="16"/>
        <v>0</v>
      </c>
      <c r="I71" s="32">
        <f t="shared" si="16"/>
        <v>18898378</v>
      </c>
      <c r="J71" s="32">
        <f t="shared" si="16"/>
        <v>0</v>
      </c>
      <c r="K71" s="32">
        <f t="shared" si="16"/>
        <v>0</v>
      </c>
      <c r="L71" s="32">
        <f t="shared" si="16"/>
        <v>0</v>
      </c>
      <c r="M71" s="32">
        <f t="shared" si="16"/>
        <v>0</v>
      </c>
      <c r="N71" s="32">
        <f t="shared" si="16"/>
        <v>0</v>
      </c>
      <c r="O71" s="32">
        <f t="shared" ref="O71:O76" si="17">SUM(D71:N71)</f>
        <v>66169090</v>
      </c>
      <c r="P71" s="45">
        <f t="shared" si="15"/>
        <v>355.60249575442293</v>
      </c>
      <c r="Q71" s="9"/>
    </row>
    <row r="72" spans="1:120">
      <c r="A72" s="12"/>
      <c r="B72" s="25">
        <v>381</v>
      </c>
      <c r="C72" s="20" t="s">
        <v>79</v>
      </c>
      <c r="D72" s="46">
        <v>0</v>
      </c>
      <c r="E72" s="46">
        <v>7555652</v>
      </c>
      <c r="F72" s="46">
        <v>29744275</v>
      </c>
      <c r="G72" s="46">
        <v>9970785</v>
      </c>
      <c r="H72" s="46">
        <v>0</v>
      </c>
      <c r="I72" s="46">
        <v>11378058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58648770</v>
      </c>
      <c r="P72" s="47">
        <f t="shared" si="15"/>
        <v>315.1871815817193</v>
      </c>
      <c r="Q72" s="9"/>
    </row>
    <row r="73" spans="1:120">
      <c r="A73" s="12"/>
      <c r="B73" s="25">
        <v>389.1</v>
      </c>
      <c r="C73" s="20" t="s">
        <v>81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312578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312578</v>
      </c>
      <c r="P73" s="47">
        <f t="shared" si="15"/>
        <v>1.6798404952814978</v>
      </c>
      <c r="Q73" s="9"/>
    </row>
    <row r="74" spans="1:120">
      <c r="A74" s="12"/>
      <c r="B74" s="25">
        <v>389.2</v>
      </c>
      <c r="C74" s="20" t="s">
        <v>82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3995546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3995546</v>
      </c>
      <c r="P74" s="47">
        <f t="shared" si="15"/>
        <v>21.472656333971067</v>
      </c>
      <c r="Q74" s="9"/>
    </row>
    <row r="75" spans="1:120" ht="15.6" thickBot="1">
      <c r="A75" s="12"/>
      <c r="B75" s="25">
        <v>389.8</v>
      </c>
      <c r="C75" s="20" t="s">
        <v>87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3212196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3212196</v>
      </c>
      <c r="P75" s="47">
        <f t="shared" si="15"/>
        <v>17.262817343451061</v>
      </c>
      <c r="Q75" s="9"/>
    </row>
    <row r="76" spans="1:120" ht="16.2" thickBot="1">
      <c r="A76" s="14" t="s">
        <v>66</v>
      </c>
      <c r="B76" s="23"/>
      <c r="C76" s="22"/>
      <c r="D76" s="15">
        <f t="shared" ref="D76:N76" si="18">SUM(D5,D14,D21,D42,D58,D62,D71)</f>
        <v>372283280</v>
      </c>
      <c r="E76" s="15">
        <f t="shared" si="18"/>
        <v>62395373</v>
      </c>
      <c r="F76" s="15">
        <f t="shared" si="18"/>
        <v>38839876</v>
      </c>
      <c r="G76" s="15">
        <f t="shared" si="18"/>
        <v>13462798</v>
      </c>
      <c r="H76" s="15">
        <f t="shared" si="18"/>
        <v>4909376</v>
      </c>
      <c r="I76" s="15">
        <f t="shared" si="18"/>
        <v>269814063</v>
      </c>
      <c r="J76" s="15">
        <f t="shared" si="18"/>
        <v>109495747</v>
      </c>
      <c r="K76" s="15">
        <f t="shared" si="18"/>
        <v>418168680</v>
      </c>
      <c r="L76" s="15">
        <f t="shared" si="18"/>
        <v>0</v>
      </c>
      <c r="M76" s="15">
        <f t="shared" si="18"/>
        <v>0</v>
      </c>
      <c r="N76" s="15">
        <f t="shared" si="18"/>
        <v>132985</v>
      </c>
      <c r="O76" s="15">
        <f t="shared" si="17"/>
        <v>1289502178</v>
      </c>
      <c r="P76" s="38">
        <f t="shared" si="15"/>
        <v>6929.9758055848151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121" t="s">
        <v>174</v>
      </c>
      <c r="N78" s="121"/>
      <c r="O78" s="121"/>
      <c r="P78" s="43">
        <v>186076</v>
      </c>
    </row>
    <row r="79" spans="1:120">
      <c r="A79" s="122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100"/>
    </row>
    <row r="80" spans="1:120" ht="15.75" customHeight="1" thickBot="1">
      <c r="A80" s="123" t="s">
        <v>105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3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161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202882911</v>
      </c>
      <c r="E5" s="27">
        <f t="shared" si="0"/>
        <v>0</v>
      </c>
      <c r="F5" s="27">
        <f t="shared" si="0"/>
        <v>8415949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124625</v>
      </c>
      <c r="N5" s="28">
        <f t="shared" ref="N5:N15" si="1">SUM(D5:M5)</f>
        <v>211423485</v>
      </c>
      <c r="O5" s="33">
        <f t="shared" ref="O5:O36" si="2">(N5/O$81)</f>
        <v>1116.7460820511196</v>
      </c>
      <c r="P5" s="6"/>
    </row>
    <row r="6" spans="1:133">
      <c r="A6" s="12"/>
      <c r="B6" s="25">
        <v>311</v>
      </c>
      <c r="C6" s="20" t="s">
        <v>2</v>
      </c>
      <c r="D6" s="46">
        <v>154317873</v>
      </c>
      <c r="E6" s="46">
        <v>0</v>
      </c>
      <c r="F6" s="46">
        <v>8415949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124625</v>
      </c>
      <c r="N6" s="46">
        <f t="shared" si="1"/>
        <v>162858447</v>
      </c>
      <c r="O6" s="47">
        <f t="shared" si="2"/>
        <v>860.2238895843567</v>
      </c>
      <c r="P6" s="9"/>
    </row>
    <row r="7" spans="1:133">
      <c r="A7" s="12"/>
      <c r="B7" s="25">
        <v>312.51</v>
      </c>
      <c r="C7" s="20" t="s">
        <v>95</v>
      </c>
      <c r="D7" s="46">
        <v>3804844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3804844</v>
      </c>
      <c r="O7" s="47">
        <f t="shared" si="2"/>
        <v>20.097316198414333</v>
      </c>
      <c r="P7" s="9"/>
    </row>
    <row r="8" spans="1:133">
      <c r="A8" s="12"/>
      <c r="B8" s="25">
        <v>312.52</v>
      </c>
      <c r="C8" s="20" t="s">
        <v>123</v>
      </c>
      <c r="D8" s="46">
        <v>2804856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2804856</v>
      </c>
      <c r="O8" s="47">
        <f t="shared" si="2"/>
        <v>14.81534536580728</v>
      </c>
      <c r="P8" s="9"/>
    </row>
    <row r="9" spans="1:133">
      <c r="A9" s="12"/>
      <c r="B9" s="25">
        <v>314.10000000000002</v>
      </c>
      <c r="C9" s="20" t="s">
        <v>10</v>
      </c>
      <c r="D9" s="46">
        <v>21288185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21288185</v>
      </c>
      <c r="O9" s="47">
        <f t="shared" si="2"/>
        <v>112.44492158820205</v>
      </c>
      <c r="P9" s="9"/>
    </row>
    <row r="10" spans="1:133">
      <c r="A10" s="12"/>
      <c r="B10" s="25">
        <v>314.3</v>
      </c>
      <c r="C10" s="20" t="s">
        <v>11</v>
      </c>
      <c r="D10" s="46">
        <v>6020602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6020602</v>
      </c>
      <c r="O10" s="47">
        <f t="shared" si="2"/>
        <v>31.801025771044944</v>
      </c>
      <c r="P10" s="9"/>
    </row>
    <row r="11" spans="1:133">
      <c r="A11" s="12"/>
      <c r="B11" s="25">
        <v>314.39999999999998</v>
      </c>
      <c r="C11" s="20" t="s">
        <v>13</v>
      </c>
      <c r="D11" s="46">
        <v>550535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550535</v>
      </c>
      <c r="O11" s="47">
        <f t="shared" si="2"/>
        <v>2.9079447076658163</v>
      </c>
      <c r="P11" s="9"/>
    </row>
    <row r="12" spans="1:133">
      <c r="A12" s="12"/>
      <c r="B12" s="25">
        <v>315</v>
      </c>
      <c r="C12" s="20" t="s">
        <v>124</v>
      </c>
      <c r="D12" s="46">
        <v>11150290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11150290</v>
      </c>
      <c r="O12" s="47">
        <f t="shared" si="2"/>
        <v>58.896213309669818</v>
      </c>
      <c r="P12" s="9"/>
    </row>
    <row r="13" spans="1:133">
      <c r="A13" s="12"/>
      <c r="B13" s="25">
        <v>316</v>
      </c>
      <c r="C13" s="20" t="s">
        <v>125</v>
      </c>
      <c r="D13" s="46">
        <v>2945726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2945726</v>
      </c>
      <c r="O13" s="47">
        <f t="shared" si="2"/>
        <v>15.559425525958558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SUM(D15:D21)</f>
        <v>71598367</v>
      </c>
      <c r="E14" s="32">
        <f t="shared" si="3"/>
        <v>18515103</v>
      </c>
      <c r="F14" s="32">
        <f t="shared" si="3"/>
        <v>159852</v>
      </c>
      <c r="G14" s="32">
        <f t="shared" si="3"/>
        <v>3709494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93982816</v>
      </c>
      <c r="O14" s="45">
        <f t="shared" si="2"/>
        <v>496.4204499236746</v>
      </c>
      <c r="P14" s="10"/>
    </row>
    <row r="15" spans="1:133">
      <c r="A15" s="12"/>
      <c r="B15" s="25">
        <v>322</v>
      </c>
      <c r="C15" s="20" t="s">
        <v>0</v>
      </c>
      <c r="D15" s="46">
        <v>313939</v>
      </c>
      <c r="E15" s="46">
        <v>17398132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17712071</v>
      </c>
      <c r="O15" s="47">
        <f t="shared" si="2"/>
        <v>93.555765076246161</v>
      </c>
      <c r="P15" s="9"/>
    </row>
    <row r="16" spans="1:133">
      <c r="A16" s="12"/>
      <c r="B16" s="25">
        <v>323.10000000000002</v>
      </c>
      <c r="C16" s="20" t="s">
        <v>16</v>
      </c>
      <c r="D16" s="46">
        <v>15717136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15717136</v>
      </c>
      <c r="O16" s="47">
        <f t="shared" si="2"/>
        <v>83.018450145520049</v>
      </c>
      <c r="P16" s="9"/>
    </row>
    <row r="17" spans="1:16">
      <c r="A17" s="12"/>
      <c r="B17" s="25">
        <v>323.39999999999998</v>
      </c>
      <c r="C17" s="20" t="s">
        <v>17</v>
      </c>
      <c r="D17" s="46">
        <v>498781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498781</v>
      </c>
      <c r="O17" s="47">
        <f t="shared" si="2"/>
        <v>2.6345783087982846</v>
      </c>
      <c r="P17" s="9"/>
    </row>
    <row r="18" spans="1:16">
      <c r="A18" s="12"/>
      <c r="B18" s="25">
        <v>323.7</v>
      </c>
      <c r="C18" s="20" t="s">
        <v>146</v>
      </c>
      <c r="D18" s="46">
        <v>7799804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7799804</v>
      </c>
      <c r="O18" s="47">
        <f t="shared" si="2"/>
        <v>41.198831614031192</v>
      </c>
      <c r="P18" s="9"/>
    </row>
    <row r="19" spans="1:16">
      <c r="A19" s="12"/>
      <c r="B19" s="25">
        <v>324.62</v>
      </c>
      <c r="C19" s="20" t="s">
        <v>18</v>
      </c>
      <c r="D19" s="46">
        <v>191936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191936</v>
      </c>
      <c r="O19" s="47">
        <f t="shared" si="2"/>
        <v>1.0138125194775012</v>
      </c>
      <c r="P19" s="9"/>
    </row>
    <row r="20" spans="1:16">
      <c r="A20" s="12"/>
      <c r="B20" s="25">
        <v>325.10000000000002</v>
      </c>
      <c r="C20" s="20" t="s">
        <v>19</v>
      </c>
      <c r="D20" s="46">
        <v>0</v>
      </c>
      <c r="E20" s="46">
        <v>0</v>
      </c>
      <c r="F20" s="46">
        <v>0</v>
      </c>
      <c r="G20" s="46">
        <v>389097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389097</v>
      </c>
      <c r="O20" s="47">
        <f t="shared" si="2"/>
        <v>2.0552236677389195</v>
      </c>
      <c r="P20" s="9"/>
    </row>
    <row r="21" spans="1:16">
      <c r="A21" s="12"/>
      <c r="B21" s="25">
        <v>325.2</v>
      </c>
      <c r="C21" s="20" t="s">
        <v>20</v>
      </c>
      <c r="D21" s="46">
        <v>47076771</v>
      </c>
      <c r="E21" s="46">
        <v>1116971</v>
      </c>
      <c r="F21" s="46">
        <v>159852</v>
      </c>
      <c r="G21" s="46">
        <v>3320397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51673991</v>
      </c>
      <c r="O21" s="47">
        <f t="shared" si="2"/>
        <v>272.94378859186247</v>
      </c>
      <c r="P21" s="9"/>
    </row>
    <row r="22" spans="1:16" ht="15.6">
      <c r="A22" s="29" t="s">
        <v>22</v>
      </c>
      <c r="B22" s="30"/>
      <c r="C22" s="31"/>
      <c r="D22" s="32">
        <f t="shared" ref="D22:M22" si="5">SUM(D23:D41)</f>
        <v>20702647</v>
      </c>
      <c r="E22" s="32">
        <f t="shared" si="5"/>
        <v>55897348</v>
      </c>
      <c r="F22" s="32">
        <f t="shared" si="5"/>
        <v>0</v>
      </c>
      <c r="G22" s="32">
        <f t="shared" si="5"/>
        <v>818115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ref="N22:N29" si="6">SUM(D22:M22)</f>
        <v>77418110</v>
      </c>
      <c r="O22" s="45">
        <f t="shared" si="2"/>
        <v>408.92510603683689</v>
      </c>
      <c r="P22" s="10"/>
    </row>
    <row r="23" spans="1:16">
      <c r="A23" s="12"/>
      <c r="B23" s="25">
        <v>331.1</v>
      </c>
      <c r="C23" s="20" t="s">
        <v>100</v>
      </c>
      <c r="D23" s="46">
        <v>159044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159044</v>
      </c>
      <c r="O23" s="47">
        <f t="shared" si="2"/>
        <v>0.84007585001135643</v>
      </c>
      <c r="P23" s="9"/>
    </row>
    <row r="24" spans="1:16">
      <c r="A24" s="12"/>
      <c r="B24" s="25">
        <v>331.2</v>
      </c>
      <c r="C24" s="20" t="s">
        <v>21</v>
      </c>
      <c r="D24" s="46">
        <v>0</v>
      </c>
      <c r="E24" s="46">
        <v>29130938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29130938</v>
      </c>
      <c r="O24" s="47">
        <f t="shared" si="2"/>
        <v>153.87061128981995</v>
      </c>
      <c r="P24" s="9"/>
    </row>
    <row r="25" spans="1:16">
      <c r="A25" s="12"/>
      <c r="B25" s="25">
        <v>331.42</v>
      </c>
      <c r="C25" s="20" t="s">
        <v>26</v>
      </c>
      <c r="D25" s="46">
        <v>0</v>
      </c>
      <c r="E25" s="46">
        <v>651414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651414</v>
      </c>
      <c r="O25" s="47">
        <f t="shared" si="2"/>
        <v>3.4407910374443404</v>
      </c>
      <c r="P25" s="9"/>
    </row>
    <row r="26" spans="1:16">
      <c r="A26" s="12"/>
      <c r="B26" s="25">
        <v>331.49</v>
      </c>
      <c r="C26" s="20" t="s">
        <v>27</v>
      </c>
      <c r="D26" s="46">
        <v>0</v>
      </c>
      <c r="E26" s="46">
        <v>839833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839833</v>
      </c>
      <c r="O26" s="47">
        <f t="shared" si="2"/>
        <v>4.4360266425805905</v>
      </c>
      <c r="P26" s="9"/>
    </row>
    <row r="27" spans="1:16">
      <c r="A27" s="12"/>
      <c r="B27" s="25">
        <v>331.5</v>
      </c>
      <c r="C27" s="20" t="s">
        <v>23</v>
      </c>
      <c r="D27" s="46">
        <v>0</v>
      </c>
      <c r="E27" s="46">
        <v>8823966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8823966</v>
      </c>
      <c r="O27" s="47">
        <f t="shared" si="2"/>
        <v>46.608490341800433</v>
      </c>
      <c r="P27" s="9"/>
    </row>
    <row r="28" spans="1:16">
      <c r="A28" s="12"/>
      <c r="B28" s="25">
        <v>331.7</v>
      </c>
      <c r="C28" s="20" t="s">
        <v>24</v>
      </c>
      <c r="D28" s="46">
        <v>0</v>
      </c>
      <c r="E28" s="46">
        <v>51573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51573</v>
      </c>
      <c r="O28" s="47">
        <f t="shared" si="2"/>
        <v>0.27241035067425168</v>
      </c>
      <c r="P28" s="9"/>
    </row>
    <row r="29" spans="1:16">
      <c r="A29" s="12"/>
      <c r="B29" s="25">
        <v>331.9</v>
      </c>
      <c r="C29" s="20" t="s">
        <v>156</v>
      </c>
      <c r="D29" s="46">
        <v>0</v>
      </c>
      <c r="E29" s="46">
        <v>34709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34709</v>
      </c>
      <c r="O29" s="47">
        <f t="shared" si="2"/>
        <v>0.18333412563846588</v>
      </c>
      <c r="P29" s="9"/>
    </row>
    <row r="30" spans="1:16">
      <c r="A30" s="12"/>
      <c r="B30" s="25">
        <v>334.41</v>
      </c>
      <c r="C30" s="20" t="s">
        <v>102</v>
      </c>
      <c r="D30" s="46">
        <v>0</v>
      </c>
      <c r="E30" s="46">
        <v>391539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391539</v>
      </c>
      <c r="O30" s="47">
        <f t="shared" si="2"/>
        <v>2.0681223952968768</v>
      </c>
      <c r="P30" s="9"/>
    </row>
    <row r="31" spans="1:16">
      <c r="A31" s="12"/>
      <c r="B31" s="25">
        <v>334.5</v>
      </c>
      <c r="C31" s="20" t="s">
        <v>29</v>
      </c>
      <c r="D31" s="46">
        <v>0</v>
      </c>
      <c r="E31" s="46">
        <v>1432669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1432669</v>
      </c>
      <c r="O31" s="47">
        <f t="shared" si="2"/>
        <v>7.5674066796604711</v>
      </c>
      <c r="P31" s="9"/>
    </row>
    <row r="32" spans="1:16">
      <c r="A32" s="12"/>
      <c r="B32" s="25">
        <v>334.62</v>
      </c>
      <c r="C32" s="20" t="s">
        <v>152</v>
      </c>
      <c r="D32" s="46">
        <v>0</v>
      </c>
      <c r="E32" s="46">
        <v>207425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207425</v>
      </c>
      <c r="O32" s="47">
        <f t="shared" si="2"/>
        <v>1.0956259474648877</v>
      </c>
      <c r="P32" s="9"/>
    </row>
    <row r="33" spans="1:16">
      <c r="A33" s="12"/>
      <c r="B33" s="25">
        <v>335.12</v>
      </c>
      <c r="C33" s="20" t="s">
        <v>126</v>
      </c>
      <c r="D33" s="46">
        <v>4274693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4274693</v>
      </c>
      <c r="O33" s="47">
        <f t="shared" si="2"/>
        <v>22.579074693245865</v>
      </c>
      <c r="P33" s="9"/>
    </row>
    <row r="34" spans="1:16">
      <c r="A34" s="12"/>
      <c r="B34" s="25">
        <v>335.14</v>
      </c>
      <c r="C34" s="20" t="s">
        <v>127</v>
      </c>
      <c r="D34" s="46">
        <v>29036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29036</v>
      </c>
      <c r="O34" s="47">
        <f t="shared" si="2"/>
        <v>0.15336914552532471</v>
      </c>
      <c r="P34" s="9"/>
    </row>
    <row r="35" spans="1:16">
      <c r="A35" s="12"/>
      <c r="B35" s="25">
        <v>335.15</v>
      </c>
      <c r="C35" s="20" t="s">
        <v>128</v>
      </c>
      <c r="D35" s="46">
        <v>290996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290996</v>
      </c>
      <c r="O35" s="47">
        <f t="shared" si="2"/>
        <v>1.5370508290152705</v>
      </c>
      <c r="P35" s="9"/>
    </row>
    <row r="36" spans="1:16">
      <c r="A36" s="12"/>
      <c r="B36" s="25">
        <v>335.18</v>
      </c>
      <c r="C36" s="20" t="s">
        <v>129</v>
      </c>
      <c r="D36" s="46">
        <v>11178287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11178287</v>
      </c>
      <c r="O36" s="47">
        <f t="shared" si="2"/>
        <v>59.044094421643663</v>
      </c>
      <c r="P36" s="9"/>
    </row>
    <row r="37" spans="1:16">
      <c r="A37" s="12"/>
      <c r="B37" s="25">
        <v>335.21</v>
      </c>
      <c r="C37" s="20" t="s">
        <v>108</v>
      </c>
      <c r="D37" s="46">
        <v>193990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193990</v>
      </c>
      <c r="O37" s="47">
        <f t="shared" ref="O37:O68" si="8">(N37/O$81)</f>
        <v>1.0246618177592555</v>
      </c>
      <c r="P37" s="9"/>
    </row>
    <row r="38" spans="1:16">
      <c r="A38" s="12"/>
      <c r="B38" s="25">
        <v>335.49</v>
      </c>
      <c r="C38" s="20" t="s">
        <v>36</v>
      </c>
      <c r="D38" s="46">
        <v>1451987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1451987</v>
      </c>
      <c r="O38" s="47">
        <f t="shared" si="8"/>
        <v>7.6694450166648176</v>
      </c>
      <c r="P38" s="9"/>
    </row>
    <row r="39" spans="1:16">
      <c r="A39" s="12"/>
      <c r="B39" s="25">
        <v>337.2</v>
      </c>
      <c r="C39" s="20" t="s">
        <v>38</v>
      </c>
      <c r="D39" s="46">
        <v>0</v>
      </c>
      <c r="E39" s="46">
        <v>24795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24795</v>
      </c>
      <c r="O39" s="47">
        <f t="shared" si="8"/>
        <v>0.13096803841095284</v>
      </c>
      <c r="P39" s="9"/>
    </row>
    <row r="40" spans="1:16">
      <c r="A40" s="12"/>
      <c r="B40" s="25">
        <v>337.7</v>
      </c>
      <c r="C40" s="20" t="s">
        <v>41</v>
      </c>
      <c r="D40" s="46">
        <v>0</v>
      </c>
      <c r="E40" s="46">
        <v>12304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12304</v>
      </c>
      <c r="O40" s="47">
        <f t="shared" si="8"/>
        <v>6.4990149006185258E-2</v>
      </c>
      <c r="P40" s="9"/>
    </row>
    <row r="41" spans="1:16">
      <c r="A41" s="12"/>
      <c r="B41" s="25">
        <v>338</v>
      </c>
      <c r="C41" s="20" t="s">
        <v>43</v>
      </c>
      <c r="D41" s="46">
        <v>3124614</v>
      </c>
      <c r="E41" s="46">
        <v>14296183</v>
      </c>
      <c r="F41" s="46">
        <v>0</v>
      </c>
      <c r="G41" s="46">
        <v>818115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18238912</v>
      </c>
      <c r="O41" s="47">
        <f t="shared" si="8"/>
        <v>96.338557265173961</v>
      </c>
      <c r="P41" s="9"/>
    </row>
    <row r="42" spans="1:16" ht="15.6">
      <c r="A42" s="29" t="s">
        <v>48</v>
      </c>
      <c r="B42" s="30"/>
      <c r="C42" s="31"/>
      <c r="D42" s="32">
        <f t="shared" ref="D42:M42" si="9">SUM(D43:D58)</f>
        <v>21806502</v>
      </c>
      <c r="E42" s="32">
        <f t="shared" si="9"/>
        <v>108666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208445229</v>
      </c>
      <c r="J42" s="32">
        <f t="shared" si="9"/>
        <v>95881812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326242209</v>
      </c>
      <c r="O42" s="45">
        <f t="shared" si="8"/>
        <v>1723.2225109734261</v>
      </c>
      <c r="P42" s="10"/>
    </row>
    <row r="43" spans="1:16">
      <c r="A43" s="12"/>
      <c r="B43" s="25">
        <v>341.2</v>
      </c>
      <c r="C43" s="20" t="s">
        <v>130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95881812</v>
      </c>
      <c r="K43" s="46">
        <v>0</v>
      </c>
      <c r="L43" s="46">
        <v>0</v>
      </c>
      <c r="M43" s="46">
        <v>0</v>
      </c>
      <c r="N43" s="46">
        <f t="shared" ref="N43:N58" si="10">SUM(D43:M43)</f>
        <v>95881812</v>
      </c>
      <c r="O43" s="47">
        <f t="shared" si="8"/>
        <v>506.45101177365427</v>
      </c>
      <c r="P43" s="9"/>
    </row>
    <row r="44" spans="1:16">
      <c r="A44" s="12"/>
      <c r="B44" s="25">
        <v>341.3</v>
      </c>
      <c r="C44" s="20" t="s">
        <v>162</v>
      </c>
      <c r="D44" s="46">
        <v>0</v>
      </c>
      <c r="E44" s="46">
        <v>108666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108666</v>
      </c>
      <c r="O44" s="47">
        <f t="shared" si="8"/>
        <v>0.57397753022644082</v>
      </c>
      <c r="P44" s="9"/>
    </row>
    <row r="45" spans="1:16">
      <c r="A45" s="12"/>
      <c r="B45" s="25">
        <v>341.9</v>
      </c>
      <c r="C45" s="20" t="s">
        <v>131</v>
      </c>
      <c r="D45" s="46">
        <v>3648089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3648089</v>
      </c>
      <c r="O45" s="47">
        <f t="shared" si="8"/>
        <v>19.269330924725729</v>
      </c>
      <c r="P45" s="9"/>
    </row>
    <row r="46" spans="1:16">
      <c r="A46" s="12"/>
      <c r="B46" s="25">
        <v>342.1</v>
      </c>
      <c r="C46" s="20" t="s">
        <v>53</v>
      </c>
      <c r="D46" s="46">
        <v>656568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656568</v>
      </c>
      <c r="O46" s="47">
        <f t="shared" si="8"/>
        <v>3.4680146417988498</v>
      </c>
      <c r="P46" s="9"/>
    </row>
    <row r="47" spans="1:16">
      <c r="A47" s="12"/>
      <c r="B47" s="25">
        <v>342.2</v>
      </c>
      <c r="C47" s="20" t="s">
        <v>54</v>
      </c>
      <c r="D47" s="46">
        <v>1790596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1790596</v>
      </c>
      <c r="O47" s="47">
        <f t="shared" si="8"/>
        <v>9.4579893408549509</v>
      </c>
      <c r="P47" s="9"/>
    </row>
    <row r="48" spans="1:16">
      <c r="A48" s="12"/>
      <c r="B48" s="25">
        <v>342.6</v>
      </c>
      <c r="C48" s="20" t="s">
        <v>55</v>
      </c>
      <c r="D48" s="46">
        <v>10438454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10438454</v>
      </c>
      <c r="O48" s="47">
        <f t="shared" si="8"/>
        <v>55.136271200764838</v>
      </c>
      <c r="P48" s="9"/>
    </row>
    <row r="49" spans="1:16">
      <c r="A49" s="12"/>
      <c r="B49" s="25">
        <v>342.9</v>
      </c>
      <c r="C49" s="20" t="s">
        <v>56</v>
      </c>
      <c r="D49" s="46">
        <v>488353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488353</v>
      </c>
      <c r="O49" s="47">
        <f t="shared" si="8"/>
        <v>2.5794972559832243</v>
      </c>
      <c r="P49" s="9"/>
    </row>
    <row r="50" spans="1:16">
      <c r="A50" s="12"/>
      <c r="B50" s="25">
        <v>343.4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20729023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20729023</v>
      </c>
      <c r="O50" s="47">
        <f t="shared" si="8"/>
        <v>109.49140877134602</v>
      </c>
      <c r="P50" s="9"/>
    </row>
    <row r="51" spans="1:16">
      <c r="A51" s="12"/>
      <c r="B51" s="25">
        <v>343.6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146297581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146297581</v>
      </c>
      <c r="O51" s="47">
        <f t="shared" si="8"/>
        <v>772.74882870891236</v>
      </c>
      <c r="P51" s="9"/>
    </row>
    <row r="52" spans="1:16">
      <c r="A52" s="12"/>
      <c r="B52" s="25">
        <v>343.8</v>
      </c>
      <c r="C52" s="20" t="s">
        <v>109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4875939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4875939</v>
      </c>
      <c r="O52" s="47">
        <f t="shared" si="8"/>
        <v>25.754876638090863</v>
      </c>
      <c r="P52" s="9"/>
    </row>
    <row r="53" spans="1:16">
      <c r="A53" s="12"/>
      <c r="B53" s="25">
        <v>343.9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18925985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18925985</v>
      </c>
      <c r="O53" s="47">
        <f t="shared" si="8"/>
        <v>99.967700360762933</v>
      </c>
      <c r="P53" s="9"/>
    </row>
    <row r="54" spans="1:16">
      <c r="A54" s="12"/>
      <c r="B54" s="25">
        <v>344.1</v>
      </c>
      <c r="C54" s="20" t="s">
        <v>132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4858028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4858028</v>
      </c>
      <c r="O54" s="47">
        <f t="shared" si="8"/>
        <v>25.660270123229857</v>
      </c>
      <c r="P54" s="9"/>
    </row>
    <row r="55" spans="1:16">
      <c r="A55" s="12"/>
      <c r="B55" s="25">
        <v>344.5</v>
      </c>
      <c r="C55" s="20" t="s">
        <v>133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12758673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12758673</v>
      </c>
      <c r="O55" s="47">
        <f t="shared" si="8"/>
        <v>67.391747349739333</v>
      </c>
      <c r="P55" s="9"/>
    </row>
    <row r="56" spans="1:16">
      <c r="A56" s="12"/>
      <c r="B56" s="25">
        <v>347.2</v>
      </c>
      <c r="C56" s="20" t="s">
        <v>63</v>
      </c>
      <c r="D56" s="46">
        <v>1579138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1579138</v>
      </c>
      <c r="O56" s="47">
        <f t="shared" si="8"/>
        <v>8.3410609493928298</v>
      </c>
      <c r="P56" s="9"/>
    </row>
    <row r="57" spans="1:16">
      <c r="A57" s="12"/>
      <c r="B57" s="25">
        <v>347.4</v>
      </c>
      <c r="C57" s="20" t="s">
        <v>64</v>
      </c>
      <c r="D57" s="46">
        <v>25800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25800</v>
      </c>
      <c r="O57" s="47">
        <f t="shared" si="8"/>
        <v>0.13627648279905558</v>
      </c>
      <c r="P57" s="9"/>
    </row>
    <row r="58" spans="1:16">
      <c r="A58" s="12"/>
      <c r="B58" s="25">
        <v>347.5</v>
      </c>
      <c r="C58" s="20" t="s">
        <v>65</v>
      </c>
      <c r="D58" s="46">
        <v>3179504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3179504</v>
      </c>
      <c r="O58" s="47">
        <f t="shared" si="8"/>
        <v>16.794248921144511</v>
      </c>
      <c r="P58" s="9"/>
    </row>
    <row r="59" spans="1:16" ht="15.6">
      <c r="A59" s="29" t="s">
        <v>49</v>
      </c>
      <c r="B59" s="30"/>
      <c r="C59" s="31"/>
      <c r="D59" s="32">
        <f t="shared" ref="D59:M59" si="11">SUM(D60:D62)</f>
        <v>1305877</v>
      </c>
      <c r="E59" s="32">
        <f t="shared" si="11"/>
        <v>3100802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1990269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4" si="12">SUM(D59:M59)</f>
        <v>6396948</v>
      </c>
      <c r="O59" s="45">
        <f t="shared" si="8"/>
        <v>33.788898220482672</v>
      </c>
      <c r="P59" s="10"/>
    </row>
    <row r="60" spans="1:16">
      <c r="A60" s="13"/>
      <c r="B60" s="39">
        <v>351.1</v>
      </c>
      <c r="C60" s="21" t="s">
        <v>68</v>
      </c>
      <c r="D60" s="46">
        <v>891009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891009</v>
      </c>
      <c r="O60" s="47">
        <f t="shared" si="8"/>
        <v>4.706340025670686</v>
      </c>
      <c r="P60" s="9"/>
    </row>
    <row r="61" spans="1:16">
      <c r="A61" s="13"/>
      <c r="B61" s="39">
        <v>354</v>
      </c>
      <c r="C61" s="21" t="s">
        <v>69</v>
      </c>
      <c r="D61" s="46">
        <v>414868</v>
      </c>
      <c r="E61" s="46">
        <v>0</v>
      </c>
      <c r="F61" s="46">
        <v>0</v>
      </c>
      <c r="G61" s="46">
        <v>0</v>
      </c>
      <c r="H61" s="46">
        <v>0</v>
      </c>
      <c r="I61" s="46">
        <v>1990269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2405137</v>
      </c>
      <c r="O61" s="47">
        <f t="shared" si="8"/>
        <v>12.704015930615199</v>
      </c>
      <c r="P61" s="9"/>
    </row>
    <row r="62" spans="1:16">
      <c r="A62" s="13"/>
      <c r="B62" s="39">
        <v>359</v>
      </c>
      <c r="C62" s="21" t="s">
        <v>70</v>
      </c>
      <c r="D62" s="46">
        <v>0</v>
      </c>
      <c r="E62" s="46">
        <v>3100802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3100802</v>
      </c>
      <c r="O62" s="47">
        <f t="shared" si="8"/>
        <v>16.378542264196788</v>
      </c>
      <c r="P62" s="9"/>
    </row>
    <row r="63" spans="1:16" ht="15.6">
      <c r="A63" s="29" t="s">
        <v>3</v>
      </c>
      <c r="B63" s="30"/>
      <c r="C63" s="31"/>
      <c r="D63" s="32">
        <f t="shared" ref="D63:M63" si="13">SUM(D64:D71)</f>
        <v>39834365</v>
      </c>
      <c r="E63" s="32">
        <f t="shared" si="13"/>
        <v>3528791</v>
      </c>
      <c r="F63" s="32">
        <f t="shared" si="13"/>
        <v>413929</v>
      </c>
      <c r="G63" s="32">
        <f t="shared" si="13"/>
        <v>2358719</v>
      </c>
      <c r="H63" s="32">
        <f t="shared" si="13"/>
        <v>1625673</v>
      </c>
      <c r="I63" s="32">
        <f t="shared" si="13"/>
        <v>9354603</v>
      </c>
      <c r="J63" s="32">
        <f t="shared" si="13"/>
        <v>4037871</v>
      </c>
      <c r="K63" s="32">
        <f t="shared" si="13"/>
        <v>158823336</v>
      </c>
      <c r="L63" s="32">
        <f t="shared" si="13"/>
        <v>0</v>
      </c>
      <c r="M63" s="32">
        <f t="shared" si="13"/>
        <v>1101</v>
      </c>
      <c r="N63" s="32">
        <f t="shared" si="12"/>
        <v>219978388</v>
      </c>
      <c r="O63" s="45">
        <f t="shared" si="8"/>
        <v>1161.9333724203866</v>
      </c>
      <c r="P63" s="10"/>
    </row>
    <row r="64" spans="1:16">
      <c r="A64" s="12"/>
      <c r="B64" s="25">
        <v>361.1</v>
      </c>
      <c r="C64" s="20" t="s">
        <v>71</v>
      </c>
      <c r="D64" s="46">
        <v>5024611</v>
      </c>
      <c r="E64" s="46">
        <v>2128704</v>
      </c>
      <c r="F64" s="46">
        <v>413929</v>
      </c>
      <c r="G64" s="46">
        <v>2347636</v>
      </c>
      <c r="H64" s="46">
        <v>1061404</v>
      </c>
      <c r="I64" s="46">
        <v>0</v>
      </c>
      <c r="J64" s="46">
        <v>1982991</v>
      </c>
      <c r="K64" s="46">
        <v>8300265</v>
      </c>
      <c r="L64" s="46">
        <v>0</v>
      </c>
      <c r="M64" s="46">
        <v>0</v>
      </c>
      <c r="N64" s="46">
        <f t="shared" si="12"/>
        <v>21259540</v>
      </c>
      <c r="O64" s="47">
        <f t="shared" si="8"/>
        <v>112.29361771805557</v>
      </c>
      <c r="P64" s="9"/>
    </row>
    <row r="65" spans="1:119">
      <c r="A65" s="12"/>
      <c r="B65" s="25">
        <v>361.2</v>
      </c>
      <c r="C65" s="20" t="s">
        <v>72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28599607</v>
      </c>
      <c r="L65" s="46">
        <v>0</v>
      </c>
      <c r="M65" s="46">
        <v>0</v>
      </c>
      <c r="N65" s="46">
        <f t="shared" ref="N65:N71" si="14">SUM(D65:M65)</f>
        <v>28599607</v>
      </c>
      <c r="O65" s="47">
        <f t="shared" si="8"/>
        <v>151.06410276725774</v>
      </c>
      <c r="P65" s="9"/>
    </row>
    <row r="66" spans="1:119">
      <c r="A66" s="12"/>
      <c r="B66" s="25">
        <v>361.3</v>
      </c>
      <c r="C66" s="20" t="s">
        <v>73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74320441</v>
      </c>
      <c r="L66" s="46">
        <v>0</v>
      </c>
      <c r="M66" s="46">
        <v>0</v>
      </c>
      <c r="N66" s="46">
        <f t="shared" si="14"/>
        <v>74320441</v>
      </c>
      <c r="O66" s="47">
        <f t="shared" si="8"/>
        <v>392.56311238584203</v>
      </c>
      <c r="P66" s="9"/>
    </row>
    <row r="67" spans="1:119">
      <c r="A67" s="12"/>
      <c r="B67" s="25">
        <v>362</v>
      </c>
      <c r="C67" s="20" t="s">
        <v>74</v>
      </c>
      <c r="D67" s="46">
        <v>4307167</v>
      </c>
      <c r="E67" s="46">
        <v>160000</v>
      </c>
      <c r="F67" s="46">
        <v>0</v>
      </c>
      <c r="G67" s="46">
        <v>0</v>
      </c>
      <c r="H67" s="46">
        <v>0</v>
      </c>
      <c r="I67" s="46">
        <v>4308276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8775443</v>
      </c>
      <c r="O67" s="47">
        <f t="shared" si="8"/>
        <v>46.352190195488085</v>
      </c>
      <c r="P67" s="9"/>
    </row>
    <row r="68" spans="1:119">
      <c r="A68" s="12"/>
      <c r="B68" s="25">
        <v>364</v>
      </c>
      <c r="C68" s="20" t="s">
        <v>134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523550</v>
      </c>
      <c r="J68" s="46">
        <v>582421</v>
      </c>
      <c r="K68" s="46">
        <v>0</v>
      </c>
      <c r="L68" s="46">
        <v>0</v>
      </c>
      <c r="M68" s="46">
        <v>0</v>
      </c>
      <c r="N68" s="46">
        <f t="shared" si="14"/>
        <v>1105971</v>
      </c>
      <c r="O68" s="47">
        <f t="shared" si="8"/>
        <v>5.8417766650292364</v>
      </c>
      <c r="P68" s="9"/>
    </row>
    <row r="69" spans="1:119">
      <c r="A69" s="12"/>
      <c r="B69" s="25">
        <v>366</v>
      </c>
      <c r="C69" s="20" t="s">
        <v>76</v>
      </c>
      <c r="D69" s="46">
        <v>509141</v>
      </c>
      <c r="E69" s="46">
        <v>38205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547346</v>
      </c>
      <c r="O69" s="47">
        <f t="shared" ref="O69:O79" si="15">(N69/O$81)</f>
        <v>2.8911003005477469</v>
      </c>
      <c r="P69" s="9"/>
    </row>
    <row r="70" spans="1:119">
      <c r="A70" s="12"/>
      <c r="B70" s="25">
        <v>368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47481522</v>
      </c>
      <c r="L70" s="46">
        <v>0</v>
      </c>
      <c r="M70" s="46">
        <v>0</v>
      </c>
      <c r="N70" s="46">
        <f t="shared" si="14"/>
        <v>47481522</v>
      </c>
      <c r="O70" s="47">
        <f t="shared" si="15"/>
        <v>250.7990238800767</v>
      </c>
      <c r="P70" s="9"/>
    </row>
    <row r="71" spans="1:119">
      <c r="A71" s="12"/>
      <c r="B71" s="25">
        <v>369.9</v>
      </c>
      <c r="C71" s="20" t="s">
        <v>78</v>
      </c>
      <c r="D71" s="46">
        <v>29993446</v>
      </c>
      <c r="E71" s="46">
        <v>1201882</v>
      </c>
      <c r="F71" s="46">
        <v>0</v>
      </c>
      <c r="G71" s="46">
        <v>11083</v>
      </c>
      <c r="H71" s="46">
        <v>564269</v>
      </c>
      <c r="I71" s="46">
        <v>4522777</v>
      </c>
      <c r="J71" s="46">
        <v>1472459</v>
      </c>
      <c r="K71" s="46">
        <v>121501</v>
      </c>
      <c r="L71" s="46">
        <v>0</v>
      </c>
      <c r="M71" s="46">
        <v>1101</v>
      </c>
      <c r="N71" s="46">
        <f t="shared" si="14"/>
        <v>37888518</v>
      </c>
      <c r="O71" s="47">
        <f t="shared" si="15"/>
        <v>200.12844850808943</v>
      </c>
      <c r="P71" s="9"/>
    </row>
    <row r="72" spans="1:119" ht="15.6">
      <c r="A72" s="29" t="s">
        <v>50</v>
      </c>
      <c r="B72" s="30"/>
      <c r="C72" s="31"/>
      <c r="D72" s="32">
        <f t="shared" ref="D72:M72" si="16">SUM(D73:D78)</f>
        <v>11722281</v>
      </c>
      <c r="E72" s="32">
        <f t="shared" si="16"/>
        <v>8905883</v>
      </c>
      <c r="F72" s="32">
        <f t="shared" si="16"/>
        <v>197823649</v>
      </c>
      <c r="G72" s="32">
        <f t="shared" si="16"/>
        <v>190534126</v>
      </c>
      <c r="H72" s="32">
        <f t="shared" si="16"/>
        <v>0</v>
      </c>
      <c r="I72" s="32">
        <f t="shared" si="16"/>
        <v>25398321</v>
      </c>
      <c r="J72" s="32">
        <f t="shared" si="16"/>
        <v>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ref="N72:N79" si="17">SUM(D72:M72)</f>
        <v>434384260</v>
      </c>
      <c r="O72" s="45">
        <f t="shared" si="15"/>
        <v>2294.4325246538947</v>
      </c>
      <c r="P72" s="9"/>
    </row>
    <row r="73" spans="1:119">
      <c r="A73" s="12"/>
      <c r="B73" s="25">
        <v>381</v>
      </c>
      <c r="C73" s="20" t="s">
        <v>79</v>
      </c>
      <c r="D73" s="46">
        <v>11722281</v>
      </c>
      <c r="E73" s="46">
        <v>8905883</v>
      </c>
      <c r="F73" s="46">
        <v>30668649</v>
      </c>
      <c r="G73" s="46">
        <v>9247505</v>
      </c>
      <c r="H73" s="46">
        <v>0</v>
      </c>
      <c r="I73" s="46">
        <v>10258724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70803042</v>
      </c>
      <c r="O73" s="47">
        <f t="shared" si="15"/>
        <v>373.98409051293834</v>
      </c>
      <c r="P73" s="9"/>
    </row>
    <row r="74" spans="1:119">
      <c r="A74" s="12"/>
      <c r="B74" s="25">
        <v>384</v>
      </c>
      <c r="C74" s="20" t="s">
        <v>80</v>
      </c>
      <c r="D74" s="46">
        <v>0</v>
      </c>
      <c r="E74" s="46">
        <v>0</v>
      </c>
      <c r="F74" s="46">
        <v>0</v>
      </c>
      <c r="G74" s="46">
        <v>181286621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181286621</v>
      </c>
      <c r="O74" s="47">
        <f t="shared" si="15"/>
        <v>957.56213520951189</v>
      </c>
      <c r="P74" s="9"/>
    </row>
    <row r="75" spans="1:119">
      <c r="A75" s="12"/>
      <c r="B75" s="25">
        <v>385</v>
      </c>
      <c r="C75" s="20" t="s">
        <v>110</v>
      </c>
      <c r="D75" s="46">
        <v>0</v>
      </c>
      <c r="E75" s="46">
        <v>0</v>
      </c>
      <c r="F75" s="46">
        <v>167155000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167155000</v>
      </c>
      <c r="O75" s="47">
        <f t="shared" si="15"/>
        <v>882.9184295455866</v>
      </c>
      <c r="P75" s="9"/>
    </row>
    <row r="76" spans="1:119">
      <c r="A76" s="12"/>
      <c r="B76" s="25">
        <v>389.1</v>
      </c>
      <c r="C76" s="20" t="s">
        <v>135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8375535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8375535</v>
      </c>
      <c r="O76" s="47">
        <f t="shared" si="15"/>
        <v>44.239862455828991</v>
      </c>
      <c r="P76" s="9"/>
    </row>
    <row r="77" spans="1:119">
      <c r="A77" s="12"/>
      <c r="B77" s="25">
        <v>389.2</v>
      </c>
      <c r="C77" s="20" t="s">
        <v>136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3257783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3257783</v>
      </c>
      <c r="O77" s="47">
        <f t="shared" si="15"/>
        <v>17.207721277618436</v>
      </c>
      <c r="P77" s="9"/>
    </row>
    <row r="78" spans="1:119" ht="15.6" thickBot="1">
      <c r="A78" s="12"/>
      <c r="B78" s="25">
        <v>389.8</v>
      </c>
      <c r="C78" s="20" t="s">
        <v>137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3506279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3506279</v>
      </c>
      <c r="O78" s="47">
        <f t="shared" si="15"/>
        <v>18.520285652410458</v>
      </c>
      <c r="P78" s="9"/>
    </row>
    <row r="79" spans="1:119" ht="16.2" thickBot="1">
      <c r="A79" s="14" t="s">
        <v>66</v>
      </c>
      <c r="B79" s="23"/>
      <c r="C79" s="22"/>
      <c r="D79" s="15">
        <f t="shared" ref="D79:M79" si="18">SUM(D5,D14,D22,D42,D59,D63,D72)</f>
        <v>369852950</v>
      </c>
      <c r="E79" s="15">
        <f t="shared" si="18"/>
        <v>90056593</v>
      </c>
      <c r="F79" s="15">
        <f t="shared" si="18"/>
        <v>206813379</v>
      </c>
      <c r="G79" s="15">
        <f t="shared" si="18"/>
        <v>197420454</v>
      </c>
      <c r="H79" s="15">
        <f t="shared" si="18"/>
        <v>1625673</v>
      </c>
      <c r="I79" s="15">
        <f t="shared" si="18"/>
        <v>245188422</v>
      </c>
      <c r="J79" s="15">
        <f t="shared" si="18"/>
        <v>99919683</v>
      </c>
      <c r="K79" s="15">
        <f t="shared" si="18"/>
        <v>158823336</v>
      </c>
      <c r="L79" s="15">
        <f t="shared" si="18"/>
        <v>0</v>
      </c>
      <c r="M79" s="15">
        <f t="shared" si="18"/>
        <v>125726</v>
      </c>
      <c r="N79" s="15">
        <f t="shared" si="17"/>
        <v>1369826216</v>
      </c>
      <c r="O79" s="38">
        <f t="shared" si="15"/>
        <v>7235.4689442798208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21" t="s">
        <v>163</v>
      </c>
      <c r="M81" s="121"/>
      <c r="N81" s="121"/>
      <c r="O81" s="43">
        <v>189321</v>
      </c>
    </row>
    <row r="82" spans="1:15">
      <c r="A82" s="122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  <row r="83" spans="1:15" ht="15.75" customHeight="1" thickBot="1">
      <c r="A83" s="123" t="s">
        <v>105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3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158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193847598</v>
      </c>
      <c r="E5" s="27">
        <f t="shared" si="0"/>
        <v>0</v>
      </c>
      <c r="F5" s="27">
        <f t="shared" si="0"/>
        <v>2233302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116630</v>
      </c>
      <c r="N5" s="28">
        <f t="shared" ref="N5:N15" si="1">SUM(D5:M5)</f>
        <v>196197530</v>
      </c>
      <c r="O5" s="33">
        <f t="shared" ref="O5:O36" si="2">(N5/O$78)</f>
        <v>1053.5792610890344</v>
      </c>
      <c r="P5" s="6"/>
    </row>
    <row r="6" spans="1:133">
      <c r="A6" s="12"/>
      <c r="B6" s="25">
        <v>311</v>
      </c>
      <c r="C6" s="20" t="s">
        <v>2</v>
      </c>
      <c r="D6" s="46">
        <v>143766417</v>
      </c>
      <c r="E6" s="46">
        <v>0</v>
      </c>
      <c r="F6" s="46">
        <v>2233302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116630</v>
      </c>
      <c r="N6" s="46">
        <f t="shared" si="1"/>
        <v>146116349</v>
      </c>
      <c r="O6" s="47">
        <f t="shared" si="2"/>
        <v>784.64369562882609</v>
      </c>
      <c r="P6" s="9"/>
    </row>
    <row r="7" spans="1:133">
      <c r="A7" s="12"/>
      <c r="B7" s="25">
        <v>312.51</v>
      </c>
      <c r="C7" s="20" t="s">
        <v>95</v>
      </c>
      <c r="D7" s="46">
        <v>3840691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3840691</v>
      </c>
      <c r="O7" s="47">
        <f t="shared" si="2"/>
        <v>20.624481795725487</v>
      </c>
      <c r="P7" s="9"/>
    </row>
    <row r="8" spans="1:133">
      <c r="A8" s="12"/>
      <c r="B8" s="25">
        <v>312.52</v>
      </c>
      <c r="C8" s="20" t="s">
        <v>123</v>
      </c>
      <c r="D8" s="46">
        <v>2902499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2902499</v>
      </c>
      <c r="O8" s="47">
        <f t="shared" si="2"/>
        <v>15.586397809043067</v>
      </c>
      <c r="P8" s="9"/>
    </row>
    <row r="9" spans="1:133">
      <c r="A9" s="12"/>
      <c r="B9" s="25">
        <v>314.10000000000002</v>
      </c>
      <c r="C9" s="20" t="s">
        <v>10</v>
      </c>
      <c r="D9" s="46">
        <v>21415178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21415178</v>
      </c>
      <c r="O9" s="47">
        <f t="shared" si="2"/>
        <v>114.99934486091719</v>
      </c>
      <c r="P9" s="9"/>
    </row>
    <row r="10" spans="1:133">
      <c r="A10" s="12"/>
      <c r="B10" s="25">
        <v>314.3</v>
      </c>
      <c r="C10" s="20" t="s">
        <v>11</v>
      </c>
      <c r="D10" s="46">
        <v>6755372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6755372</v>
      </c>
      <c r="O10" s="47">
        <f t="shared" si="2"/>
        <v>36.276296853184405</v>
      </c>
      <c r="P10" s="9"/>
    </row>
    <row r="11" spans="1:133">
      <c r="A11" s="12"/>
      <c r="B11" s="25">
        <v>314.39999999999998</v>
      </c>
      <c r="C11" s="20" t="s">
        <v>13</v>
      </c>
      <c r="D11" s="46">
        <v>569325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569325</v>
      </c>
      <c r="O11" s="47">
        <f t="shared" si="2"/>
        <v>3.0572709698206424</v>
      </c>
      <c r="P11" s="9"/>
    </row>
    <row r="12" spans="1:133">
      <c r="A12" s="12"/>
      <c r="B12" s="25">
        <v>315</v>
      </c>
      <c r="C12" s="20" t="s">
        <v>124</v>
      </c>
      <c r="D12" s="46">
        <v>11438640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11438640</v>
      </c>
      <c r="O12" s="47">
        <f t="shared" si="2"/>
        <v>61.425410804424871</v>
      </c>
      <c r="P12" s="9"/>
    </row>
    <row r="13" spans="1:133">
      <c r="A13" s="12"/>
      <c r="B13" s="25">
        <v>316</v>
      </c>
      <c r="C13" s="20" t="s">
        <v>125</v>
      </c>
      <c r="D13" s="46">
        <v>3159476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3159476</v>
      </c>
      <c r="O13" s="47">
        <f t="shared" si="2"/>
        <v>16.966362367092685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SUM(D15:D21)</f>
        <v>64058520</v>
      </c>
      <c r="E14" s="32">
        <f t="shared" si="3"/>
        <v>23703210</v>
      </c>
      <c r="F14" s="32">
        <f t="shared" si="3"/>
        <v>0</v>
      </c>
      <c r="G14" s="32">
        <f t="shared" si="3"/>
        <v>3566419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91328149</v>
      </c>
      <c r="O14" s="45">
        <f t="shared" si="2"/>
        <v>490.43147352593707</v>
      </c>
      <c r="P14" s="10"/>
    </row>
    <row r="15" spans="1:133">
      <c r="A15" s="12"/>
      <c r="B15" s="25">
        <v>322</v>
      </c>
      <c r="C15" s="20" t="s">
        <v>0</v>
      </c>
      <c r="D15" s="46">
        <v>379427</v>
      </c>
      <c r="E15" s="46">
        <v>22605110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22984537</v>
      </c>
      <c r="O15" s="47">
        <f t="shared" si="2"/>
        <v>123.42679089249275</v>
      </c>
      <c r="P15" s="9"/>
    </row>
    <row r="16" spans="1:133">
      <c r="A16" s="12"/>
      <c r="B16" s="25">
        <v>323.10000000000002</v>
      </c>
      <c r="C16" s="20" t="s">
        <v>16</v>
      </c>
      <c r="D16" s="46">
        <v>16593753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16593753</v>
      </c>
      <c r="O16" s="47">
        <f t="shared" si="2"/>
        <v>89.108328858339604</v>
      </c>
      <c r="P16" s="9"/>
    </row>
    <row r="17" spans="1:16">
      <c r="A17" s="12"/>
      <c r="B17" s="25">
        <v>323.39999999999998</v>
      </c>
      <c r="C17" s="20" t="s">
        <v>17</v>
      </c>
      <c r="D17" s="46">
        <v>538090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538090</v>
      </c>
      <c r="O17" s="47">
        <f t="shared" si="2"/>
        <v>2.8895392546450434</v>
      </c>
      <c r="P17" s="9"/>
    </row>
    <row r="18" spans="1:16">
      <c r="A18" s="12"/>
      <c r="B18" s="25">
        <v>323.7</v>
      </c>
      <c r="C18" s="20" t="s">
        <v>146</v>
      </c>
      <c r="D18" s="46">
        <v>7082938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7082938</v>
      </c>
      <c r="O18" s="47">
        <f t="shared" si="2"/>
        <v>38.035323810546664</v>
      </c>
      <c r="P18" s="9"/>
    </row>
    <row r="19" spans="1:16">
      <c r="A19" s="12"/>
      <c r="B19" s="25">
        <v>324.62</v>
      </c>
      <c r="C19" s="20" t="s">
        <v>18</v>
      </c>
      <c r="D19" s="46">
        <v>778771</v>
      </c>
      <c r="E19" s="46">
        <v>0</v>
      </c>
      <c r="F19" s="46">
        <v>0</v>
      </c>
      <c r="G19" s="46">
        <v>3538089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4316860</v>
      </c>
      <c r="O19" s="47">
        <f t="shared" si="2"/>
        <v>23.181505745891954</v>
      </c>
      <c r="P19" s="9"/>
    </row>
    <row r="20" spans="1:16">
      <c r="A20" s="12"/>
      <c r="B20" s="25">
        <v>325.10000000000002</v>
      </c>
      <c r="C20" s="20" t="s">
        <v>19</v>
      </c>
      <c r="D20" s="46">
        <v>0</v>
      </c>
      <c r="E20" s="46">
        <v>0</v>
      </c>
      <c r="F20" s="46">
        <v>0</v>
      </c>
      <c r="G20" s="46">
        <v>28330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28330</v>
      </c>
      <c r="O20" s="47">
        <f t="shared" si="2"/>
        <v>0.15213188701535818</v>
      </c>
      <c r="P20" s="9"/>
    </row>
    <row r="21" spans="1:16">
      <c r="A21" s="12"/>
      <c r="B21" s="25">
        <v>325.2</v>
      </c>
      <c r="C21" s="20" t="s">
        <v>20</v>
      </c>
      <c r="D21" s="46">
        <v>38685541</v>
      </c>
      <c r="E21" s="46">
        <v>1098100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39783641</v>
      </c>
      <c r="O21" s="47">
        <f t="shared" si="2"/>
        <v>213.6378530770057</v>
      </c>
      <c r="P21" s="9"/>
    </row>
    <row r="22" spans="1:16" ht="15.6">
      <c r="A22" s="29" t="s">
        <v>22</v>
      </c>
      <c r="B22" s="30"/>
      <c r="C22" s="31"/>
      <c r="D22" s="32">
        <f t="shared" ref="D22:M22" si="5">SUM(D23:D40)</f>
        <v>22023592</v>
      </c>
      <c r="E22" s="32">
        <f t="shared" si="5"/>
        <v>26959009</v>
      </c>
      <c r="F22" s="32">
        <f t="shared" si="5"/>
        <v>0</v>
      </c>
      <c r="G22" s="32">
        <f t="shared" si="5"/>
        <v>818115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ref="N22:N27" si="6">SUM(D22:M22)</f>
        <v>49800716</v>
      </c>
      <c r="O22" s="45">
        <f t="shared" si="2"/>
        <v>267.42947051874125</v>
      </c>
      <c r="P22" s="10"/>
    </row>
    <row r="23" spans="1:16">
      <c r="A23" s="12"/>
      <c r="B23" s="25">
        <v>331.1</v>
      </c>
      <c r="C23" s="20" t="s">
        <v>100</v>
      </c>
      <c r="D23" s="46">
        <v>82244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82244</v>
      </c>
      <c r="O23" s="47">
        <f t="shared" si="2"/>
        <v>0.44164966169047365</v>
      </c>
      <c r="P23" s="9"/>
    </row>
    <row r="24" spans="1:16">
      <c r="A24" s="12"/>
      <c r="B24" s="25">
        <v>331.2</v>
      </c>
      <c r="C24" s="20" t="s">
        <v>21</v>
      </c>
      <c r="D24" s="46">
        <v>0</v>
      </c>
      <c r="E24" s="46">
        <v>2252033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2252033</v>
      </c>
      <c r="O24" s="47">
        <f t="shared" si="2"/>
        <v>12.093400279239608</v>
      </c>
      <c r="P24" s="9"/>
    </row>
    <row r="25" spans="1:16">
      <c r="A25" s="12"/>
      <c r="B25" s="25">
        <v>331.42</v>
      </c>
      <c r="C25" s="20" t="s">
        <v>26</v>
      </c>
      <c r="D25" s="46">
        <v>0</v>
      </c>
      <c r="E25" s="46">
        <v>530391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530391</v>
      </c>
      <c r="O25" s="47">
        <f t="shared" si="2"/>
        <v>2.8481956825260446</v>
      </c>
      <c r="P25" s="9"/>
    </row>
    <row r="26" spans="1:16">
      <c r="A26" s="12"/>
      <c r="B26" s="25">
        <v>331.5</v>
      </c>
      <c r="C26" s="20" t="s">
        <v>23</v>
      </c>
      <c r="D26" s="46">
        <v>0</v>
      </c>
      <c r="E26" s="46">
        <v>9661115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9661115</v>
      </c>
      <c r="O26" s="47">
        <f t="shared" si="2"/>
        <v>51.880114917839116</v>
      </c>
      <c r="P26" s="9"/>
    </row>
    <row r="27" spans="1:16">
      <c r="A27" s="12"/>
      <c r="B27" s="25">
        <v>331.7</v>
      </c>
      <c r="C27" s="20" t="s">
        <v>24</v>
      </c>
      <c r="D27" s="46">
        <v>0</v>
      </c>
      <c r="E27" s="46">
        <v>175621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175621</v>
      </c>
      <c r="O27" s="47">
        <f t="shared" si="2"/>
        <v>0.94308344968317048</v>
      </c>
      <c r="P27" s="9"/>
    </row>
    <row r="28" spans="1:16">
      <c r="A28" s="12"/>
      <c r="B28" s="25">
        <v>334.41</v>
      </c>
      <c r="C28" s="20" t="s">
        <v>102</v>
      </c>
      <c r="D28" s="46">
        <v>0</v>
      </c>
      <c r="E28" s="46">
        <v>356164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356164</v>
      </c>
      <c r="O28" s="47">
        <f t="shared" si="2"/>
        <v>1.9125980023627966</v>
      </c>
      <c r="P28" s="9"/>
    </row>
    <row r="29" spans="1:16">
      <c r="A29" s="12"/>
      <c r="B29" s="25">
        <v>334.5</v>
      </c>
      <c r="C29" s="20" t="s">
        <v>29</v>
      </c>
      <c r="D29" s="46">
        <v>0</v>
      </c>
      <c r="E29" s="46">
        <v>489373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489373</v>
      </c>
      <c r="O29" s="47">
        <f t="shared" si="2"/>
        <v>2.6279293308989367</v>
      </c>
      <c r="P29" s="9"/>
    </row>
    <row r="30" spans="1:16">
      <c r="A30" s="12"/>
      <c r="B30" s="25">
        <v>335.12</v>
      </c>
      <c r="C30" s="20" t="s">
        <v>126</v>
      </c>
      <c r="D30" s="46">
        <v>4552550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4552550</v>
      </c>
      <c r="O30" s="47">
        <f t="shared" si="2"/>
        <v>24.447159273977018</v>
      </c>
      <c r="P30" s="9"/>
    </row>
    <row r="31" spans="1:16">
      <c r="A31" s="12"/>
      <c r="B31" s="25">
        <v>335.14</v>
      </c>
      <c r="C31" s="20" t="s">
        <v>127</v>
      </c>
      <c r="D31" s="46">
        <v>34484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34484</v>
      </c>
      <c r="O31" s="47">
        <f t="shared" si="2"/>
        <v>0.18517882074965095</v>
      </c>
      <c r="P31" s="9"/>
    </row>
    <row r="32" spans="1:16">
      <c r="A32" s="12"/>
      <c r="B32" s="25">
        <v>335.15</v>
      </c>
      <c r="C32" s="20" t="s">
        <v>128</v>
      </c>
      <c r="D32" s="46">
        <v>314566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314566</v>
      </c>
      <c r="O32" s="47">
        <f t="shared" si="2"/>
        <v>1.689217055096123</v>
      </c>
      <c r="P32" s="9"/>
    </row>
    <row r="33" spans="1:16">
      <c r="A33" s="12"/>
      <c r="B33" s="25">
        <v>335.18</v>
      </c>
      <c r="C33" s="20" t="s">
        <v>129</v>
      </c>
      <c r="D33" s="46">
        <v>12271528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12271528</v>
      </c>
      <c r="O33" s="47">
        <f t="shared" si="2"/>
        <v>65.898013102781661</v>
      </c>
      <c r="P33" s="9"/>
    </row>
    <row r="34" spans="1:16">
      <c r="A34" s="12"/>
      <c r="B34" s="25">
        <v>335.21</v>
      </c>
      <c r="C34" s="20" t="s">
        <v>108</v>
      </c>
      <c r="D34" s="46">
        <v>195335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195335</v>
      </c>
      <c r="O34" s="47">
        <f t="shared" si="2"/>
        <v>1.048947481473526</v>
      </c>
      <c r="P34" s="9"/>
    </row>
    <row r="35" spans="1:16">
      <c r="A35" s="12"/>
      <c r="B35" s="25">
        <v>335.49</v>
      </c>
      <c r="C35" s="20" t="s">
        <v>36</v>
      </c>
      <c r="D35" s="46">
        <v>1555920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1555920</v>
      </c>
      <c r="O35" s="47">
        <f t="shared" si="2"/>
        <v>8.3552787026098159</v>
      </c>
      <c r="P35" s="9"/>
    </row>
    <row r="36" spans="1:16">
      <c r="A36" s="12"/>
      <c r="B36" s="25">
        <v>337.1</v>
      </c>
      <c r="C36" s="20" t="s">
        <v>37</v>
      </c>
      <c r="D36" s="46">
        <v>0</v>
      </c>
      <c r="E36" s="46">
        <v>-1748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-1748</v>
      </c>
      <c r="O36" s="47">
        <f t="shared" si="2"/>
        <v>-9.3867468585543973E-3</v>
      </c>
      <c r="P36" s="9"/>
    </row>
    <row r="37" spans="1:16">
      <c r="A37" s="12"/>
      <c r="B37" s="25">
        <v>337.2</v>
      </c>
      <c r="C37" s="20" t="s">
        <v>38</v>
      </c>
      <c r="D37" s="46">
        <v>0</v>
      </c>
      <c r="E37" s="46">
        <v>23073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23073</v>
      </c>
      <c r="O37" s="47">
        <f t="shared" ref="O37:O68" si="9">(N37/O$78)</f>
        <v>0.12390183653742885</v>
      </c>
      <c r="P37" s="9"/>
    </row>
    <row r="38" spans="1:16">
      <c r="A38" s="12"/>
      <c r="B38" s="25">
        <v>337.4</v>
      </c>
      <c r="C38" s="20" t="s">
        <v>40</v>
      </c>
      <c r="D38" s="46">
        <v>0</v>
      </c>
      <c r="E38" s="46">
        <v>15864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15864</v>
      </c>
      <c r="O38" s="47">
        <f t="shared" si="9"/>
        <v>8.5189560734614977E-2</v>
      </c>
      <c r="P38" s="9"/>
    </row>
    <row r="39" spans="1:16">
      <c r="A39" s="12"/>
      <c r="B39" s="25">
        <v>337.7</v>
      </c>
      <c r="C39" s="20" t="s">
        <v>41</v>
      </c>
      <c r="D39" s="46">
        <v>0</v>
      </c>
      <c r="E39" s="46">
        <v>231007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231007</v>
      </c>
      <c r="O39" s="47">
        <f t="shared" si="9"/>
        <v>1.2405058532918054</v>
      </c>
      <c r="P39" s="9"/>
    </row>
    <row r="40" spans="1:16">
      <c r="A40" s="12"/>
      <c r="B40" s="25">
        <v>338</v>
      </c>
      <c r="C40" s="20" t="s">
        <v>43</v>
      </c>
      <c r="D40" s="46">
        <v>3016965</v>
      </c>
      <c r="E40" s="46">
        <v>13226116</v>
      </c>
      <c r="F40" s="46">
        <v>0</v>
      </c>
      <c r="G40" s="46">
        <v>818115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17061196</v>
      </c>
      <c r="O40" s="47">
        <f t="shared" si="9"/>
        <v>91.618494254108043</v>
      </c>
      <c r="P40" s="9"/>
    </row>
    <row r="41" spans="1:16" ht="15.6">
      <c r="A41" s="29" t="s">
        <v>48</v>
      </c>
      <c r="B41" s="30"/>
      <c r="C41" s="31"/>
      <c r="D41" s="32">
        <f t="shared" ref="D41:M41" si="10">SUM(D42:D56)</f>
        <v>24141594</v>
      </c>
      <c r="E41" s="32">
        <f t="shared" si="10"/>
        <v>154127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212368678</v>
      </c>
      <c r="J41" s="32">
        <f t="shared" si="10"/>
        <v>91269420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327933819</v>
      </c>
      <c r="O41" s="45">
        <f t="shared" si="9"/>
        <v>1761.0021426270002</v>
      </c>
      <c r="P41" s="10"/>
    </row>
    <row r="42" spans="1:16">
      <c r="A42" s="12"/>
      <c r="B42" s="25">
        <v>341.2</v>
      </c>
      <c r="C42" s="20" t="s">
        <v>130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91269420</v>
      </c>
      <c r="K42" s="46">
        <v>0</v>
      </c>
      <c r="L42" s="46">
        <v>0</v>
      </c>
      <c r="M42" s="46">
        <v>0</v>
      </c>
      <c r="N42" s="46">
        <f t="shared" ref="N42:N56" si="11">SUM(D42:M42)</f>
        <v>91269420</v>
      </c>
      <c r="O42" s="47">
        <f t="shared" si="9"/>
        <v>490.11609923746107</v>
      </c>
      <c r="P42" s="9"/>
    </row>
    <row r="43" spans="1:16">
      <c r="A43" s="12"/>
      <c r="B43" s="25">
        <v>341.9</v>
      </c>
      <c r="C43" s="20" t="s">
        <v>131</v>
      </c>
      <c r="D43" s="46">
        <v>3434930</v>
      </c>
      <c r="E43" s="46">
        <v>154127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3589057</v>
      </c>
      <c r="O43" s="47">
        <f t="shared" si="9"/>
        <v>19.273209107507249</v>
      </c>
      <c r="P43" s="9"/>
    </row>
    <row r="44" spans="1:16">
      <c r="A44" s="12"/>
      <c r="B44" s="25">
        <v>342.1</v>
      </c>
      <c r="C44" s="20" t="s">
        <v>53</v>
      </c>
      <c r="D44" s="46">
        <v>535279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535279</v>
      </c>
      <c r="O44" s="47">
        <f t="shared" si="9"/>
        <v>2.8744442057781119</v>
      </c>
      <c r="P44" s="9"/>
    </row>
    <row r="45" spans="1:16">
      <c r="A45" s="12"/>
      <c r="B45" s="25">
        <v>342.2</v>
      </c>
      <c r="C45" s="20" t="s">
        <v>54</v>
      </c>
      <c r="D45" s="46">
        <v>2439457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2439457</v>
      </c>
      <c r="O45" s="47">
        <f t="shared" si="9"/>
        <v>13.09986575018795</v>
      </c>
      <c r="P45" s="9"/>
    </row>
    <row r="46" spans="1:16">
      <c r="A46" s="12"/>
      <c r="B46" s="25">
        <v>342.6</v>
      </c>
      <c r="C46" s="20" t="s">
        <v>55</v>
      </c>
      <c r="D46" s="46">
        <v>10509189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10509189</v>
      </c>
      <c r="O46" s="47">
        <f t="shared" si="9"/>
        <v>56.434265922027706</v>
      </c>
      <c r="P46" s="9"/>
    </row>
    <row r="47" spans="1:16">
      <c r="A47" s="12"/>
      <c r="B47" s="25">
        <v>342.9</v>
      </c>
      <c r="C47" s="20" t="s">
        <v>56</v>
      </c>
      <c r="D47" s="46">
        <v>637808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637808</v>
      </c>
      <c r="O47" s="47">
        <f t="shared" si="9"/>
        <v>3.4250241649661692</v>
      </c>
      <c r="P47" s="9"/>
    </row>
    <row r="48" spans="1:16">
      <c r="A48" s="12"/>
      <c r="B48" s="25">
        <v>343.4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17441081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17441081</v>
      </c>
      <c r="O48" s="47">
        <f t="shared" si="9"/>
        <v>93.658473848136609</v>
      </c>
      <c r="P48" s="9"/>
    </row>
    <row r="49" spans="1:16">
      <c r="A49" s="12"/>
      <c r="B49" s="25">
        <v>343.6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155634718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155634718</v>
      </c>
      <c r="O49" s="47">
        <f t="shared" si="9"/>
        <v>835.7572655998282</v>
      </c>
      <c r="P49" s="9"/>
    </row>
    <row r="50" spans="1:16">
      <c r="A50" s="12"/>
      <c r="B50" s="25">
        <v>343.8</v>
      </c>
      <c r="C50" s="20" t="s">
        <v>109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3408411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3408411</v>
      </c>
      <c r="O50" s="47">
        <f t="shared" si="9"/>
        <v>18.303141445601977</v>
      </c>
      <c r="P50" s="9"/>
    </row>
    <row r="51" spans="1:16">
      <c r="A51" s="12"/>
      <c r="B51" s="25">
        <v>343.9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16008600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16008600</v>
      </c>
      <c r="O51" s="47">
        <f t="shared" si="9"/>
        <v>85.966061647513698</v>
      </c>
      <c r="P51" s="9"/>
    </row>
    <row r="52" spans="1:16">
      <c r="A52" s="12"/>
      <c r="B52" s="25">
        <v>344.1</v>
      </c>
      <c r="C52" s="20" t="s">
        <v>132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4847003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4847003</v>
      </c>
      <c r="O52" s="47">
        <f t="shared" si="9"/>
        <v>26.028369670282462</v>
      </c>
      <c r="P52" s="9"/>
    </row>
    <row r="53" spans="1:16">
      <c r="A53" s="12"/>
      <c r="B53" s="25">
        <v>344.5</v>
      </c>
      <c r="C53" s="20" t="s">
        <v>133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15028865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15028865</v>
      </c>
      <c r="O53" s="47">
        <f t="shared" si="9"/>
        <v>80.704892063151107</v>
      </c>
      <c r="P53" s="9"/>
    </row>
    <row r="54" spans="1:16">
      <c r="A54" s="12"/>
      <c r="B54" s="25">
        <v>347.2</v>
      </c>
      <c r="C54" s="20" t="s">
        <v>63</v>
      </c>
      <c r="D54" s="46">
        <v>2764686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2764686</v>
      </c>
      <c r="O54" s="47">
        <f t="shared" si="9"/>
        <v>14.846343035119752</v>
      </c>
      <c r="P54" s="9"/>
    </row>
    <row r="55" spans="1:16">
      <c r="A55" s="12"/>
      <c r="B55" s="25">
        <v>347.4</v>
      </c>
      <c r="C55" s="20" t="s">
        <v>64</v>
      </c>
      <c r="D55" s="46">
        <v>66627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66627</v>
      </c>
      <c r="O55" s="47">
        <f t="shared" si="9"/>
        <v>0.35778648909891525</v>
      </c>
      <c r="P55" s="9"/>
    </row>
    <row r="56" spans="1:16">
      <c r="A56" s="12"/>
      <c r="B56" s="25">
        <v>347.5</v>
      </c>
      <c r="C56" s="20" t="s">
        <v>65</v>
      </c>
      <c r="D56" s="46">
        <v>3753618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3753618</v>
      </c>
      <c r="O56" s="47">
        <f t="shared" si="9"/>
        <v>20.156900440339385</v>
      </c>
      <c r="P56" s="9"/>
    </row>
    <row r="57" spans="1:16" ht="15.6">
      <c r="A57" s="29" t="s">
        <v>49</v>
      </c>
      <c r="B57" s="30"/>
      <c r="C57" s="31"/>
      <c r="D57" s="32">
        <f t="shared" ref="D57:M57" si="12">SUM(D58:D60)</f>
        <v>2291687</v>
      </c>
      <c r="E57" s="32">
        <f t="shared" si="12"/>
        <v>3092822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3015902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 t="shared" ref="N57:N62" si="13">SUM(D57:M57)</f>
        <v>8400411</v>
      </c>
      <c r="O57" s="45">
        <f t="shared" si="9"/>
        <v>45.110143915798517</v>
      </c>
      <c r="P57" s="10"/>
    </row>
    <row r="58" spans="1:16">
      <c r="A58" s="13"/>
      <c r="B58" s="39">
        <v>351.1</v>
      </c>
      <c r="C58" s="21" t="s">
        <v>68</v>
      </c>
      <c r="D58" s="46">
        <v>1702494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1702494</v>
      </c>
      <c r="O58" s="47">
        <f t="shared" si="9"/>
        <v>9.1423799806680268</v>
      </c>
      <c r="P58" s="9"/>
    </row>
    <row r="59" spans="1:16">
      <c r="A59" s="13"/>
      <c r="B59" s="39">
        <v>354</v>
      </c>
      <c r="C59" s="21" t="s">
        <v>69</v>
      </c>
      <c r="D59" s="46">
        <v>589193</v>
      </c>
      <c r="E59" s="46">
        <v>0</v>
      </c>
      <c r="F59" s="46">
        <v>0</v>
      </c>
      <c r="G59" s="46">
        <v>0</v>
      </c>
      <c r="H59" s="46">
        <v>0</v>
      </c>
      <c r="I59" s="46">
        <v>3015902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3605095</v>
      </c>
      <c r="O59" s="47">
        <f t="shared" si="9"/>
        <v>19.359333046933735</v>
      </c>
      <c r="P59" s="9"/>
    </row>
    <row r="60" spans="1:16">
      <c r="A60" s="13"/>
      <c r="B60" s="39">
        <v>359</v>
      </c>
      <c r="C60" s="21" t="s">
        <v>70</v>
      </c>
      <c r="D60" s="46">
        <v>0</v>
      </c>
      <c r="E60" s="46">
        <v>3092822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3092822</v>
      </c>
      <c r="O60" s="47">
        <f t="shared" si="9"/>
        <v>16.608430888196757</v>
      </c>
      <c r="P60" s="9"/>
    </row>
    <row r="61" spans="1:16" ht="15.6">
      <c r="A61" s="29" t="s">
        <v>3</v>
      </c>
      <c r="B61" s="30"/>
      <c r="C61" s="31"/>
      <c r="D61" s="32">
        <f t="shared" ref="D61:M61" si="14">SUM(D62:D69)</f>
        <v>56053475</v>
      </c>
      <c r="E61" s="32">
        <f t="shared" si="14"/>
        <v>10744978</v>
      </c>
      <c r="F61" s="32">
        <f t="shared" si="14"/>
        <v>431956</v>
      </c>
      <c r="G61" s="32">
        <f t="shared" si="14"/>
        <v>3055665</v>
      </c>
      <c r="H61" s="32">
        <f t="shared" si="14"/>
        <v>1961286</v>
      </c>
      <c r="I61" s="32">
        <f t="shared" si="14"/>
        <v>8267488</v>
      </c>
      <c r="J61" s="32">
        <f t="shared" si="14"/>
        <v>5318569</v>
      </c>
      <c r="K61" s="32">
        <f t="shared" si="14"/>
        <v>114772757</v>
      </c>
      <c r="L61" s="32">
        <f t="shared" si="14"/>
        <v>0</v>
      </c>
      <c r="M61" s="32">
        <f t="shared" si="14"/>
        <v>653</v>
      </c>
      <c r="N61" s="32">
        <f t="shared" si="13"/>
        <v>200606827</v>
      </c>
      <c r="O61" s="45">
        <f t="shared" si="9"/>
        <v>1077.2571528299861</v>
      </c>
      <c r="P61" s="10"/>
    </row>
    <row r="62" spans="1:16">
      <c r="A62" s="12"/>
      <c r="B62" s="25">
        <v>361.1</v>
      </c>
      <c r="C62" s="20" t="s">
        <v>71</v>
      </c>
      <c r="D62" s="46">
        <v>5102030</v>
      </c>
      <c r="E62" s="46">
        <v>4334338</v>
      </c>
      <c r="F62" s="46">
        <v>431956</v>
      </c>
      <c r="G62" s="46">
        <v>3032563</v>
      </c>
      <c r="H62" s="46">
        <v>1477634</v>
      </c>
      <c r="I62" s="46">
        <v>0</v>
      </c>
      <c r="J62" s="46">
        <v>2830210</v>
      </c>
      <c r="K62" s="46">
        <v>9522902</v>
      </c>
      <c r="L62" s="46">
        <v>0</v>
      </c>
      <c r="M62" s="46">
        <v>108</v>
      </c>
      <c r="N62" s="46">
        <f t="shared" si="13"/>
        <v>26731741</v>
      </c>
      <c r="O62" s="47">
        <f t="shared" si="9"/>
        <v>143.54924820105251</v>
      </c>
      <c r="P62" s="9"/>
    </row>
    <row r="63" spans="1:16">
      <c r="A63" s="12"/>
      <c r="B63" s="25">
        <v>361.2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36373293</v>
      </c>
      <c r="L63" s="46">
        <v>0</v>
      </c>
      <c r="M63" s="46">
        <v>0</v>
      </c>
      <c r="N63" s="46">
        <f t="shared" ref="N63:N69" si="15">SUM(D63:M63)</f>
        <v>36373293</v>
      </c>
      <c r="O63" s="47">
        <f t="shared" si="9"/>
        <v>195.32430995596607</v>
      </c>
      <c r="P63" s="9"/>
    </row>
    <row r="64" spans="1:16">
      <c r="A64" s="12"/>
      <c r="B64" s="25">
        <v>361.3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14369938</v>
      </c>
      <c r="L64" s="46">
        <v>0</v>
      </c>
      <c r="M64" s="46">
        <v>0</v>
      </c>
      <c r="N64" s="46">
        <f t="shared" si="15"/>
        <v>14369938</v>
      </c>
      <c r="O64" s="47">
        <f t="shared" si="9"/>
        <v>77.166459026957369</v>
      </c>
      <c r="P64" s="9"/>
    </row>
    <row r="65" spans="1:119">
      <c r="A65" s="12"/>
      <c r="B65" s="25">
        <v>362</v>
      </c>
      <c r="C65" s="20" t="s">
        <v>74</v>
      </c>
      <c r="D65" s="46">
        <v>4029937</v>
      </c>
      <c r="E65" s="46">
        <v>160000</v>
      </c>
      <c r="F65" s="46">
        <v>0</v>
      </c>
      <c r="G65" s="46">
        <v>0</v>
      </c>
      <c r="H65" s="46">
        <v>0</v>
      </c>
      <c r="I65" s="46">
        <v>3775266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7965203</v>
      </c>
      <c r="O65" s="47">
        <f t="shared" si="9"/>
        <v>42.773080227687679</v>
      </c>
      <c r="P65" s="9"/>
    </row>
    <row r="66" spans="1:119">
      <c r="A66" s="12"/>
      <c r="B66" s="25">
        <v>364</v>
      </c>
      <c r="C66" s="20" t="s">
        <v>134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1151675</v>
      </c>
      <c r="J66" s="46">
        <v>1160335</v>
      </c>
      <c r="K66" s="46">
        <v>0</v>
      </c>
      <c r="L66" s="46">
        <v>0</v>
      </c>
      <c r="M66" s="46">
        <v>0</v>
      </c>
      <c r="N66" s="46">
        <f t="shared" si="15"/>
        <v>2312010</v>
      </c>
      <c r="O66" s="47">
        <f t="shared" si="9"/>
        <v>12.415476318333154</v>
      </c>
      <c r="P66" s="9"/>
    </row>
    <row r="67" spans="1:119">
      <c r="A67" s="12"/>
      <c r="B67" s="25">
        <v>366</v>
      </c>
      <c r="C67" s="20" t="s">
        <v>76</v>
      </c>
      <c r="D67" s="46">
        <v>456211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456211</v>
      </c>
      <c r="O67" s="47">
        <f t="shared" si="9"/>
        <v>2.4498496402105037</v>
      </c>
      <c r="P67" s="9"/>
    </row>
    <row r="68" spans="1:119">
      <c r="A68" s="12"/>
      <c r="B68" s="25">
        <v>368</v>
      </c>
      <c r="C68" s="20" t="s">
        <v>77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54302322</v>
      </c>
      <c r="L68" s="46">
        <v>0</v>
      </c>
      <c r="M68" s="46">
        <v>0</v>
      </c>
      <c r="N68" s="46">
        <f t="shared" si="15"/>
        <v>54302322</v>
      </c>
      <c r="O68" s="47">
        <f t="shared" si="9"/>
        <v>291.60306089571475</v>
      </c>
      <c r="P68" s="9"/>
    </row>
    <row r="69" spans="1:119">
      <c r="A69" s="12"/>
      <c r="B69" s="25">
        <v>369.9</v>
      </c>
      <c r="C69" s="20" t="s">
        <v>78</v>
      </c>
      <c r="D69" s="46">
        <v>46465297</v>
      </c>
      <c r="E69" s="46">
        <v>6250640</v>
      </c>
      <c r="F69" s="46">
        <v>0</v>
      </c>
      <c r="G69" s="46">
        <v>23102</v>
      </c>
      <c r="H69" s="46">
        <v>483652</v>
      </c>
      <c r="I69" s="46">
        <v>3340547</v>
      </c>
      <c r="J69" s="46">
        <v>1328024</v>
      </c>
      <c r="K69" s="46">
        <v>204302</v>
      </c>
      <c r="L69" s="46">
        <v>0</v>
      </c>
      <c r="M69" s="46">
        <v>545</v>
      </c>
      <c r="N69" s="46">
        <f t="shared" si="15"/>
        <v>58096109</v>
      </c>
      <c r="O69" s="47">
        <f t="shared" ref="O69:O76" si="16">(N69/O$78)</f>
        <v>311.97566856406399</v>
      </c>
      <c r="P69" s="9"/>
    </row>
    <row r="70" spans="1:119" ht="15.6">
      <c r="A70" s="29" t="s">
        <v>50</v>
      </c>
      <c r="B70" s="30"/>
      <c r="C70" s="31"/>
      <c r="D70" s="32">
        <f t="shared" ref="D70:M70" si="17">SUM(D71:D75)</f>
        <v>893577</v>
      </c>
      <c r="E70" s="32">
        <f t="shared" si="17"/>
        <v>8896099</v>
      </c>
      <c r="F70" s="32">
        <f t="shared" si="17"/>
        <v>31647854</v>
      </c>
      <c r="G70" s="32">
        <f t="shared" si="17"/>
        <v>9456983</v>
      </c>
      <c r="H70" s="32">
        <f t="shared" si="17"/>
        <v>0</v>
      </c>
      <c r="I70" s="32">
        <f t="shared" si="17"/>
        <v>37824483</v>
      </c>
      <c r="J70" s="32">
        <f t="shared" si="17"/>
        <v>57549</v>
      </c>
      <c r="K70" s="32">
        <f t="shared" si="17"/>
        <v>0</v>
      </c>
      <c r="L70" s="32">
        <f t="shared" si="17"/>
        <v>0</v>
      </c>
      <c r="M70" s="32">
        <f t="shared" si="17"/>
        <v>0</v>
      </c>
      <c r="N70" s="32">
        <f t="shared" ref="N70:N76" si="18">SUM(D70:M70)</f>
        <v>88776545</v>
      </c>
      <c r="O70" s="45">
        <f t="shared" si="16"/>
        <v>476.72937922886911</v>
      </c>
      <c r="P70" s="9"/>
    </row>
    <row r="71" spans="1:119">
      <c r="A71" s="12"/>
      <c r="B71" s="25">
        <v>381</v>
      </c>
      <c r="C71" s="20" t="s">
        <v>79</v>
      </c>
      <c r="D71" s="46">
        <v>893577</v>
      </c>
      <c r="E71" s="46">
        <v>8896099</v>
      </c>
      <c r="F71" s="46">
        <v>31647854</v>
      </c>
      <c r="G71" s="46">
        <v>9456983</v>
      </c>
      <c r="H71" s="46">
        <v>0</v>
      </c>
      <c r="I71" s="46">
        <v>10015631</v>
      </c>
      <c r="J71" s="46">
        <v>57549</v>
      </c>
      <c r="K71" s="46">
        <v>0</v>
      </c>
      <c r="L71" s="46">
        <v>0</v>
      </c>
      <c r="M71" s="46">
        <v>0</v>
      </c>
      <c r="N71" s="46">
        <f t="shared" si="18"/>
        <v>60967693</v>
      </c>
      <c r="O71" s="47">
        <f t="shared" si="16"/>
        <v>327.39605305552573</v>
      </c>
      <c r="P71" s="9"/>
    </row>
    <row r="72" spans="1:119">
      <c r="A72" s="12"/>
      <c r="B72" s="25">
        <v>389.1</v>
      </c>
      <c r="C72" s="20" t="s">
        <v>135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14518397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14518397</v>
      </c>
      <c r="O72" s="47">
        <f t="shared" si="16"/>
        <v>77.963682740844163</v>
      </c>
      <c r="P72" s="9"/>
    </row>
    <row r="73" spans="1:119">
      <c r="A73" s="12"/>
      <c r="B73" s="25">
        <v>389.2</v>
      </c>
      <c r="C73" s="20" t="s">
        <v>136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2783729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2783729</v>
      </c>
      <c r="O73" s="47">
        <f t="shared" si="16"/>
        <v>14.948603801954677</v>
      </c>
      <c r="P73" s="9"/>
    </row>
    <row r="74" spans="1:119">
      <c r="A74" s="12"/>
      <c r="B74" s="25">
        <v>389.7</v>
      </c>
      <c r="C74" s="20" t="s">
        <v>159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5846019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5846019</v>
      </c>
      <c r="O74" s="47">
        <f t="shared" si="16"/>
        <v>31.393078079690689</v>
      </c>
      <c r="P74" s="9"/>
    </row>
    <row r="75" spans="1:119" ht="15.6" thickBot="1">
      <c r="A75" s="12"/>
      <c r="B75" s="25">
        <v>389.8</v>
      </c>
      <c r="C75" s="20" t="s">
        <v>137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4660707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4660707</v>
      </c>
      <c r="O75" s="47">
        <f t="shared" si="16"/>
        <v>25.027961550853828</v>
      </c>
      <c r="P75" s="9"/>
    </row>
    <row r="76" spans="1:119" ht="16.2" thickBot="1">
      <c r="A76" s="14" t="s">
        <v>66</v>
      </c>
      <c r="B76" s="23"/>
      <c r="C76" s="22"/>
      <c r="D76" s="15">
        <f t="shared" ref="D76:M76" si="19">SUM(D5,D14,D22,D41,D57,D61,D70)</f>
        <v>363310043</v>
      </c>
      <c r="E76" s="15">
        <f t="shared" si="19"/>
        <v>73550245</v>
      </c>
      <c r="F76" s="15">
        <f t="shared" si="19"/>
        <v>34313112</v>
      </c>
      <c r="G76" s="15">
        <f t="shared" si="19"/>
        <v>16897182</v>
      </c>
      <c r="H76" s="15">
        <f t="shared" si="19"/>
        <v>1961286</v>
      </c>
      <c r="I76" s="15">
        <f t="shared" si="19"/>
        <v>261476551</v>
      </c>
      <c r="J76" s="15">
        <f t="shared" si="19"/>
        <v>96645538</v>
      </c>
      <c r="K76" s="15">
        <f t="shared" si="19"/>
        <v>114772757</v>
      </c>
      <c r="L76" s="15">
        <f t="shared" si="19"/>
        <v>0</v>
      </c>
      <c r="M76" s="15">
        <f t="shared" si="19"/>
        <v>117283</v>
      </c>
      <c r="N76" s="15">
        <f t="shared" si="18"/>
        <v>963043997</v>
      </c>
      <c r="O76" s="38">
        <f t="shared" si="16"/>
        <v>5171.5390237353668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21" t="s">
        <v>160</v>
      </c>
      <c r="M78" s="121"/>
      <c r="N78" s="121"/>
      <c r="O78" s="43">
        <v>186220</v>
      </c>
    </row>
    <row r="79" spans="1:119">
      <c r="A79" s="122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  <row r="80" spans="1:119" ht="15.75" customHeight="1" thickBot="1">
      <c r="A80" s="123" t="s">
        <v>105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3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155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182363117</v>
      </c>
      <c r="E5" s="27">
        <f t="shared" si="0"/>
        <v>0</v>
      </c>
      <c r="F5" s="27">
        <f t="shared" si="0"/>
        <v>2237513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109936</v>
      </c>
      <c r="N5" s="28">
        <f t="shared" ref="N5:N15" si="1">SUM(D5:M5)</f>
        <v>184710566</v>
      </c>
      <c r="O5" s="33">
        <f t="shared" ref="O5:O36" si="2">(N5/O$81)</f>
        <v>1010.3024498569686</v>
      </c>
      <c r="P5" s="6"/>
    </row>
    <row r="6" spans="1:133">
      <c r="A6" s="12"/>
      <c r="B6" s="25">
        <v>311</v>
      </c>
      <c r="C6" s="20" t="s">
        <v>2</v>
      </c>
      <c r="D6" s="46">
        <v>133435133</v>
      </c>
      <c r="E6" s="46">
        <v>0</v>
      </c>
      <c r="F6" s="46">
        <v>2237513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109936</v>
      </c>
      <c r="N6" s="46">
        <f t="shared" si="1"/>
        <v>135782582</v>
      </c>
      <c r="O6" s="47">
        <f t="shared" si="2"/>
        <v>742.68342203285067</v>
      </c>
      <c r="P6" s="9"/>
    </row>
    <row r="7" spans="1:133">
      <c r="A7" s="12"/>
      <c r="B7" s="25">
        <v>312.51</v>
      </c>
      <c r="C7" s="20" t="s">
        <v>95</v>
      </c>
      <c r="D7" s="46">
        <v>3712574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3712574</v>
      </c>
      <c r="O7" s="47">
        <f t="shared" si="2"/>
        <v>20.30648645987737</v>
      </c>
      <c r="P7" s="9"/>
    </row>
    <row r="8" spans="1:133">
      <c r="A8" s="12"/>
      <c r="B8" s="25">
        <v>312.52</v>
      </c>
      <c r="C8" s="20" t="s">
        <v>123</v>
      </c>
      <c r="D8" s="46">
        <v>2664479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2664479</v>
      </c>
      <c r="O8" s="47">
        <f t="shared" si="2"/>
        <v>14.573771926466003</v>
      </c>
      <c r="P8" s="9"/>
    </row>
    <row r="9" spans="1:133">
      <c r="A9" s="12"/>
      <c r="B9" s="25">
        <v>314.10000000000002</v>
      </c>
      <c r="C9" s="20" t="s">
        <v>10</v>
      </c>
      <c r="D9" s="46">
        <v>20837151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20837151</v>
      </c>
      <c r="O9" s="47">
        <f t="shared" si="2"/>
        <v>113.97195709605255</v>
      </c>
      <c r="P9" s="9"/>
    </row>
    <row r="10" spans="1:133">
      <c r="A10" s="12"/>
      <c r="B10" s="25">
        <v>314.3</v>
      </c>
      <c r="C10" s="20" t="s">
        <v>11</v>
      </c>
      <c r="D10" s="46">
        <v>6106466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6106466</v>
      </c>
      <c r="O10" s="47">
        <f t="shared" si="2"/>
        <v>33.400241758602398</v>
      </c>
      <c r="P10" s="9"/>
    </row>
    <row r="11" spans="1:133">
      <c r="A11" s="12"/>
      <c r="B11" s="25">
        <v>314.39999999999998</v>
      </c>
      <c r="C11" s="20" t="s">
        <v>13</v>
      </c>
      <c r="D11" s="46">
        <v>583898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583898</v>
      </c>
      <c r="O11" s="47">
        <f t="shared" si="2"/>
        <v>3.1937186520590504</v>
      </c>
      <c r="P11" s="9"/>
    </row>
    <row r="12" spans="1:133">
      <c r="A12" s="12"/>
      <c r="B12" s="25">
        <v>315</v>
      </c>
      <c r="C12" s="20" t="s">
        <v>124</v>
      </c>
      <c r="D12" s="46">
        <v>12009892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12009892</v>
      </c>
      <c r="O12" s="47">
        <f t="shared" si="2"/>
        <v>65.689925448648182</v>
      </c>
      <c r="P12" s="9"/>
    </row>
    <row r="13" spans="1:133">
      <c r="A13" s="12"/>
      <c r="B13" s="25">
        <v>316</v>
      </c>
      <c r="C13" s="20" t="s">
        <v>125</v>
      </c>
      <c r="D13" s="46">
        <v>3013524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3013524</v>
      </c>
      <c r="O13" s="47">
        <f t="shared" si="2"/>
        <v>16.482926482412335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SUM(D15:D22)</f>
        <v>62700234</v>
      </c>
      <c r="E14" s="32">
        <f t="shared" si="3"/>
        <v>24837588</v>
      </c>
      <c r="F14" s="32">
        <f t="shared" si="3"/>
        <v>0</v>
      </c>
      <c r="G14" s="32">
        <f t="shared" si="3"/>
        <v>6103879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93641701</v>
      </c>
      <c r="O14" s="45">
        <f t="shared" si="2"/>
        <v>512.18748324919181</v>
      </c>
      <c r="P14" s="10"/>
    </row>
    <row r="15" spans="1:133">
      <c r="A15" s="12"/>
      <c r="B15" s="25">
        <v>322</v>
      </c>
      <c r="C15" s="20" t="s">
        <v>0</v>
      </c>
      <c r="D15" s="46">
        <v>279789</v>
      </c>
      <c r="E15" s="46">
        <v>23498547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23778336</v>
      </c>
      <c r="O15" s="47">
        <f t="shared" si="2"/>
        <v>130.05921444863176</v>
      </c>
      <c r="P15" s="9"/>
    </row>
    <row r="16" spans="1:133">
      <c r="A16" s="12"/>
      <c r="B16" s="25">
        <v>323.10000000000002</v>
      </c>
      <c r="C16" s="20" t="s">
        <v>16</v>
      </c>
      <c r="D16" s="46">
        <v>16165386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16165386</v>
      </c>
      <c r="O16" s="47">
        <f t="shared" si="2"/>
        <v>88.419030011978535</v>
      </c>
      <c r="P16" s="9"/>
    </row>
    <row r="17" spans="1:16">
      <c r="A17" s="12"/>
      <c r="B17" s="25">
        <v>323.39999999999998</v>
      </c>
      <c r="C17" s="20" t="s">
        <v>17</v>
      </c>
      <c r="D17" s="46">
        <v>314749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314749</v>
      </c>
      <c r="O17" s="47">
        <f t="shared" si="2"/>
        <v>1.7215673833733529</v>
      </c>
      <c r="P17" s="9"/>
    </row>
    <row r="18" spans="1:16">
      <c r="A18" s="12"/>
      <c r="B18" s="25">
        <v>323.7</v>
      </c>
      <c r="C18" s="20" t="s">
        <v>146</v>
      </c>
      <c r="D18" s="46">
        <v>6497866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6497866</v>
      </c>
      <c r="O18" s="47">
        <f t="shared" si="2"/>
        <v>35.541063409671438</v>
      </c>
      <c r="P18" s="9"/>
    </row>
    <row r="19" spans="1:16">
      <c r="A19" s="12"/>
      <c r="B19" s="25">
        <v>324.62</v>
      </c>
      <c r="C19" s="20" t="s">
        <v>18</v>
      </c>
      <c r="D19" s="46">
        <v>1179157</v>
      </c>
      <c r="E19" s="46">
        <v>0</v>
      </c>
      <c r="F19" s="46">
        <v>0</v>
      </c>
      <c r="G19" s="46">
        <v>6057579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7236736</v>
      </c>
      <c r="O19" s="47">
        <f t="shared" si="2"/>
        <v>39.582424915357144</v>
      </c>
      <c r="P19" s="9"/>
    </row>
    <row r="20" spans="1:16">
      <c r="A20" s="12"/>
      <c r="B20" s="25">
        <v>325.10000000000002</v>
      </c>
      <c r="C20" s="20" t="s">
        <v>19</v>
      </c>
      <c r="D20" s="46">
        <v>0</v>
      </c>
      <c r="E20" s="46">
        <v>0</v>
      </c>
      <c r="F20" s="46">
        <v>0</v>
      </c>
      <c r="G20" s="46">
        <v>46300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46300</v>
      </c>
      <c r="O20" s="47">
        <f t="shared" si="2"/>
        <v>0.25324487083417657</v>
      </c>
      <c r="P20" s="9"/>
    </row>
    <row r="21" spans="1:16">
      <c r="A21" s="12"/>
      <c r="B21" s="25">
        <v>325.2</v>
      </c>
      <c r="C21" s="20" t="s">
        <v>20</v>
      </c>
      <c r="D21" s="46">
        <v>38263287</v>
      </c>
      <c r="E21" s="46">
        <v>954287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39217574</v>
      </c>
      <c r="O21" s="47">
        <f t="shared" si="2"/>
        <v>214.5064678630618</v>
      </c>
      <c r="P21" s="9"/>
    </row>
    <row r="22" spans="1:16">
      <c r="A22" s="12"/>
      <c r="B22" s="25">
        <v>329</v>
      </c>
      <c r="C22" s="20" t="s">
        <v>147</v>
      </c>
      <c r="D22" s="46">
        <v>0</v>
      </c>
      <c r="E22" s="46">
        <v>384754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5">SUM(D22:M22)</f>
        <v>384754</v>
      </c>
      <c r="O22" s="47">
        <f t="shared" si="2"/>
        <v>2.1044703462836454</v>
      </c>
      <c r="P22" s="9"/>
    </row>
    <row r="23" spans="1:16" ht="15.6">
      <c r="A23" s="29" t="s">
        <v>22</v>
      </c>
      <c r="B23" s="30"/>
      <c r="C23" s="31"/>
      <c r="D23" s="32">
        <f t="shared" ref="D23:M23" si="6">SUM(D24:D43)</f>
        <v>21366868</v>
      </c>
      <c r="E23" s="32">
        <f t="shared" si="6"/>
        <v>24124930</v>
      </c>
      <c r="F23" s="32">
        <f t="shared" si="6"/>
        <v>0</v>
      </c>
      <c r="G23" s="32">
        <f t="shared" si="6"/>
        <v>710000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46201798</v>
      </c>
      <c r="O23" s="45">
        <f t="shared" si="2"/>
        <v>252.70774010403278</v>
      </c>
      <c r="P23" s="10"/>
    </row>
    <row r="24" spans="1:16">
      <c r="A24" s="12"/>
      <c r="B24" s="25">
        <v>331.1</v>
      </c>
      <c r="C24" s="20" t="s">
        <v>100</v>
      </c>
      <c r="D24" s="46">
        <v>32942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32942</v>
      </c>
      <c r="O24" s="47">
        <f t="shared" si="2"/>
        <v>0.18018126425527958</v>
      </c>
      <c r="P24" s="9"/>
    </row>
    <row r="25" spans="1:16">
      <c r="A25" s="12"/>
      <c r="B25" s="25">
        <v>331.2</v>
      </c>
      <c r="C25" s="20" t="s">
        <v>21</v>
      </c>
      <c r="D25" s="46">
        <v>0</v>
      </c>
      <c r="E25" s="46">
        <v>693773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693773</v>
      </c>
      <c r="O25" s="47">
        <f t="shared" si="2"/>
        <v>3.7946966257719046</v>
      </c>
      <c r="P25" s="9"/>
    </row>
    <row r="26" spans="1:16">
      <c r="A26" s="12"/>
      <c r="B26" s="25">
        <v>331.49</v>
      </c>
      <c r="C26" s="20" t="s">
        <v>27</v>
      </c>
      <c r="D26" s="46">
        <v>0</v>
      </c>
      <c r="E26" s="46">
        <v>441997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441997</v>
      </c>
      <c r="O26" s="47">
        <f t="shared" si="2"/>
        <v>2.4175696149912214</v>
      </c>
      <c r="P26" s="9"/>
    </row>
    <row r="27" spans="1:16">
      <c r="A27" s="12"/>
      <c r="B27" s="25">
        <v>331.5</v>
      </c>
      <c r="C27" s="20" t="s">
        <v>23</v>
      </c>
      <c r="D27" s="46">
        <v>0</v>
      </c>
      <c r="E27" s="46">
        <v>8831909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8831909</v>
      </c>
      <c r="O27" s="47">
        <f t="shared" si="2"/>
        <v>48.307465527520549</v>
      </c>
      <c r="P27" s="9"/>
    </row>
    <row r="28" spans="1:16">
      <c r="A28" s="12"/>
      <c r="B28" s="25">
        <v>331.7</v>
      </c>
      <c r="C28" s="20" t="s">
        <v>24</v>
      </c>
      <c r="D28" s="46">
        <v>0</v>
      </c>
      <c r="E28" s="46">
        <v>150970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150970</v>
      </c>
      <c r="O28" s="47">
        <f t="shared" si="2"/>
        <v>0.82575330777182798</v>
      </c>
      <c r="P28" s="9"/>
    </row>
    <row r="29" spans="1:16">
      <c r="A29" s="12"/>
      <c r="B29" s="25">
        <v>331.9</v>
      </c>
      <c r="C29" s="20" t="s">
        <v>156</v>
      </c>
      <c r="D29" s="46">
        <v>0</v>
      </c>
      <c r="E29" s="46">
        <v>63899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63899</v>
      </c>
      <c r="O29" s="47">
        <f t="shared" si="2"/>
        <v>0.34950527000935311</v>
      </c>
      <c r="P29" s="9"/>
    </row>
    <row r="30" spans="1:16">
      <c r="A30" s="12"/>
      <c r="B30" s="25">
        <v>334.2</v>
      </c>
      <c r="C30" s="20" t="s">
        <v>25</v>
      </c>
      <c r="D30" s="46">
        <v>0</v>
      </c>
      <c r="E30" s="46">
        <v>39163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39163</v>
      </c>
      <c r="O30" s="47">
        <f t="shared" si="2"/>
        <v>0.21420796709457574</v>
      </c>
      <c r="P30" s="9"/>
    </row>
    <row r="31" spans="1:16">
      <c r="A31" s="12"/>
      <c r="B31" s="25">
        <v>334.41</v>
      </c>
      <c r="C31" s="20" t="s">
        <v>102</v>
      </c>
      <c r="D31" s="46">
        <v>0</v>
      </c>
      <c r="E31" s="46">
        <v>470382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470382</v>
      </c>
      <c r="O31" s="47">
        <f t="shared" si="2"/>
        <v>2.5728256767326489</v>
      </c>
      <c r="P31" s="9"/>
    </row>
    <row r="32" spans="1:16">
      <c r="A32" s="12"/>
      <c r="B32" s="25">
        <v>334.5</v>
      </c>
      <c r="C32" s="20" t="s">
        <v>29</v>
      </c>
      <c r="D32" s="46">
        <v>0</v>
      </c>
      <c r="E32" s="46">
        <v>1148298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1148298</v>
      </c>
      <c r="O32" s="47">
        <f t="shared" si="2"/>
        <v>6.2807900364825766</v>
      </c>
      <c r="P32" s="9"/>
    </row>
    <row r="33" spans="1:16">
      <c r="A33" s="12"/>
      <c r="B33" s="25">
        <v>334.62</v>
      </c>
      <c r="C33" s="20" t="s">
        <v>152</v>
      </c>
      <c r="D33" s="46">
        <v>0</v>
      </c>
      <c r="E33" s="46">
        <v>105136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105136</v>
      </c>
      <c r="O33" s="47">
        <f t="shared" si="2"/>
        <v>0.57505729460090682</v>
      </c>
      <c r="P33" s="9"/>
    </row>
    <row r="34" spans="1:16">
      <c r="A34" s="12"/>
      <c r="B34" s="25">
        <v>335.12</v>
      </c>
      <c r="C34" s="20" t="s">
        <v>126</v>
      </c>
      <c r="D34" s="46">
        <v>4341625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4341625</v>
      </c>
      <c r="O34" s="47">
        <f t="shared" si="2"/>
        <v>23.74717629234194</v>
      </c>
      <c r="P34" s="9"/>
    </row>
    <row r="35" spans="1:16">
      <c r="A35" s="12"/>
      <c r="B35" s="25">
        <v>335.14</v>
      </c>
      <c r="C35" s="20" t="s">
        <v>127</v>
      </c>
      <c r="D35" s="46">
        <v>30345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30345</v>
      </c>
      <c r="O35" s="47">
        <f t="shared" si="2"/>
        <v>0.16597657895168658</v>
      </c>
      <c r="P35" s="9"/>
    </row>
    <row r="36" spans="1:16">
      <c r="A36" s="12"/>
      <c r="B36" s="25">
        <v>335.15</v>
      </c>
      <c r="C36" s="20" t="s">
        <v>128</v>
      </c>
      <c r="D36" s="46">
        <v>289939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289939</v>
      </c>
      <c r="O36" s="47">
        <f t="shared" si="2"/>
        <v>1.5858653262373719</v>
      </c>
      <c r="P36" s="9"/>
    </row>
    <row r="37" spans="1:16">
      <c r="A37" s="12"/>
      <c r="B37" s="25">
        <v>335.18</v>
      </c>
      <c r="C37" s="20" t="s">
        <v>129</v>
      </c>
      <c r="D37" s="46">
        <v>12105676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12105676</v>
      </c>
      <c r="O37" s="47">
        <f t="shared" ref="O37:O68" si="8">(N37/O$81)</f>
        <v>66.213830561131559</v>
      </c>
      <c r="P37" s="9"/>
    </row>
    <row r="38" spans="1:16">
      <c r="A38" s="12"/>
      <c r="B38" s="25">
        <v>335.21</v>
      </c>
      <c r="C38" s="20" t="s">
        <v>108</v>
      </c>
      <c r="D38" s="46">
        <v>191641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191641</v>
      </c>
      <c r="O38" s="47">
        <f t="shared" si="8"/>
        <v>1.0482095095363377</v>
      </c>
      <c r="P38" s="9"/>
    </row>
    <row r="39" spans="1:16">
      <c r="A39" s="12"/>
      <c r="B39" s="25">
        <v>335.49</v>
      </c>
      <c r="C39" s="20" t="s">
        <v>36</v>
      </c>
      <c r="D39" s="46">
        <v>1539449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1539449</v>
      </c>
      <c r="O39" s="47">
        <f t="shared" si="8"/>
        <v>8.4202497442937858</v>
      </c>
      <c r="P39" s="9"/>
    </row>
    <row r="40" spans="1:16">
      <c r="A40" s="12"/>
      <c r="B40" s="25">
        <v>337.2</v>
      </c>
      <c r="C40" s="20" t="s">
        <v>38</v>
      </c>
      <c r="D40" s="46">
        <v>0</v>
      </c>
      <c r="E40" s="46">
        <v>25255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25255</v>
      </c>
      <c r="O40" s="47">
        <f t="shared" si="8"/>
        <v>0.13813605211484081</v>
      </c>
      <c r="P40" s="9"/>
    </row>
    <row r="41" spans="1:16">
      <c r="A41" s="12"/>
      <c r="B41" s="25">
        <v>337.7</v>
      </c>
      <c r="C41" s="20" t="s">
        <v>41</v>
      </c>
      <c r="D41" s="46">
        <v>0</v>
      </c>
      <c r="E41" s="46">
        <v>228034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228034</v>
      </c>
      <c r="O41" s="47">
        <f t="shared" si="8"/>
        <v>1.2472665415939659</v>
      </c>
      <c r="P41" s="9"/>
    </row>
    <row r="42" spans="1:16">
      <c r="A42" s="12"/>
      <c r="B42" s="25">
        <v>337.9</v>
      </c>
      <c r="C42" s="20" t="s">
        <v>42</v>
      </c>
      <c r="D42" s="46">
        <v>0</v>
      </c>
      <c r="E42" s="46">
        <v>26514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26514</v>
      </c>
      <c r="O42" s="47">
        <f t="shared" si="8"/>
        <v>0.14502234352694077</v>
      </c>
      <c r="P42" s="9"/>
    </row>
    <row r="43" spans="1:16">
      <c r="A43" s="12"/>
      <c r="B43" s="25">
        <v>338</v>
      </c>
      <c r="C43" s="20" t="s">
        <v>43</v>
      </c>
      <c r="D43" s="46">
        <v>2835251</v>
      </c>
      <c r="E43" s="46">
        <v>11899600</v>
      </c>
      <c r="F43" s="46">
        <v>0</v>
      </c>
      <c r="G43" s="46">
        <v>710000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15444851</v>
      </c>
      <c r="O43" s="47">
        <f t="shared" si="8"/>
        <v>84.477954569073489</v>
      </c>
      <c r="P43" s="9"/>
    </row>
    <row r="44" spans="1:16" ht="15.6">
      <c r="A44" s="29" t="s">
        <v>48</v>
      </c>
      <c r="B44" s="30"/>
      <c r="C44" s="31"/>
      <c r="D44" s="32">
        <f t="shared" ref="D44:M44" si="9">SUM(D45:D59)</f>
        <v>23524593</v>
      </c>
      <c r="E44" s="32">
        <f t="shared" si="9"/>
        <v>196184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190713822</v>
      </c>
      <c r="J44" s="32">
        <f t="shared" si="9"/>
        <v>85293243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299727842</v>
      </c>
      <c r="O44" s="45">
        <f t="shared" si="8"/>
        <v>1639.4068819156907</v>
      </c>
      <c r="P44" s="10"/>
    </row>
    <row r="45" spans="1:16">
      <c r="A45" s="12"/>
      <c r="B45" s="25">
        <v>341.2</v>
      </c>
      <c r="C45" s="20" t="s">
        <v>130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85293243</v>
      </c>
      <c r="K45" s="46">
        <v>0</v>
      </c>
      <c r="L45" s="46">
        <v>0</v>
      </c>
      <c r="M45" s="46">
        <v>0</v>
      </c>
      <c r="N45" s="46">
        <f t="shared" ref="N45:N59" si="10">SUM(D45:M45)</f>
        <v>85293243</v>
      </c>
      <c r="O45" s="47">
        <f t="shared" si="8"/>
        <v>466.52432627565952</v>
      </c>
      <c r="P45" s="9"/>
    </row>
    <row r="46" spans="1:16">
      <c r="A46" s="12"/>
      <c r="B46" s="25">
        <v>341.9</v>
      </c>
      <c r="C46" s="20" t="s">
        <v>131</v>
      </c>
      <c r="D46" s="46">
        <v>2395111</v>
      </c>
      <c r="E46" s="46">
        <v>103899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2499010</v>
      </c>
      <c r="O46" s="47">
        <f t="shared" si="8"/>
        <v>13.66871413959645</v>
      </c>
      <c r="P46" s="9"/>
    </row>
    <row r="47" spans="1:16">
      <c r="A47" s="12"/>
      <c r="B47" s="25">
        <v>342.1</v>
      </c>
      <c r="C47" s="20" t="s">
        <v>53</v>
      </c>
      <c r="D47" s="46">
        <v>498175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498175</v>
      </c>
      <c r="O47" s="47">
        <f t="shared" si="8"/>
        <v>2.7248437047044476</v>
      </c>
      <c r="P47" s="9"/>
    </row>
    <row r="48" spans="1:16">
      <c r="A48" s="12"/>
      <c r="B48" s="25">
        <v>342.2</v>
      </c>
      <c r="C48" s="20" t="s">
        <v>54</v>
      </c>
      <c r="D48" s="46">
        <v>2562336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2562336</v>
      </c>
      <c r="O48" s="47">
        <f t="shared" si="8"/>
        <v>14.015085299217294</v>
      </c>
      <c r="P48" s="9"/>
    </row>
    <row r="49" spans="1:16">
      <c r="A49" s="12"/>
      <c r="B49" s="25">
        <v>342.6</v>
      </c>
      <c r="C49" s="20" t="s">
        <v>55</v>
      </c>
      <c r="D49" s="46">
        <v>10016209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10016209</v>
      </c>
      <c r="O49" s="47">
        <f t="shared" si="8"/>
        <v>54.785173962270342</v>
      </c>
      <c r="P49" s="9"/>
    </row>
    <row r="50" spans="1:16">
      <c r="A50" s="12"/>
      <c r="B50" s="25">
        <v>342.9</v>
      </c>
      <c r="C50" s="20" t="s">
        <v>56</v>
      </c>
      <c r="D50" s="46">
        <v>757652</v>
      </c>
      <c r="E50" s="46">
        <v>92285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849937</v>
      </c>
      <c r="O50" s="47">
        <f t="shared" si="8"/>
        <v>4.6488593041509185</v>
      </c>
      <c r="P50" s="9"/>
    </row>
    <row r="51" spans="1:16">
      <c r="A51" s="12"/>
      <c r="B51" s="25">
        <v>343.4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16568094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16568094</v>
      </c>
      <c r="O51" s="47">
        <f t="shared" si="8"/>
        <v>90.621702483768814</v>
      </c>
      <c r="P51" s="9"/>
    </row>
    <row r="52" spans="1:16">
      <c r="A52" s="12"/>
      <c r="B52" s="25">
        <v>343.6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140873725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140873725</v>
      </c>
      <c r="O52" s="47">
        <f t="shared" si="8"/>
        <v>770.53020068151864</v>
      </c>
      <c r="P52" s="9"/>
    </row>
    <row r="53" spans="1:16">
      <c r="A53" s="12"/>
      <c r="B53" s="25">
        <v>343.7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104732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104732</v>
      </c>
      <c r="O53" s="47">
        <f t="shared" si="8"/>
        <v>0.5728475553392004</v>
      </c>
      <c r="P53" s="9"/>
    </row>
    <row r="54" spans="1:16">
      <c r="A54" s="12"/>
      <c r="B54" s="25">
        <v>343.9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13660202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13660202</v>
      </c>
      <c r="O54" s="47">
        <f t="shared" si="8"/>
        <v>74.716546243169773</v>
      </c>
      <c r="P54" s="9"/>
    </row>
    <row r="55" spans="1:16">
      <c r="A55" s="12"/>
      <c r="B55" s="25">
        <v>344.1</v>
      </c>
      <c r="C55" s="20" t="s">
        <v>132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4406177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4406177</v>
      </c>
      <c r="O55" s="47">
        <f t="shared" si="8"/>
        <v>24.100253244870835</v>
      </c>
      <c r="P55" s="9"/>
    </row>
    <row r="56" spans="1:16">
      <c r="A56" s="12"/>
      <c r="B56" s="25">
        <v>344.5</v>
      </c>
      <c r="C56" s="20" t="s">
        <v>133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15100892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15100892</v>
      </c>
      <c r="O56" s="47">
        <f t="shared" si="8"/>
        <v>82.596618661357454</v>
      </c>
      <c r="P56" s="9"/>
    </row>
    <row r="57" spans="1:16">
      <c r="A57" s="12"/>
      <c r="B57" s="25">
        <v>347.2</v>
      </c>
      <c r="C57" s="20" t="s">
        <v>63</v>
      </c>
      <c r="D57" s="46">
        <v>2874646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2874646</v>
      </c>
      <c r="O57" s="47">
        <f t="shared" si="8"/>
        <v>15.72331220224584</v>
      </c>
      <c r="P57" s="9"/>
    </row>
    <row r="58" spans="1:16">
      <c r="A58" s="12"/>
      <c r="B58" s="25">
        <v>347.4</v>
      </c>
      <c r="C58" s="20" t="s">
        <v>64</v>
      </c>
      <c r="D58" s="46">
        <v>208155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208155</v>
      </c>
      <c r="O58" s="47">
        <f t="shared" si="8"/>
        <v>1.1385353366844067</v>
      </c>
      <c r="P58" s="9"/>
    </row>
    <row r="59" spans="1:16">
      <c r="A59" s="12"/>
      <c r="B59" s="25">
        <v>347.5</v>
      </c>
      <c r="C59" s="20" t="s">
        <v>65</v>
      </c>
      <c r="D59" s="46">
        <v>4212309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4212309</v>
      </c>
      <c r="O59" s="47">
        <f t="shared" si="8"/>
        <v>23.039862821136921</v>
      </c>
      <c r="P59" s="9"/>
    </row>
    <row r="60" spans="1:16" ht="15.6">
      <c r="A60" s="29" t="s">
        <v>49</v>
      </c>
      <c r="B60" s="30"/>
      <c r="C60" s="31"/>
      <c r="D60" s="32">
        <f t="shared" ref="D60:M60" si="11">SUM(D61:D63)</f>
        <v>2086871</v>
      </c>
      <c r="E60" s="32">
        <f t="shared" si="11"/>
        <v>2678981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3102535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5" si="12">SUM(D60:M60)</f>
        <v>7868387</v>
      </c>
      <c r="O60" s="45">
        <f t="shared" si="8"/>
        <v>43.037335842080218</v>
      </c>
      <c r="P60" s="10"/>
    </row>
    <row r="61" spans="1:16">
      <c r="A61" s="13"/>
      <c r="B61" s="39">
        <v>351.1</v>
      </c>
      <c r="C61" s="21" t="s">
        <v>68</v>
      </c>
      <c r="D61" s="46">
        <v>1340520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1340520</v>
      </c>
      <c r="O61" s="47">
        <f t="shared" si="8"/>
        <v>7.3321774136205269</v>
      </c>
      <c r="P61" s="9"/>
    </row>
    <row r="62" spans="1:16">
      <c r="A62" s="13"/>
      <c r="B62" s="39">
        <v>354</v>
      </c>
      <c r="C62" s="21" t="s">
        <v>69</v>
      </c>
      <c r="D62" s="46">
        <v>746351</v>
      </c>
      <c r="E62" s="46">
        <v>0</v>
      </c>
      <c r="F62" s="46">
        <v>0</v>
      </c>
      <c r="G62" s="46">
        <v>0</v>
      </c>
      <c r="H62" s="46">
        <v>0</v>
      </c>
      <c r="I62" s="46">
        <v>3102535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3848886</v>
      </c>
      <c r="O62" s="47">
        <f t="shared" si="8"/>
        <v>21.05206561394105</v>
      </c>
      <c r="P62" s="9"/>
    </row>
    <row r="63" spans="1:16">
      <c r="A63" s="13"/>
      <c r="B63" s="39">
        <v>359</v>
      </c>
      <c r="C63" s="21" t="s">
        <v>70</v>
      </c>
      <c r="D63" s="46">
        <v>0</v>
      </c>
      <c r="E63" s="46">
        <v>2678981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2678981</v>
      </c>
      <c r="O63" s="47">
        <f t="shared" si="8"/>
        <v>14.653092814518644</v>
      </c>
      <c r="P63" s="9"/>
    </row>
    <row r="64" spans="1:16" ht="15.6">
      <c r="A64" s="29" t="s">
        <v>3</v>
      </c>
      <c r="B64" s="30"/>
      <c r="C64" s="31"/>
      <c r="D64" s="32">
        <f t="shared" ref="D64:M64" si="13">SUM(D65:D72)</f>
        <v>71215238</v>
      </c>
      <c r="E64" s="32">
        <f t="shared" si="13"/>
        <v>2497859</v>
      </c>
      <c r="F64" s="32">
        <f t="shared" si="13"/>
        <v>102772</v>
      </c>
      <c r="G64" s="32">
        <f t="shared" si="13"/>
        <v>1092486</v>
      </c>
      <c r="H64" s="32">
        <f t="shared" si="13"/>
        <v>1979441</v>
      </c>
      <c r="I64" s="32">
        <f t="shared" si="13"/>
        <v>8536459</v>
      </c>
      <c r="J64" s="32">
        <f t="shared" si="13"/>
        <v>2658103</v>
      </c>
      <c r="K64" s="32">
        <f t="shared" si="13"/>
        <v>185537758</v>
      </c>
      <c r="L64" s="32">
        <f t="shared" si="13"/>
        <v>0</v>
      </c>
      <c r="M64" s="32">
        <f t="shared" si="13"/>
        <v>1926</v>
      </c>
      <c r="N64" s="32">
        <f t="shared" si="12"/>
        <v>273622042</v>
      </c>
      <c r="O64" s="45">
        <f t="shared" si="8"/>
        <v>1496.6172501873355</v>
      </c>
      <c r="P64" s="10"/>
    </row>
    <row r="65" spans="1:119">
      <c r="A65" s="12"/>
      <c r="B65" s="25">
        <v>361.1</v>
      </c>
      <c r="C65" s="20" t="s">
        <v>71</v>
      </c>
      <c r="D65" s="46">
        <v>1686886</v>
      </c>
      <c r="E65" s="46">
        <v>1565233</v>
      </c>
      <c r="F65" s="46">
        <v>102772</v>
      </c>
      <c r="G65" s="46">
        <v>793509</v>
      </c>
      <c r="H65" s="46">
        <v>1320060</v>
      </c>
      <c r="I65" s="46">
        <v>0</v>
      </c>
      <c r="J65" s="46">
        <v>591049</v>
      </c>
      <c r="K65" s="46">
        <v>9545419</v>
      </c>
      <c r="L65" s="46">
        <v>0</v>
      </c>
      <c r="M65" s="46">
        <v>38</v>
      </c>
      <c r="N65" s="46">
        <f t="shared" si="12"/>
        <v>15604966</v>
      </c>
      <c r="O65" s="47">
        <f t="shared" si="8"/>
        <v>85.353727841073805</v>
      </c>
      <c r="P65" s="9"/>
    </row>
    <row r="66" spans="1:119">
      <c r="A66" s="12"/>
      <c r="B66" s="25">
        <v>361.2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13898174</v>
      </c>
      <c r="L66" s="46">
        <v>0</v>
      </c>
      <c r="M66" s="46">
        <v>0</v>
      </c>
      <c r="N66" s="46">
        <f t="shared" ref="N66:N72" si="14">SUM(D66:M66)</f>
        <v>13898174</v>
      </c>
      <c r="O66" s="47">
        <f t="shared" si="8"/>
        <v>76.018170182741059</v>
      </c>
      <c r="P66" s="9"/>
    </row>
    <row r="67" spans="1:119">
      <c r="A67" s="12"/>
      <c r="B67" s="25">
        <v>361.3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93688452</v>
      </c>
      <c r="L67" s="46">
        <v>0</v>
      </c>
      <c r="M67" s="46">
        <v>0</v>
      </c>
      <c r="N67" s="46">
        <f t="shared" si="14"/>
        <v>93688452</v>
      </c>
      <c r="O67" s="47">
        <f t="shared" si="8"/>
        <v>512.44319493291471</v>
      </c>
      <c r="P67" s="9"/>
    </row>
    <row r="68" spans="1:119">
      <c r="A68" s="12"/>
      <c r="B68" s="25">
        <v>362</v>
      </c>
      <c r="C68" s="20" t="s">
        <v>74</v>
      </c>
      <c r="D68" s="46">
        <v>4758619</v>
      </c>
      <c r="E68" s="46">
        <v>146075</v>
      </c>
      <c r="F68" s="46">
        <v>0</v>
      </c>
      <c r="G68" s="46">
        <v>0</v>
      </c>
      <c r="H68" s="46">
        <v>0</v>
      </c>
      <c r="I68" s="46">
        <v>3541044</v>
      </c>
      <c r="J68" s="46">
        <v>0</v>
      </c>
      <c r="K68" s="46">
        <v>10886720</v>
      </c>
      <c r="L68" s="46">
        <v>0</v>
      </c>
      <c r="M68" s="46">
        <v>0</v>
      </c>
      <c r="N68" s="46">
        <f t="shared" si="14"/>
        <v>19332458</v>
      </c>
      <c r="O68" s="47">
        <f t="shared" si="8"/>
        <v>105.74181056408517</v>
      </c>
      <c r="P68" s="9"/>
    </row>
    <row r="69" spans="1:119">
      <c r="A69" s="12"/>
      <c r="B69" s="25">
        <v>364</v>
      </c>
      <c r="C69" s="20" t="s">
        <v>134</v>
      </c>
      <c r="D69" s="46">
        <v>13913314</v>
      </c>
      <c r="E69" s="46">
        <v>0</v>
      </c>
      <c r="F69" s="46">
        <v>0</v>
      </c>
      <c r="G69" s="46">
        <v>0</v>
      </c>
      <c r="H69" s="46">
        <v>0</v>
      </c>
      <c r="I69" s="46">
        <v>1684743</v>
      </c>
      <c r="J69" s="46">
        <v>624938</v>
      </c>
      <c r="K69" s="46">
        <v>0</v>
      </c>
      <c r="L69" s="46">
        <v>0</v>
      </c>
      <c r="M69" s="46">
        <v>0</v>
      </c>
      <c r="N69" s="46">
        <f t="shared" si="14"/>
        <v>16222995</v>
      </c>
      <c r="O69" s="47">
        <f t="shared" ref="O69:O79" si="15">(N69/O$81)</f>
        <v>88.734131173185574</v>
      </c>
      <c r="P69" s="9"/>
    </row>
    <row r="70" spans="1:119">
      <c r="A70" s="12"/>
      <c r="B70" s="25">
        <v>366</v>
      </c>
      <c r="C70" s="20" t="s">
        <v>76</v>
      </c>
      <c r="D70" s="46">
        <v>524773</v>
      </c>
      <c r="E70" s="46">
        <v>0</v>
      </c>
      <c r="F70" s="46">
        <v>0</v>
      </c>
      <c r="G70" s="46">
        <v>237172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761945</v>
      </c>
      <c r="O70" s="47">
        <f t="shared" si="15"/>
        <v>4.1675737172299492</v>
      </c>
      <c r="P70" s="9"/>
    </row>
    <row r="71" spans="1:119">
      <c r="A71" s="12"/>
      <c r="B71" s="25">
        <v>368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57370482</v>
      </c>
      <c r="L71" s="46">
        <v>0</v>
      </c>
      <c r="M71" s="46">
        <v>0</v>
      </c>
      <c r="N71" s="46">
        <f t="shared" si="14"/>
        <v>57370482</v>
      </c>
      <c r="O71" s="47">
        <f t="shared" si="15"/>
        <v>313.79655083767716</v>
      </c>
      <c r="P71" s="9"/>
    </row>
    <row r="72" spans="1:119">
      <c r="A72" s="12"/>
      <c r="B72" s="25">
        <v>369.9</v>
      </c>
      <c r="C72" s="20" t="s">
        <v>78</v>
      </c>
      <c r="D72" s="46">
        <v>50331646</v>
      </c>
      <c r="E72" s="46">
        <v>786551</v>
      </c>
      <c r="F72" s="46">
        <v>0</v>
      </c>
      <c r="G72" s="46">
        <v>61805</v>
      </c>
      <c r="H72" s="46">
        <v>659381</v>
      </c>
      <c r="I72" s="46">
        <v>3310672</v>
      </c>
      <c r="J72" s="46">
        <v>1442116</v>
      </c>
      <c r="K72" s="46">
        <v>148511</v>
      </c>
      <c r="L72" s="46">
        <v>0</v>
      </c>
      <c r="M72" s="46">
        <v>1888</v>
      </c>
      <c r="N72" s="46">
        <f t="shared" si="14"/>
        <v>56742570</v>
      </c>
      <c r="O72" s="47">
        <f t="shared" si="15"/>
        <v>310.36209093842814</v>
      </c>
      <c r="P72" s="9"/>
    </row>
    <row r="73" spans="1:119" ht="15.6">
      <c r="A73" s="29" t="s">
        <v>50</v>
      </c>
      <c r="B73" s="30"/>
      <c r="C73" s="31"/>
      <c r="D73" s="32">
        <f t="shared" ref="D73:M73" si="16">SUM(D74:D78)</f>
        <v>500000</v>
      </c>
      <c r="E73" s="32">
        <f t="shared" si="16"/>
        <v>12429203</v>
      </c>
      <c r="F73" s="32">
        <f t="shared" si="16"/>
        <v>30625181</v>
      </c>
      <c r="G73" s="32">
        <f t="shared" si="16"/>
        <v>34361046</v>
      </c>
      <c r="H73" s="32">
        <f t="shared" si="16"/>
        <v>0</v>
      </c>
      <c r="I73" s="32">
        <f t="shared" si="16"/>
        <v>19980922</v>
      </c>
      <c r="J73" s="32">
        <f t="shared" si="16"/>
        <v>12000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 t="shared" ref="N73:N79" si="17">SUM(D73:M73)</f>
        <v>97908352</v>
      </c>
      <c r="O73" s="45">
        <f t="shared" si="15"/>
        <v>535.52457787963488</v>
      </c>
      <c r="P73" s="9"/>
    </row>
    <row r="74" spans="1:119">
      <c r="A74" s="12"/>
      <c r="B74" s="25">
        <v>381</v>
      </c>
      <c r="C74" s="20" t="s">
        <v>79</v>
      </c>
      <c r="D74" s="46">
        <v>500000</v>
      </c>
      <c r="E74" s="46">
        <v>12429203</v>
      </c>
      <c r="F74" s="46">
        <v>30625181</v>
      </c>
      <c r="G74" s="46">
        <v>34361046</v>
      </c>
      <c r="H74" s="46">
        <v>0</v>
      </c>
      <c r="I74" s="46">
        <v>7542735</v>
      </c>
      <c r="J74" s="46">
        <v>12000</v>
      </c>
      <c r="K74" s="46">
        <v>0</v>
      </c>
      <c r="L74" s="46">
        <v>0</v>
      </c>
      <c r="M74" s="46">
        <v>0</v>
      </c>
      <c r="N74" s="46">
        <f t="shared" si="17"/>
        <v>85470165</v>
      </c>
      <c r="O74" s="47">
        <f t="shared" si="15"/>
        <v>467.4920279827378</v>
      </c>
      <c r="P74" s="9"/>
    </row>
    <row r="75" spans="1:119">
      <c r="A75" s="12"/>
      <c r="B75" s="25">
        <v>389.1</v>
      </c>
      <c r="C75" s="20" t="s">
        <v>135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3799986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3799986</v>
      </c>
      <c r="O75" s="47">
        <f t="shared" si="15"/>
        <v>20.784599648848364</v>
      </c>
      <c r="P75" s="9"/>
    </row>
    <row r="76" spans="1:119">
      <c r="A76" s="12"/>
      <c r="B76" s="25">
        <v>389.5</v>
      </c>
      <c r="C76" s="20" t="s">
        <v>142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1961060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1961060</v>
      </c>
      <c r="O76" s="47">
        <f t="shared" si="15"/>
        <v>10.72631504099504</v>
      </c>
      <c r="P76" s="9"/>
    </row>
    <row r="77" spans="1:119">
      <c r="A77" s="12"/>
      <c r="B77" s="25">
        <v>389.6</v>
      </c>
      <c r="C77" s="20" t="s">
        <v>143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1825552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1825552</v>
      </c>
      <c r="O77" s="47">
        <f t="shared" si="15"/>
        <v>9.9851334868482233</v>
      </c>
      <c r="P77" s="9"/>
    </row>
    <row r="78" spans="1:119" ht="15.6" thickBot="1">
      <c r="A78" s="12"/>
      <c r="B78" s="25">
        <v>389.8</v>
      </c>
      <c r="C78" s="20" t="s">
        <v>137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4851589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4851589</v>
      </c>
      <c r="O78" s="47">
        <f t="shared" si="15"/>
        <v>26.53650172020544</v>
      </c>
      <c r="P78" s="9"/>
    </row>
    <row r="79" spans="1:119" ht="16.2" thickBot="1">
      <c r="A79" s="14" t="s">
        <v>66</v>
      </c>
      <c r="B79" s="23"/>
      <c r="C79" s="22"/>
      <c r="D79" s="15">
        <f t="shared" ref="D79:M79" si="18">SUM(D5,D14,D23,D44,D60,D64,D73)</f>
        <v>363756921</v>
      </c>
      <c r="E79" s="15">
        <f t="shared" si="18"/>
        <v>66764745</v>
      </c>
      <c r="F79" s="15">
        <f t="shared" si="18"/>
        <v>32965466</v>
      </c>
      <c r="G79" s="15">
        <f t="shared" si="18"/>
        <v>42267411</v>
      </c>
      <c r="H79" s="15">
        <f t="shared" si="18"/>
        <v>1979441</v>
      </c>
      <c r="I79" s="15">
        <f t="shared" si="18"/>
        <v>222333738</v>
      </c>
      <c r="J79" s="15">
        <f t="shared" si="18"/>
        <v>87963346</v>
      </c>
      <c r="K79" s="15">
        <f t="shared" si="18"/>
        <v>185537758</v>
      </c>
      <c r="L79" s="15">
        <f t="shared" si="18"/>
        <v>0</v>
      </c>
      <c r="M79" s="15">
        <f t="shared" si="18"/>
        <v>111862</v>
      </c>
      <c r="N79" s="15">
        <f t="shared" si="17"/>
        <v>1003680688</v>
      </c>
      <c r="O79" s="38">
        <f t="shared" si="15"/>
        <v>5489.7837190349346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21" t="s">
        <v>157</v>
      </c>
      <c r="M81" s="121"/>
      <c r="N81" s="121"/>
      <c r="O81" s="43">
        <v>182827</v>
      </c>
    </row>
    <row r="82" spans="1:15">
      <c r="A82" s="122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  <row r="83" spans="1:15" ht="15.75" customHeight="1" thickBot="1">
      <c r="A83" s="123" t="s">
        <v>105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3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151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170120717</v>
      </c>
      <c r="E5" s="27">
        <f t="shared" si="0"/>
        <v>0</v>
      </c>
      <c r="F5" s="27">
        <f t="shared" si="0"/>
        <v>4820249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92091</v>
      </c>
      <c r="N5" s="28">
        <f t="shared" ref="N5:N15" si="1">SUM(D5:M5)</f>
        <v>175033057</v>
      </c>
      <c r="O5" s="33">
        <f t="shared" ref="O5:O36" si="2">(N5/O$85)</f>
        <v>977.4942729653809</v>
      </c>
      <c r="P5" s="6"/>
    </row>
    <row r="6" spans="1:133">
      <c r="A6" s="12"/>
      <c r="B6" s="25">
        <v>311</v>
      </c>
      <c r="C6" s="20" t="s">
        <v>2</v>
      </c>
      <c r="D6" s="46">
        <v>123300731</v>
      </c>
      <c r="E6" s="46">
        <v>0</v>
      </c>
      <c r="F6" s="46">
        <v>4820249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92091</v>
      </c>
      <c r="N6" s="46">
        <f t="shared" si="1"/>
        <v>128213071</v>
      </c>
      <c r="O6" s="47">
        <f t="shared" si="2"/>
        <v>716.02213187537347</v>
      </c>
      <c r="P6" s="9"/>
    </row>
    <row r="7" spans="1:133">
      <c r="A7" s="12"/>
      <c r="B7" s="25">
        <v>312.51</v>
      </c>
      <c r="C7" s="20" t="s">
        <v>95</v>
      </c>
      <c r="D7" s="46">
        <v>3445970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3445970</v>
      </c>
      <c r="O7" s="47">
        <f t="shared" si="2"/>
        <v>19.244455861903351</v>
      </c>
      <c r="P7" s="9"/>
    </row>
    <row r="8" spans="1:133">
      <c r="A8" s="12"/>
      <c r="B8" s="25">
        <v>312.52</v>
      </c>
      <c r="C8" s="20" t="s">
        <v>123</v>
      </c>
      <c r="D8" s="46">
        <v>2467354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2467354</v>
      </c>
      <c r="O8" s="47">
        <f t="shared" si="2"/>
        <v>13.779250878182539</v>
      </c>
      <c r="P8" s="9"/>
    </row>
    <row r="9" spans="1:133">
      <c r="A9" s="12"/>
      <c r="B9" s="25">
        <v>314.10000000000002</v>
      </c>
      <c r="C9" s="20" t="s">
        <v>10</v>
      </c>
      <c r="D9" s="46">
        <v>20213066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20213066</v>
      </c>
      <c r="O9" s="47">
        <f t="shared" si="2"/>
        <v>112.88242685535259</v>
      </c>
      <c r="P9" s="9"/>
    </row>
    <row r="10" spans="1:133">
      <c r="A10" s="12"/>
      <c r="B10" s="25">
        <v>314.3</v>
      </c>
      <c r="C10" s="20" t="s">
        <v>11</v>
      </c>
      <c r="D10" s="46">
        <v>6104403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6104403</v>
      </c>
      <c r="O10" s="47">
        <f t="shared" si="2"/>
        <v>34.090811613789562</v>
      </c>
      <c r="P10" s="9"/>
    </row>
    <row r="11" spans="1:133">
      <c r="A11" s="12"/>
      <c r="B11" s="25">
        <v>314.39999999999998</v>
      </c>
      <c r="C11" s="20" t="s">
        <v>13</v>
      </c>
      <c r="D11" s="46">
        <v>544639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544639</v>
      </c>
      <c r="O11" s="47">
        <f t="shared" si="2"/>
        <v>3.0416054684664058</v>
      </c>
      <c r="P11" s="9"/>
    </row>
    <row r="12" spans="1:133">
      <c r="A12" s="12"/>
      <c r="B12" s="25">
        <v>315</v>
      </c>
      <c r="C12" s="20" t="s">
        <v>124</v>
      </c>
      <c r="D12" s="46">
        <v>11133921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11133921</v>
      </c>
      <c r="O12" s="47">
        <f t="shared" si="2"/>
        <v>62.17879182187275</v>
      </c>
      <c r="P12" s="9"/>
    </row>
    <row r="13" spans="1:133">
      <c r="A13" s="12"/>
      <c r="B13" s="25">
        <v>316</v>
      </c>
      <c r="C13" s="20" t="s">
        <v>125</v>
      </c>
      <c r="D13" s="46">
        <v>2910633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2910633</v>
      </c>
      <c r="O13" s="47">
        <f t="shared" si="2"/>
        <v>16.254798590440235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SUM(D15:D22)</f>
        <v>61644076</v>
      </c>
      <c r="E14" s="32">
        <f t="shared" si="3"/>
        <v>24159431</v>
      </c>
      <c r="F14" s="32">
        <f t="shared" si="3"/>
        <v>0</v>
      </c>
      <c r="G14" s="32">
        <f t="shared" si="3"/>
        <v>5238774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91042281</v>
      </c>
      <c r="O14" s="45">
        <f t="shared" si="2"/>
        <v>508.4371478194825</v>
      </c>
      <c r="P14" s="10"/>
    </row>
    <row r="15" spans="1:133">
      <c r="A15" s="12"/>
      <c r="B15" s="25">
        <v>322</v>
      </c>
      <c r="C15" s="20" t="s">
        <v>0</v>
      </c>
      <c r="D15" s="46">
        <v>240843</v>
      </c>
      <c r="E15" s="46">
        <v>21419855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21660698</v>
      </c>
      <c r="O15" s="47">
        <f t="shared" si="2"/>
        <v>120.96691108715927</v>
      </c>
      <c r="P15" s="9"/>
    </row>
    <row r="16" spans="1:133">
      <c r="A16" s="12"/>
      <c r="B16" s="25">
        <v>323.10000000000002</v>
      </c>
      <c r="C16" s="20" t="s">
        <v>16</v>
      </c>
      <c r="D16" s="46">
        <v>16305117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16305117</v>
      </c>
      <c r="O16" s="47">
        <f t="shared" si="2"/>
        <v>91.057990763027533</v>
      </c>
      <c r="P16" s="9"/>
    </row>
    <row r="17" spans="1:16">
      <c r="A17" s="12"/>
      <c r="B17" s="25">
        <v>323.39999999999998</v>
      </c>
      <c r="C17" s="20" t="s">
        <v>17</v>
      </c>
      <c r="D17" s="46">
        <v>224596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224596</v>
      </c>
      <c r="O17" s="47">
        <f t="shared" si="2"/>
        <v>1.2542848047893758</v>
      </c>
      <c r="P17" s="9"/>
    </row>
    <row r="18" spans="1:16">
      <c r="A18" s="12"/>
      <c r="B18" s="25">
        <v>323.7</v>
      </c>
      <c r="C18" s="20" t="s">
        <v>146</v>
      </c>
      <c r="D18" s="46">
        <v>6031645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6031645</v>
      </c>
      <c r="O18" s="47">
        <f t="shared" si="2"/>
        <v>33.684485348732011</v>
      </c>
      <c r="P18" s="9"/>
    </row>
    <row r="19" spans="1:16">
      <c r="A19" s="12"/>
      <c r="B19" s="25">
        <v>324.62</v>
      </c>
      <c r="C19" s="20" t="s">
        <v>18</v>
      </c>
      <c r="D19" s="46">
        <v>113078</v>
      </c>
      <c r="E19" s="46">
        <v>0</v>
      </c>
      <c r="F19" s="46">
        <v>0</v>
      </c>
      <c r="G19" s="46">
        <v>5202930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5316008</v>
      </c>
      <c r="O19" s="47">
        <f t="shared" si="2"/>
        <v>29.687919894115478</v>
      </c>
      <c r="P19" s="9"/>
    </row>
    <row r="20" spans="1:16">
      <c r="A20" s="12"/>
      <c r="B20" s="25">
        <v>325.10000000000002</v>
      </c>
      <c r="C20" s="20" t="s">
        <v>19</v>
      </c>
      <c r="D20" s="46">
        <v>0</v>
      </c>
      <c r="E20" s="46">
        <v>1884282</v>
      </c>
      <c r="F20" s="46">
        <v>0</v>
      </c>
      <c r="G20" s="46">
        <v>35844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1920126</v>
      </c>
      <c r="O20" s="47">
        <f t="shared" si="2"/>
        <v>10.723186811345727</v>
      </c>
      <c r="P20" s="9"/>
    </row>
    <row r="21" spans="1:16">
      <c r="A21" s="12"/>
      <c r="B21" s="25">
        <v>325.2</v>
      </c>
      <c r="C21" s="20" t="s">
        <v>20</v>
      </c>
      <c r="D21" s="46">
        <v>38728797</v>
      </c>
      <c r="E21" s="46">
        <v>852294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39581091</v>
      </c>
      <c r="O21" s="47">
        <f t="shared" si="2"/>
        <v>221.04561523039376</v>
      </c>
      <c r="P21" s="9"/>
    </row>
    <row r="22" spans="1:16">
      <c r="A22" s="12"/>
      <c r="B22" s="25">
        <v>329</v>
      </c>
      <c r="C22" s="20" t="s">
        <v>147</v>
      </c>
      <c r="D22" s="46">
        <v>0</v>
      </c>
      <c r="E22" s="46">
        <v>3000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5">SUM(D22:M22)</f>
        <v>3000</v>
      </c>
      <c r="O22" s="47">
        <f t="shared" si="2"/>
        <v>1.6753879919357992E-2</v>
      </c>
      <c r="P22" s="9"/>
    </row>
    <row r="23" spans="1:16" ht="15.6">
      <c r="A23" s="29" t="s">
        <v>22</v>
      </c>
      <c r="B23" s="30"/>
      <c r="C23" s="31"/>
      <c r="D23" s="32">
        <f t="shared" ref="D23:M23" si="6">SUM(D24:D45)</f>
        <v>20763323</v>
      </c>
      <c r="E23" s="32">
        <f t="shared" si="6"/>
        <v>23063203</v>
      </c>
      <c r="F23" s="32">
        <f t="shared" si="6"/>
        <v>0</v>
      </c>
      <c r="G23" s="32">
        <f t="shared" si="6"/>
        <v>710000</v>
      </c>
      <c r="H23" s="32">
        <f t="shared" si="6"/>
        <v>0</v>
      </c>
      <c r="I23" s="32">
        <f t="shared" si="6"/>
        <v>19250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44555776</v>
      </c>
      <c r="O23" s="45">
        <f t="shared" si="2"/>
        <v>248.82737360593757</v>
      </c>
      <c r="P23" s="10"/>
    </row>
    <row r="24" spans="1:16">
      <c r="A24" s="12"/>
      <c r="B24" s="25">
        <v>331.1</v>
      </c>
      <c r="C24" s="20" t="s">
        <v>100</v>
      </c>
      <c r="D24" s="46">
        <v>25051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25051</v>
      </c>
      <c r="O24" s="47">
        <f t="shared" si="2"/>
        <v>0.139900481953279</v>
      </c>
      <c r="P24" s="9"/>
    </row>
    <row r="25" spans="1:16">
      <c r="A25" s="12"/>
      <c r="B25" s="25">
        <v>331.2</v>
      </c>
      <c r="C25" s="20" t="s">
        <v>21</v>
      </c>
      <c r="D25" s="46">
        <v>0</v>
      </c>
      <c r="E25" s="46">
        <v>1472810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1472810</v>
      </c>
      <c r="O25" s="47">
        <f t="shared" si="2"/>
        <v>8.2250939613432141</v>
      </c>
      <c r="P25" s="9"/>
    </row>
    <row r="26" spans="1:16">
      <c r="A26" s="12"/>
      <c r="B26" s="25">
        <v>331.42</v>
      </c>
      <c r="C26" s="20" t="s">
        <v>26</v>
      </c>
      <c r="D26" s="46">
        <v>0</v>
      </c>
      <c r="E26" s="46">
        <v>71333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71333</v>
      </c>
      <c r="O26" s="47">
        <f t="shared" si="2"/>
        <v>0.39836817209585451</v>
      </c>
      <c r="P26" s="9"/>
    </row>
    <row r="27" spans="1:16">
      <c r="A27" s="12"/>
      <c r="B27" s="25">
        <v>331.49</v>
      </c>
      <c r="C27" s="20" t="s">
        <v>27</v>
      </c>
      <c r="D27" s="46">
        <v>0</v>
      </c>
      <c r="E27" s="46">
        <v>38412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38412</v>
      </c>
      <c r="O27" s="47">
        <f t="shared" si="2"/>
        <v>0.21451667848745973</v>
      </c>
      <c r="P27" s="9"/>
    </row>
    <row r="28" spans="1:16">
      <c r="A28" s="12"/>
      <c r="B28" s="25">
        <v>331.5</v>
      </c>
      <c r="C28" s="20" t="s">
        <v>23</v>
      </c>
      <c r="D28" s="46">
        <v>0</v>
      </c>
      <c r="E28" s="46">
        <v>8758499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8758499</v>
      </c>
      <c r="O28" s="47">
        <f t="shared" si="2"/>
        <v>48.912946839939018</v>
      </c>
      <c r="P28" s="9"/>
    </row>
    <row r="29" spans="1:16">
      <c r="A29" s="12"/>
      <c r="B29" s="25">
        <v>331.7</v>
      </c>
      <c r="C29" s="20" t="s">
        <v>24</v>
      </c>
      <c r="D29" s="46">
        <v>0</v>
      </c>
      <c r="E29" s="46">
        <v>161158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161158</v>
      </c>
      <c r="O29" s="47">
        <f t="shared" si="2"/>
        <v>0.90000726001463172</v>
      </c>
      <c r="P29" s="9"/>
    </row>
    <row r="30" spans="1:16">
      <c r="A30" s="12"/>
      <c r="B30" s="25">
        <v>334.2</v>
      </c>
      <c r="C30" s="20" t="s">
        <v>25</v>
      </c>
      <c r="D30" s="46">
        <v>0</v>
      </c>
      <c r="E30" s="46">
        <v>11925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11925</v>
      </c>
      <c r="O30" s="47">
        <f t="shared" si="2"/>
        <v>6.6596672679448021E-2</v>
      </c>
      <c r="P30" s="9"/>
    </row>
    <row r="31" spans="1:16">
      <c r="A31" s="12"/>
      <c r="B31" s="25">
        <v>334.41</v>
      </c>
      <c r="C31" s="20" t="s">
        <v>102</v>
      </c>
      <c r="D31" s="46">
        <v>0</v>
      </c>
      <c r="E31" s="46">
        <v>390324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390324</v>
      </c>
      <c r="O31" s="47">
        <f t="shared" si="2"/>
        <v>2.1798138085478294</v>
      </c>
      <c r="P31" s="9"/>
    </row>
    <row r="32" spans="1:16">
      <c r="A32" s="12"/>
      <c r="B32" s="25">
        <v>334.5</v>
      </c>
      <c r="C32" s="20" t="s">
        <v>29</v>
      </c>
      <c r="D32" s="46">
        <v>0</v>
      </c>
      <c r="E32" s="46">
        <v>436397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436397</v>
      </c>
      <c r="O32" s="47">
        <f t="shared" si="2"/>
        <v>2.4371143117226897</v>
      </c>
      <c r="P32" s="9"/>
    </row>
    <row r="33" spans="1:16">
      <c r="A33" s="12"/>
      <c r="B33" s="25">
        <v>334.62</v>
      </c>
      <c r="C33" s="20" t="s">
        <v>152</v>
      </c>
      <c r="D33" s="46">
        <v>0</v>
      </c>
      <c r="E33" s="46">
        <v>451737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451737</v>
      </c>
      <c r="O33" s="47">
        <f t="shared" si="2"/>
        <v>2.5227824843770068</v>
      </c>
      <c r="P33" s="9"/>
    </row>
    <row r="34" spans="1:16">
      <c r="A34" s="12"/>
      <c r="B34" s="25">
        <v>335.12</v>
      </c>
      <c r="C34" s="20" t="s">
        <v>126</v>
      </c>
      <c r="D34" s="46">
        <v>4192260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4192260</v>
      </c>
      <c r="O34" s="47">
        <f t="shared" si="2"/>
        <v>23.412206876909245</v>
      </c>
      <c r="P34" s="9"/>
    </row>
    <row r="35" spans="1:16">
      <c r="A35" s="12"/>
      <c r="B35" s="25">
        <v>335.14</v>
      </c>
      <c r="C35" s="20" t="s">
        <v>127</v>
      </c>
      <c r="D35" s="46">
        <v>33052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33052</v>
      </c>
      <c r="O35" s="47">
        <f t="shared" si="2"/>
        <v>0.18458307969820678</v>
      </c>
      <c r="P35" s="9"/>
    </row>
    <row r="36" spans="1:16">
      <c r="A36" s="12"/>
      <c r="B36" s="25">
        <v>335.15</v>
      </c>
      <c r="C36" s="20" t="s">
        <v>128</v>
      </c>
      <c r="D36" s="46">
        <v>223062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223062</v>
      </c>
      <c r="O36" s="47">
        <f t="shared" si="2"/>
        <v>1.2457179875239441</v>
      </c>
      <c r="P36" s="9"/>
    </row>
    <row r="37" spans="1:16">
      <c r="A37" s="12"/>
      <c r="B37" s="25">
        <v>335.18</v>
      </c>
      <c r="C37" s="20" t="s">
        <v>129</v>
      </c>
      <c r="D37" s="46">
        <v>11613987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11613987</v>
      </c>
      <c r="O37" s="47">
        <f t="shared" ref="O37:O68" si="8">(N37/O$85)</f>
        <v>64.859781194328249</v>
      </c>
      <c r="P37" s="9"/>
    </row>
    <row r="38" spans="1:16">
      <c r="A38" s="12"/>
      <c r="B38" s="25">
        <v>335.21</v>
      </c>
      <c r="C38" s="20" t="s">
        <v>108</v>
      </c>
      <c r="D38" s="46">
        <v>182041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182041</v>
      </c>
      <c r="O38" s="47">
        <f t="shared" si="8"/>
        <v>1.0166310181332827</v>
      </c>
      <c r="P38" s="9"/>
    </row>
    <row r="39" spans="1:16">
      <c r="A39" s="12"/>
      <c r="B39" s="25">
        <v>335.49</v>
      </c>
      <c r="C39" s="20" t="s">
        <v>36</v>
      </c>
      <c r="D39" s="46">
        <v>1524675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1524675</v>
      </c>
      <c r="O39" s="47">
        <f t="shared" si="8"/>
        <v>8.5147406220157151</v>
      </c>
      <c r="P39" s="9"/>
    </row>
    <row r="40" spans="1:16">
      <c r="A40" s="12"/>
      <c r="B40" s="25">
        <v>337.1</v>
      </c>
      <c r="C40" s="20" t="s">
        <v>37</v>
      </c>
      <c r="D40" s="46">
        <v>0</v>
      </c>
      <c r="E40" s="46">
        <v>10685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9">SUM(D40:M40)</f>
        <v>10685</v>
      </c>
      <c r="O40" s="47">
        <f t="shared" si="8"/>
        <v>5.9671735646113382E-2</v>
      </c>
      <c r="P40" s="9"/>
    </row>
    <row r="41" spans="1:16">
      <c r="A41" s="12"/>
      <c r="B41" s="25">
        <v>337.2</v>
      </c>
      <c r="C41" s="20" t="s">
        <v>38</v>
      </c>
      <c r="D41" s="46">
        <v>0</v>
      </c>
      <c r="E41" s="46">
        <v>7547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7547</v>
      </c>
      <c r="O41" s="47">
        <f t="shared" si="8"/>
        <v>4.2147177250464921E-2</v>
      </c>
      <c r="P41" s="9"/>
    </row>
    <row r="42" spans="1:16">
      <c r="A42" s="12"/>
      <c r="B42" s="25">
        <v>337.3</v>
      </c>
      <c r="C42" s="20" t="s">
        <v>39</v>
      </c>
      <c r="D42" s="46">
        <v>0</v>
      </c>
      <c r="E42" s="46">
        <v>122843</v>
      </c>
      <c r="F42" s="46">
        <v>0</v>
      </c>
      <c r="G42" s="46">
        <v>0</v>
      </c>
      <c r="H42" s="46">
        <v>0</v>
      </c>
      <c r="I42" s="46">
        <v>19250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142093</v>
      </c>
      <c r="O42" s="47">
        <f t="shared" si="8"/>
        <v>0.79353635312711168</v>
      </c>
      <c r="P42" s="9"/>
    </row>
    <row r="43" spans="1:16">
      <c r="A43" s="12"/>
      <c r="B43" s="25">
        <v>337.5</v>
      </c>
      <c r="C43" s="20" t="s">
        <v>141</v>
      </c>
      <c r="D43" s="46">
        <v>0</v>
      </c>
      <c r="E43" s="46">
        <v>1997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1997</v>
      </c>
      <c r="O43" s="47">
        <f t="shared" si="8"/>
        <v>1.1152499399652635E-2</v>
      </c>
      <c r="P43" s="9"/>
    </row>
    <row r="44" spans="1:16">
      <c r="A44" s="12"/>
      <c r="B44" s="25">
        <v>337.7</v>
      </c>
      <c r="C44" s="20" t="s">
        <v>41</v>
      </c>
      <c r="D44" s="46">
        <v>0</v>
      </c>
      <c r="E44" s="46">
        <v>125012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125012</v>
      </c>
      <c r="O44" s="47">
        <f t="shared" si="8"/>
        <v>0.69814534549292706</v>
      </c>
      <c r="P44" s="9"/>
    </row>
    <row r="45" spans="1:16">
      <c r="A45" s="12"/>
      <c r="B45" s="25">
        <v>338</v>
      </c>
      <c r="C45" s="20" t="s">
        <v>43</v>
      </c>
      <c r="D45" s="46">
        <v>2969195</v>
      </c>
      <c r="E45" s="46">
        <v>11002524</v>
      </c>
      <c r="F45" s="46">
        <v>0</v>
      </c>
      <c r="G45" s="46">
        <v>710000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14681719</v>
      </c>
      <c r="O45" s="47">
        <f t="shared" si="8"/>
        <v>81.991919045252232</v>
      </c>
      <c r="P45" s="9"/>
    </row>
    <row r="46" spans="1:16" ht="15.6">
      <c r="A46" s="29" t="s">
        <v>48</v>
      </c>
      <c r="B46" s="30"/>
      <c r="C46" s="31"/>
      <c r="D46" s="32">
        <f t="shared" ref="D46:M46" si="10">SUM(D47:D61)</f>
        <v>23219306</v>
      </c>
      <c r="E46" s="32">
        <f t="shared" si="10"/>
        <v>253633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182824600</v>
      </c>
      <c r="J46" s="32">
        <f t="shared" si="10"/>
        <v>78611263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284908802</v>
      </c>
      <c r="O46" s="45">
        <f t="shared" si="8"/>
        <v>1591.109285558714</v>
      </c>
      <c r="P46" s="10"/>
    </row>
    <row r="47" spans="1:16">
      <c r="A47" s="12"/>
      <c r="B47" s="25">
        <v>341.2</v>
      </c>
      <c r="C47" s="20" t="s">
        <v>130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78611263</v>
      </c>
      <c r="K47" s="46">
        <v>0</v>
      </c>
      <c r="L47" s="46">
        <v>0</v>
      </c>
      <c r="M47" s="46">
        <v>0</v>
      </c>
      <c r="N47" s="46">
        <f t="shared" ref="N47:N61" si="11">SUM(D47:M47)</f>
        <v>78611263</v>
      </c>
      <c r="O47" s="47">
        <f t="shared" si="8"/>
        <v>439.01455353702329</v>
      </c>
      <c r="P47" s="9"/>
    </row>
    <row r="48" spans="1:16">
      <c r="A48" s="12"/>
      <c r="B48" s="25">
        <v>341.9</v>
      </c>
      <c r="C48" s="20" t="s">
        <v>131</v>
      </c>
      <c r="D48" s="46">
        <v>2200453</v>
      </c>
      <c r="E48" s="46">
        <v>118844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2319297</v>
      </c>
      <c r="O48" s="47">
        <f t="shared" si="8"/>
        <v>12.952407811775744</v>
      </c>
      <c r="P48" s="9"/>
    </row>
    <row r="49" spans="1:16">
      <c r="A49" s="12"/>
      <c r="B49" s="25">
        <v>342.1</v>
      </c>
      <c r="C49" s="20" t="s">
        <v>53</v>
      </c>
      <c r="D49" s="46">
        <v>495929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495929</v>
      </c>
      <c r="O49" s="47">
        <f t="shared" si="8"/>
        <v>2.7695783048424296</v>
      </c>
      <c r="P49" s="9"/>
    </row>
    <row r="50" spans="1:16">
      <c r="A50" s="12"/>
      <c r="B50" s="25">
        <v>342.2</v>
      </c>
      <c r="C50" s="20" t="s">
        <v>54</v>
      </c>
      <c r="D50" s="46">
        <v>2316028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2316028</v>
      </c>
      <c r="O50" s="47">
        <f t="shared" si="8"/>
        <v>12.934151667290283</v>
      </c>
      <c r="P50" s="9"/>
    </row>
    <row r="51" spans="1:16">
      <c r="A51" s="12"/>
      <c r="B51" s="25">
        <v>342.6</v>
      </c>
      <c r="C51" s="20" t="s">
        <v>55</v>
      </c>
      <c r="D51" s="46">
        <v>9688844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9688844</v>
      </c>
      <c r="O51" s="47">
        <f t="shared" si="8"/>
        <v>54.108576311130719</v>
      </c>
      <c r="P51" s="9"/>
    </row>
    <row r="52" spans="1:16">
      <c r="A52" s="12"/>
      <c r="B52" s="25">
        <v>342.9</v>
      </c>
      <c r="C52" s="20" t="s">
        <v>56</v>
      </c>
      <c r="D52" s="46">
        <v>1029179</v>
      </c>
      <c r="E52" s="46">
        <v>134789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1163968</v>
      </c>
      <c r="O52" s="47">
        <f t="shared" si="8"/>
        <v>6.5003267006584275</v>
      </c>
      <c r="P52" s="9"/>
    </row>
    <row r="53" spans="1:16">
      <c r="A53" s="12"/>
      <c r="B53" s="25">
        <v>343.4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16108213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16108213</v>
      </c>
      <c r="O53" s="47">
        <f t="shared" si="8"/>
        <v>89.958355439147113</v>
      </c>
      <c r="P53" s="9"/>
    </row>
    <row r="54" spans="1:16">
      <c r="A54" s="12"/>
      <c r="B54" s="25">
        <v>343.6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136089190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136089190</v>
      </c>
      <c r="O54" s="47">
        <f t="shared" si="8"/>
        <v>760.00731586089807</v>
      </c>
      <c r="P54" s="9"/>
    </row>
    <row r="55" spans="1:16">
      <c r="A55" s="12"/>
      <c r="B55" s="25">
        <v>343.7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239755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239755</v>
      </c>
      <c r="O55" s="47">
        <f t="shared" si="8"/>
        <v>1.3389421600218918</v>
      </c>
      <c r="P55" s="9"/>
    </row>
    <row r="56" spans="1:16">
      <c r="A56" s="12"/>
      <c r="B56" s="25">
        <v>343.9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11422751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11422751</v>
      </c>
      <c r="O56" s="47">
        <f t="shared" si="8"/>
        <v>63.791799534242138</v>
      </c>
      <c r="P56" s="9"/>
    </row>
    <row r="57" spans="1:16">
      <c r="A57" s="12"/>
      <c r="B57" s="25">
        <v>344.1</v>
      </c>
      <c r="C57" s="20" t="s">
        <v>132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3928719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3928719</v>
      </c>
      <c r="O57" s="47">
        <f t="shared" si="8"/>
        <v>21.940428787633405</v>
      </c>
      <c r="P57" s="9"/>
    </row>
    <row r="58" spans="1:16">
      <c r="A58" s="12"/>
      <c r="B58" s="25">
        <v>344.5</v>
      </c>
      <c r="C58" s="20" t="s">
        <v>133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15035972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15035972</v>
      </c>
      <c r="O58" s="47">
        <f t="shared" si="8"/>
        <v>83.970289786276339</v>
      </c>
      <c r="P58" s="9"/>
    </row>
    <row r="59" spans="1:16">
      <c r="A59" s="12"/>
      <c r="B59" s="25">
        <v>347.2</v>
      </c>
      <c r="C59" s="20" t="s">
        <v>63</v>
      </c>
      <c r="D59" s="46">
        <v>2699218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2699218</v>
      </c>
      <c r="O59" s="47">
        <f t="shared" si="8"/>
        <v>15.074124749389879</v>
      </c>
      <c r="P59" s="9"/>
    </row>
    <row r="60" spans="1:16">
      <c r="A60" s="12"/>
      <c r="B60" s="25">
        <v>347.4</v>
      </c>
      <c r="C60" s="20" t="s">
        <v>64</v>
      </c>
      <c r="D60" s="46">
        <v>121974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121974</v>
      </c>
      <c r="O60" s="47">
        <f t="shared" si="8"/>
        <v>0.68117924976125721</v>
      </c>
      <c r="P60" s="9"/>
    </row>
    <row r="61" spans="1:16">
      <c r="A61" s="12"/>
      <c r="B61" s="25">
        <v>347.5</v>
      </c>
      <c r="C61" s="20" t="s">
        <v>65</v>
      </c>
      <c r="D61" s="46">
        <v>4667681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4667681</v>
      </c>
      <c r="O61" s="47">
        <f t="shared" si="8"/>
        <v>26.067255658622944</v>
      </c>
      <c r="P61" s="9"/>
    </row>
    <row r="62" spans="1:16" ht="15.6">
      <c r="A62" s="29" t="s">
        <v>49</v>
      </c>
      <c r="B62" s="30"/>
      <c r="C62" s="31"/>
      <c r="D62" s="32">
        <f t="shared" ref="D62:M62" si="12">SUM(D63:D65)</f>
        <v>2381195</v>
      </c>
      <c r="E62" s="32">
        <f t="shared" si="12"/>
        <v>1625564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3337244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ref="N62:N67" si="13">SUM(D62:M62)</f>
        <v>7344003</v>
      </c>
      <c r="O62" s="45">
        <f t="shared" si="8"/>
        <v>41.013514796468279</v>
      </c>
      <c r="P62" s="10"/>
    </row>
    <row r="63" spans="1:16">
      <c r="A63" s="13"/>
      <c r="B63" s="39">
        <v>351.1</v>
      </c>
      <c r="C63" s="21" t="s">
        <v>68</v>
      </c>
      <c r="D63" s="46">
        <v>1308549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1308549</v>
      </c>
      <c r="O63" s="47">
        <f t="shared" si="8"/>
        <v>7.3077576048653263</v>
      </c>
      <c r="P63" s="9"/>
    </row>
    <row r="64" spans="1:16">
      <c r="A64" s="13"/>
      <c r="B64" s="39">
        <v>354</v>
      </c>
      <c r="C64" s="21" t="s">
        <v>69</v>
      </c>
      <c r="D64" s="46">
        <v>1072646</v>
      </c>
      <c r="E64" s="46">
        <v>0</v>
      </c>
      <c r="F64" s="46">
        <v>0</v>
      </c>
      <c r="G64" s="46">
        <v>0</v>
      </c>
      <c r="H64" s="46">
        <v>0</v>
      </c>
      <c r="I64" s="46">
        <v>3337244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4409890</v>
      </c>
      <c r="O64" s="47">
        <f t="shared" si="8"/>
        <v>24.62758917252587</v>
      </c>
      <c r="P64" s="9"/>
    </row>
    <row r="65" spans="1:16">
      <c r="A65" s="13"/>
      <c r="B65" s="39">
        <v>359</v>
      </c>
      <c r="C65" s="21" t="s">
        <v>70</v>
      </c>
      <c r="D65" s="46">
        <v>0</v>
      </c>
      <c r="E65" s="46">
        <v>1625564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1625564</v>
      </c>
      <c r="O65" s="47">
        <f t="shared" si="8"/>
        <v>9.0781680190770846</v>
      </c>
      <c r="P65" s="9"/>
    </row>
    <row r="66" spans="1:16" ht="15.6">
      <c r="A66" s="29" t="s">
        <v>3</v>
      </c>
      <c r="B66" s="30"/>
      <c r="C66" s="31"/>
      <c r="D66" s="32">
        <f t="shared" ref="D66:M66" si="14">SUM(D67:D74)</f>
        <v>55464701</v>
      </c>
      <c r="E66" s="32">
        <f t="shared" si="14"/>
        <v>1648707</v>
      </c>
      <c r="F66" s="32">
        <f t="shared" si="14"/>
        <v>1467</v>
      </c>
      <c r="G66" s="32">
        <f t="shared" si="14"/>
        <v>2148472</v>
      </c>
      <c r="H66" s="32">
        <f t="shared" si="14"/>
        <v>3230199</v>
      </c>
      <c r="I66" s="32">
        <f t="shared" si="14"/>
        <v>7127162</v>
      </c>
      <c r="J66" s="32">
        <f t="shared" si="14"/>
        <v>2423153</v>
      </c>
      <c r="K66" s="32">
        <f t="shared" si="14"/>
        <v>243252364</v>
      </c>
      <c r="L66" s="32">
        <f t="shared" si="14"/>
        <v>0</v>
      </c>
      <c r="M66" s="32">
        <f t="shared" si="14"/>
        <v>27</v>
      </c>
      <c r="N66" s="32">
        <f t="shared" si="13"/>
        <v>315296252</v>
      </c>
      <c r="O66" s="45">
        <f t="shared" si="8"/>
        <v>1760.8118483438789</v>
      </c>
      <c r="P66" s="10"/>
    </row>
    <row r="67" spans="1:16">
      <c r="A67" s="12"/>
      <c r="B67" s="25">
        <v>361.1</v>
      </c>
      <c r="C67" s="20" t="s">
        <v>71</v>
      </c>
      <c r="D67" s="46">
        <v>1789033</v>
      </c>
      <c r="E67" s="46">
        <v>777516</v>
      </c>
      <c r="F67" s="46">
        <v>1467</v>
      </c>
      <c r="G67" s="46">
        <v>444840</v>
      </c>
      <c r="H67" s="46">
        <v>2540993</v>
      </c>
      <c r="I67" s="46">
        <v>0</v>
      </c>
      <c r="J67" s="46">
        <v>562091</v>
      </c>
      <c r="K67" s="46">
        <v>10096421</v>
      </c>
      <c r="L67" s="46">
        <v>0</v>
      </c>
      <c r="M67" s="46">
        <v>27</v>
      </c>
      <c r="N67" s="46">
        <f t="shared" si="13"/>
        <v>16212388</v>
      </c>
      <c r="O67" s="47">
        <f t="shared" si="8"/>
        <v>90.540133919346829</v>
      </c>
      <c r="P67" s="9"/>
    </row>
    <row r="68" spans="1:16">
      <c r="A68" s="12"/>
      <c r="B68" s="25">
        <v>361.2</v>
      </c>
      <c r="C68" s="20" t="s">
        <v>72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12183728</v>
      </c>
      <c r="L68" s="46">
        <v>0</v>
      </c>
      <c r="M68" s="46">
        <v>0</v>
      </c>
      <c r="N68" s="46">
        <f t="shared" ref="N68:N74" si="15">SUM(D68:M68)</f>
        <v>12183728</v>
      </c>
      <c r="O68" s="47">
        <f t="shared" si="8"/>
        <v>68.041571960706563</v>
      </c>
      <c r="P68" s="9"/>
    </row>
    <row r="69" spans="1:16">
      <c r="A69" s="12"/>
      <c r="B69" s="25">
        <v>361.3</v>
      </c>
      <c r="C69" s="20" t="s">
        <v>73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160808300</v>
      </c>
      <c r="L69" s="46">
        <v>0</v>
      </c>
      <c r="M69" s="46">
        <v>0</v>
      </c>
      <c r="N69" s="46">
        <f t="shared" si="15"/>
        <v>160808300</v>
      </c>
      <c r="O69" s="47">
        <f t="shared" ref="O69:O83" si="16">(N69/O$85)</f>
        <v>898.05431607869855</v>
      </c>
      <c r="P69" s="9"/>
    </row>
    <row r="70" spans="1:16">
      <c r="A70" s="12"/>
      <c r="B70" s="25">
        <v>362</v>
      </c>
      <c r="C70" s="20" t="s">
        <v>74</v>
      </c>
      <c r="D70" s="46">
        <v>4584347</v>
      </c>
      <c r="E70" s="46">
        <v>173334</v>
      </c>
      <c r="F70" s="46">
        <v>0</v>
      </c>
      <c r="G70" s="46">
        <v>0</v>
      </c>
      <c r="H70" s="46">
        <v>0</v>
      </c>
      <c r="I70" s="46">
        <v>3456737</v>
      </c>
      <c r="J70" s="46">
        <v>0</v>
      </c>
      <c r="K70" s="46">
        <v>8254365</v>
      </c>
      <c r="L70" s="46">
        <v>0</v>
      </c>
      <c r="M70" s="46">
        <v>0</v>
      </c>
      <c r="N70" s="46">
        <f t="shared" si="15"/>
        <v>16468783</v>
      </c>
      <c r="O70" s="47">
        <f t="shared" si="16"/>
        <v>91.97200426665475</v>
      </c>
      <c r="P70" s="9"/>
    </row>
    <row r="71" spans="1:16">
      <c r="A71" s="12"/>
      <c r="B71" s="25">
        <v>364</v>
      </c>
      <c r="C71" s="20" t="s">
        <v>134</v>
      </c>
      <c r="D71" s="46">
        <v>0</v>
      </c>
      <c r="E71" s="46">
        <v>1369</v>
      </c>
      <c r="F71" s="46">
        <v>0</v>
      </c>
      <c r="G71" s="46">
        <v>0</v>
      </c>
      <c r="H71" s="46">
        <v>0</v>
      </c>
      <c r="I71" s="46">
        <v>521832</v>
      </c>
      <c r="J71" s="46">
        <v>682646</v>
      </c>
      <c r="K71" s="46">
        <v>0</v>
      </c>
      <c r="L71" s="46">
        <v>0</v>
      </c>
      <c r="M71" s="46">
        <v>0</v>
      </c>
      <c r="N71" s="46">
        <f t="shared" si="15"/>
        <v>1205847</v>
      </c>
      <c r="O71" s="47">
        <f t="shared" si="16"/>
        <v>6.7342052797060257</v>
      </c>
      <c r="P71" s="9"/>
    </row>
    <row r="72" spans="1:16">
      <c r="A72" s="12"/>
      <c r="B72" s="25">
        <v>366</v>
      </c>
      <c r="C72" s="20" t="s">
        <v>76</v>
      </c>
      <c r="D72" s="46">
        <v>0</v>
      </c>
      <c r="E72" s="46">
        <v>0</v>
      </c>
      <c r="F72" s="46">
        <v>0</v>
      </c>
      <c r="G72" s="46">
        <v>1214122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1214122</v>
      </c>
      <c r="O72" s="47">
        <f t="shared" si="16"/>
        <v>6.7804180651502541</v>
      </c>
      <c r="P72" s="9"/>
    </row>
    <row r="73" spans="1:16">
      <c r="A73" s="12"/>
      <c r="B73" s="25">
        <v>368</v>
      </c>
      <c r="C73" s="20" t="s">
        <v>77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51555400</v>
      </c>
      <c r="L73" s="46">
        <v>0</v>
      </c>
      <c r="M73" s="46">
        <v>0</v>
      </c>
      <c r="N73" s="46">
        <f t="shared" si="15"/>
        <v>51555400</v>
      </c>
      <c r="O73" s="47">
        <f t="shared" si="16"/>
        <v>287.91766026482298</v>
      </c>
      <c r="P73" s="9"/>
    </row>
    <row r="74" spans="1:16">
      <c r="A74" s="12"/>
      <c r="B74" s="25">
        <v>369.9</v>
      </c>
      <c r="C74" s="20" t="s">
        <v>78</v>
      </c>
      <c r="D74" s="46">
        <v>49091321</v>
      </c>
      <c r="E74" s="46">
        <v>696488</v>
      </c>
      <c r="F74" s="46">
        <v>0</v>
      </c>
      <c r="G74" s="46">
        <v>489510</v>
      </c>
      <c r="H74" s="46">
        <v>689206</v>
      </c>
      <c r="I74" s="46">
        <v>3148593</v>
      </c>
      <c r="J74" s="46">
        <v>1178416</v>
      </c>
      <c r="K74" s="46">
        <v>354150</v>
      </c>
      <c r="L74" s="46">
        <v>0</v>
      </c>
      <c r="M74" s="46">
        <v>0</v>
      </c>
      <c r="N74" s="46">
        <f t="shared" si="15"/>
        <v>55647684</v>
      </c>
      <c r="O74" s="47">
        <f t="shared" si="16"/>
        <v>310.77153850879301</v>
      </c>
      <c r="P74" s="9"/>
    </row>
    <row r="75" spans="1:16" ht="15.6">
      <c r="A75" s="29" t="s">
        <v>50</v>
      </c>
      <c r="B75" s="30"/>
      <c r="C75" s="31"/>
      <c r="D75" s="32">
        <f t="shared" ref="D75:M75" si="17">SUM(D76:D82)</f>
        <v>1311937</v>
      </c>
      <c r="E75" s="32">
        <f t="shared" si="17"/>
        <v>10853344</v>
      </c>
      <c r="F75" s="32">
        <f t="shared" si="17"/>
        <v>30627591</v>
      </c>
      <c r="G75" s="32">
        <f t="shared" si="17"/>
        <v>19090244</v>
      </c>
      <c r="H75" s="32">
        <f t="shared" si="17"/>
        <v>0</v>
      </c>
      <c r="I75" s="32">
        <f t="shared" si="17"/>
        <v>37689903</v>
      </c>
      <c r="J75" s="32">
        <f t="shared" si="17"/>
        <v>420386</v>
      </c>
      <c r="K75" s="32">
        <f t="shared" si="17"/>
        <v>0</v>
      </c>
      <c r="L75" s="32">
        <f t="shared" si="17"/>
        <v>0</v>
      </c>
      <c r="M75" s="32">
        <f t="shared" si="17"/>
        <v>0</v>
      </c>
      <c r="N75" s="32">
        <f>SUM(D75:M75)</f>
        <v>99993405</v>
      </c>
      <c r="O75" s="45">
        <f t="shared" si="16"/>
        <v>558.42583336591031</v>
      </c>
      <c r="P75" s="9"/>
    </row>
    <row r="76" spans="1:16">
      <c r="A76" s="12"/>
      <c r="B76" s="25">
        <v>381</v>
      </c>
      <c r="C76" s="20" t="s">
        <v>79</v>
      </c>
      <c r="D76" s="46">
        <v>607786</v>
      </c>
      <c r="E76" s="46">
        <v>10853344</v>
      </c>
      <c r="F76" s="46">
        <v>30627591</v>
      </c>
      <c r="G76" s="46">
        <v>19090244</v>
      </c>
      <c r="H76" s="46">
        <v>0</v>
      </c>
      <c r="I76" s="46">
        <v>7798075</v>
      </c>
      <c r="J76" s="46">
        <v>420386</v>
      </c>
      <c r="K76" s="46">
        <v>0</v>
      </c>
      <c r="L76" s="46">
        <v>0</v>
      </c>
      <c r="M76" s="46">
        <v>0</v>
      </c>
      <c r="N76" s="46">
        <f>SUM(D76:M76)</f>
        <v>69397426</v>
      </c>
      <c r="O76" s="47">
        <f t="shared" si="16"/>
        <v>387.55871397217737</v>
      </c>
      <c r="P76" s="9"/>
    </row>
    <row r="77" spans="1:16">
      <c r="A77" s="12"/>
      <c r="B77" s="25">
        <v>384</v>
      </c>
      <c r="C77" s="20" t="s">
        <v>80</v>
      </c>
      <c r="D77" s="46">
        <v>704151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2" si="18">SUM(D77:M77)</f>
        <v>704151</v>
      </c>
      <c r="O77" s="47">
        <f t="shared" si="16"/>
        <v>3.9324204330319494</v>
      </c>
      <c r="P77" s="9"/>
    </row>
    <row r="78" spans="1:16">
      <c r="A78" s="12"/>
      <c r="B78" s="25">
        <v>389.1</v>
      </c>
      <c r="C78" s="20" t="s">
        <v>135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2095102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2095102</v>
      </c>
      <c r="O78" s="47">
        <f t="shared" si="16"/>
        <v>11.700362442268922</v>
      </c>
      <c r="P78" s="9"/>
    </row>
    <row r="79" spans="1:16">
      <c r="A79" s="12"/>
      <c r="B79" s="25">
        <v>389.5</v>
      </c>
      <c r="C79" s="20" t="s">
        <v>142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536444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536444</v>
      </c>
      <c r="O79" s="47">
        <f t="shared" si="16"/>
        <v>2.9958394531533594</v>
      </c>
      <c r="P79" s="9"/>
    </row>
    <row r="80" spans="1:16">
      <c r="A80" s="12"/>
      <c r="B80" s="25">
        <v>389.6</v>
      </c>
      <c r="C80" s="20" t="s">
        <v>143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2076181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2076181</v>
      </c>
      <c r="O80" s="47">
        <f t="shared" si="16"/>
        <v>11.594695721617532</v>
      </c>
      <c r="P80" s="9"/>
    </row>
    <row r="81" spans="1:119">
      <c r="A81" s="12"/>
      <c r="B81" s="25">
        <v>389.8</v>
      </c>
      <c r="C81" s="20" t="s">
        <v>137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4479001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4479001</v>
      </c>
      <c r="O81" s="47">
        <f t="shared" si="16"/>
        <v>25.01354830422812</v>
      </c>
      <c r="P81" s="9"/>
    </row>
    <row r="82" spans="1:119" ht="15.6" thickBot="1">
      <c r="A82" s="48"/>
      <c r="B82" s="49">
        <v>393</v>
      </c>
      <c r="C82" s="50" t="s">
        <v>153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20705100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20705100</v>
      </c>
      <c r="O82" s="47">
        <f t="shared" si="16"/>
        <v>115.63025303943304</v>
      </c>
      <c r="P82" s="9"/>
    </row>
    <row r="83" spans="1:119" ht="16.2" thickBot="1">
      <c r="A83" s="14" t="s">
        <v>66</v>
      </c>
      <c r="B83" s="23"/>
      <c r="C83" s="22"/>
      <c r="D83" s="15">
        <f t="shared" ref="D83:M83" si="19">SUM(D5,D14,D23,D46,D62,D66,D75)</f>
        <v>334905255</v>
      </c>
      <c r="E83" s="15">
        <f t="shared" si="19"/>
        <v>61603882</v>
      </c>
      <c r="F83" s="15">
        <f t="shared" si="19"/>
        <v>35449307</v>
      </c>
      <c r="G83" s="15">
        <f t="shared" si="19"/>
        <v>27187490</v>
      </c>
      <c r="H83" s="15">
        <f t="shared" si="19"/>
        <v>3230199</v>
      </c>
      <c r="I83" s="15">
        <f t="shared" si="19"/>
        <v>230998159</v>
      </c>
      <c r="J83" s="15">
        <f t="shared" si="19"/>
        <v>81454802</v>
      </c>
      <c r="K83" s="15">
        <f t="shared" si="19"/>
        <v>243252364</v>
      </c>
      <c r="L83" s="15">
        <f t="shared" si="19"/>
        <v>0</v>
      </c>
      <c r="M83" s="15">
        <f t="shared" si="19"/>
        <v>92118</v>
      </c>
      <c r="N83" s="15">
        <f>SUM(D83:M83)</f>
        <v>1018173576</v>
      </c>
      <c r="O83" s="38">
        <f t="shared" si="16"/>
        <v>5686.1192764557727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154</v>
      </c>
      <c r="M85" s="121"/>
      <c r="N85" s="121"/>
      <c r="O85" s="43">
        <v>179063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customHeight="1" thickBot="1">
      <c r="A87" s="123" t="s">
        <v>105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149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159003342</v>
      </c>
      <c r="E5" s="27">
        <f t="shared" si="0"/>
        <v>0</v>
      </c>
      <c r="F5" s="27">
        <f t="shared" si="0"/>
        <v>4823936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90235</v>
      </c>
      <c r="N5" s="28">
        <f t="shared" ref="N5:N15" si="1">SUM(D5:M5)</f>
        <v>163917513</v>
      </c>
      <c r="O5" s="33">
        <f t="shared" ref="O5:O36" si="2">(N5/O$79)</f>
        <v>927.4132686834854</v>
      </c>
      <c r="P5" s="6"/>
    </row>
    <row r="6" spans="1:133">
      <c r="A6" s="12"/>
      <c r="B6" s="25">
        <v>311</v>
      </c>
      <c r="C6" s="20" t="s">
        <v>2</v>
      </c>
      <c r="D6" s="46">
        <v>112954202</v>
      </c>
      <c r="E6" s="46">
        <v>0</v>
      </c>
      <c r="F6" s="46">
        <v>4823936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90235</v>
      </c>
      <c r="N6" s="46">
        <f t="shared" si="1"/>
        <v>117868373</v>
      </c>
      <c r="O6" s="47">
        <f t="shared" si="2"/>
        <v>666.87622986528766</v>
      </c>
      <c r="P6" s="9"/>
    </row>
    <row r="7" spans="1:133">
      <c r="A7" s="12"/>
      <c r="B7" s="25">
        <v>312.51</v>
      </c>
      <c r="C7" s="20" t="s">
        <v>95</v>
      </c>
      <c r="D7" s="46">
        <v>3188541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3188541</v>
      </c>
      <c r="O7" s="47">
        <f t="shared" si="2"/>
        <v>18.040142124053023</v>
      </c>
      <c r="P7" s="9"/>
    </row>
    <row r="8" spans="1:133">
      <c r="A8" s="12"/>
      <c r="B8" s="25">
        <v>312.52</v>
      </c>
      <c r="C8" s="20" t="s">
        <v>123</v>
      </c>
      <c r="D8" s="46">
        <v>2374773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2374773</v>
      </c>
      <c r="O8" s="47">
        <f t="shared" si="2"/>
        <v>13.436001742603835</v>
      </c>
      <c r="P8" s="9"/>
    </row>
    <row r="9" spans="1:133">
      <c r="A9" s="12"/>
      <c r="B9" s="25">
        <v>314.10000000000002</v>
      </c>
      <c r="C9" s="20" t="s">
        <v>10</v>
      </c>
      <c r="D9" s="46">
        <v>19748678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19748678</v>
      </c>
      <c r="O9" s="47">
        <f t="shared" si="2"/>
        <v>111.73416239030931</v>
      </c>
      <c r="P9" s="9"/>
    </row>
    <row r="10" spans="1:133">
      <c r="A10" s="12"/>
      <c r="B10" s="25">
        <v>314.3</v>
      </c>
      <c r="C10" s="20" t="s">
        <v>11</v>
      </c>
      <c r="D10" s="46">
        <v>5618279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5618279</v>
      </c>
      <c r="O10" s="47">
        <f t="shared" si="2"/>
        <v>31.787125099718807</v>
      </c>
      <c r="P10" s="9"/>
    </row>
    <row r="11" spans="1:133">
      <c r="A11" s="12"/>
      <c r="B11" s="25">
        <v>314.39999999999998</v>
      </c>
      <c r="C11" s="20" t="s">
        <v>13</v>
      </c>
      <c r="D11" s="46">
        <v>549551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549551</v>
      </c>
      <c r="O11" s="47">
        <f t="shared" si="2"/>
        <v>3.1092522079582681</v>
      </c>
      <c r="P11" s="9"/>
    </row>
    <row r="12" spans="1:133">
      <c r="A12" s="12"/>
      <c r="B12" s="25">
        <v>315</v>
      </c>
      <c r="C12" s="20" t="s">
        <v>124</v>
      </c>
      <c r="D12" s="46">
        <v>11600863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11600863</v>
      </c>
      <c r="O12" s="47">
        <f t="shared" si="2"/>
        <v>65.635416725602127</v>
      </c>
      <c r="P12" s="9"/>
    </row>
    <row r="13" spans="1:133">
      <c r="A13" s="12"/>
      <c r="B13" s="25">
        <v>316</v>
      </c>
      <c r="C13" s="20" t="s">
        <v>125</v>
      </c>
      <c r="D13" s="46">
        <v>2968455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2968455</v>
      </c>
      <c r="O13" s="47">
        <f t="shared" si="2"/>
        <v>16.794938527952382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SUM(D15:D22)</f>
        <v>56329676</v>
      </c>
      <c r="E14" s="32">
        <f t="shared" si="3"/>
        <v>20719731</v>
      </c>
      <c r="F14" s="32">
        <f t="shared" si="3"/>
        <v>0</v>
      </c>
      <c r="G14" s="32">
        <f t="shared" si="3"/>
        <v>1662938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78712345</v>
      </c>
      <c r="O14" s="45">
        <f t="shared" si="2"/>
        <v>445.3390722331921</v>
      </c>
      <c r="P14" s="10"/>
    </row>
    <row r="15" spans="1:133">
      <c r="A15" s="12"/>
      <c r="B15" s="25">
        <v>322</v>
      </c>
      <c r="C15" s="20" t="s">
        <v>0</v>
      </c>
      <c r="D15" s="46">
        <v>218822</v>
      </c>
      <c r="E15" s="46">
        <v>18043304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18262126</v>
      </c>
      <c r="O15" s="47">
        <f t="shared" si="2"/>
        <v>103.32354155940412</v>
      </c>
      <c r="P15" s="9"/>
    </row>
    <row r="16" spans="1:133">
      <c r="A16" s="12"/>
      <c r="B16" s="25">
        <v>323.10000000000002</v>
      </c>
      <c r="C16" s="20" t="s">
        <v>16</v>
      </c>
      <c r="D16" s="46">
        <v>15966459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15966459</v>
      </c>
      <c r="O16" s="47">
        <f t="shared" si="2"/>
        <v>90.335106112126368</v>
      </c>
      <c r="P16" s="9"/>
    </row>
    <row r="17" spans="1:16">
      <c r="A17" s="12"/>
      <c r="B17" s="25">
        <v>323.39999999999998</v>
      </c>
      <c r="C17" s="20" t="s">
        <v>17</v>
      </c>
      <c r="D17" s="46">
        <v>242876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242876</v>
      </c>
      <c r="O17" s="47">
        <f t="shared" si="2"/>
        <v>1.3741449642709636</v>
      </c>
      <c r="P17" s="9"/>
    </row>
    <row r="18" spans="1:16">
      <c r="A18" s="12"/>
      <c r="B18" s="25">
        <v>323.7</v>
      </c>
      <c r="C18" s="20" t="s">
        <v>146</v>
      </c>
      <c r="D18" s="46">
        <v>6180283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6180283</v>
      </c>
      <c r="O18" s="47">
        <f t="shared" si="2"/>
        <v>34.966833949091075</v>
      </c>
      <c r="P18" s="9"/>
    </row>
    <row r="19" spans="1:16">
      <c r="A19" s="12"/>
      <c r="B19" s="25">
        <v>324.62</v>
      </c>
      <c r="C19" s="20" t="s">
        <v>18</v>
      </c>
      <c r="D19" s="46">
        <v>246373</v>
      </c>
      <c r="E19" s="46">
        <v>0</v>
      </c>
      <c r="F19" s="46">
        <v>0</v>
      </c>
      <c r="G19" s="46">
        <v>1533012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1779385</v>
      </c>
      <c r="O19" s="47">
        <f t="shared" si="2"/>
        <v>10.067412742507653</v>
      </c>
      <c r="P19" s="9"/>
    </row>
    <row r="20" spans="1:16">
      <c r="A20" s="12"/>
      <c r="B20" s="25">
        <v>325.10000000000002</v>
      </c>
      <c r="C20" s="20" t="s">
        <v>19</v>
      </c>
      <c r="D20" s="46">
        <v>0</v>
      </c>
      <c r="E20" s="46">
        <v>1886843</v>
      </c>
      <c r="F20" s="46">
        <v>0</v>
      </c>
      <c r="G20" s="46">
        <v>129926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2016769</v>
      </c>
      <c r="O20" s="47">
        <f t="shared" si="2"/>
        <v>11.410485043593384</v>
      </c>
      <c r="P20" s="9"/>
    </row>
    <row r="21" spans="1:16">
      <c r="A21" s="12"/>
      <c r="B21" s="25">
        <v>325.2</v>
      </c>
      <c r="C21" s="20" t="s">
        <v>20</v>
      </c>
      <c r="D21" s="46">
        <v>33474863</v>
      </c>
      <c r="E21" s="46">
        <v>788584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34263447</v>
      </c>
      <c r="O21" s="47">
        <f t="shared" si="2"/>
        <v>193.85589005753988</v>
      </c>
      <c r="P21" s="9"/>
    </row>
    <row r="22" spans="1:16">
      <c r="A22" s="12"/>
      <c r="B22" s="25">
        <v>329</v>
      </c>
      <c r="C22" s="20" t="s">
        <v>147</v>
      </c>
      <c r="D22" s="46">
        <v>0</v>
      </c>
      <c r="E22" s="46">
        <v>1000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1000</v>
      </c>
      <c r="O22" s="47">
        <f t="shared" si="2"/>
        <v>5.6578046586363562E-3</v>
      </c>
      <c r="P22" s="9"/>
    </row>
    <row r="23" spans="1:16" ht="15.6">
      <c r="A23" s="29" t="s">
        <v>22</v>
      </c>
      <c r="B23" s="30"/>
      <c r="C23" s="31"/>
      <c r="D23" s="32">
        <f t="shared" ref="D23:M23" si="6">SUM(D24:D41)</f>
        <v>20188686</v>
      </c>
      <c r="E23" s="32">
        <f t="shared" si="6"/>
        <v>24525196</v>
      </c>
      <c r="F23" s="32">
        <f t="shared" si="6"/>
        <v>0</v>
      </c>
      <c r="G23" s="32">
        <f t="shared" si="6"/>
        <v>1099267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45813149</v>
      </c>
      <c r="O23" s="45">
        <f t="shared" si="2"/>
        <v>259.20184783900152</v>
      </c>
      <c r="P23" s="10"/>
    </row>
    <row r="24" spans="1:16">
      <c r="A24" s="12"/>
      <c r="B24" s="25">
        <v>331.2</v>
      </c>
      <c r="C24" s="20" t="s">
        <v>21</v>
      </c>
      <c r="D24" s="46">
        <v>0</v>
      </c>
      <c r="E24" s="46">
        <v>676874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676874</v>
      </c>
      <c r="O24" s="47">
        <f t="shared" si="2"/>
        <v>3.8296208705098249</v>
      </c>
      <c r="P24" s="9"/>
    </row>
    <row r="25" spans="1:16">
      <c r="A25" s="12"/>
      <c r="B25" s="25">
        <v>331.39</v>
      </c>
      <c r="C25" s="20" t="s">
        <v>101</v>
      </c>
      <c r="D25" s="46">
        <v>0</v>
      </c>
      <c r="E25" s="46">
        <v>436568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436568</v>
      </c>
      <c r="O25" s="47">
        <f t="shared" si="2"/>
        <v>2.4700164642115565</v>
      </c>
      <c r="P25" s="9"/>
    </row>
    <row r="26" spans="1:16">
      <c r="A26" s="12"/>
      <c r="B26" s="25">
        <v>331.5</v>
      </c>
      <c r="C26" s="20" t="s">
        <v>23</v>
      </c>
      <c r="D26" s="46">
        <v>0</v>
      </c>
      <c r="E26" s="46">
        <v>10736327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10736327</v>
      </c>
      <c r="O26" s="47">
        <f t="shared" si="2"/>
        <v>60.744040917243289</v>
      </c>
      <c r="P26" s="9"/>
    </row>
    <row r="27" spans="1:16">
      <c r="A27" s="12"/>
      <c r="B27" s="25">
        <v>331.7</v>
      </c>
      <c r="C27" s="20" t="s">
        <v>24</v>
      </c>
      <c r="D27" s="46">
        <v>0</v>
      </c>
      <c r="E27" s="46">
        <v>171700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171700</v>
      </c>
      <c r="O27" s="47">
        <f t="shared" si="2"/>
        <v>0.97144505988786234</v>
      </c>
      <c r="P27" s="9"/>
    </row>
    <row r="28" spans="1:16">
      <c r="A28" s="12"/>
      <c r="B28" s="25">
        <v>334.39</v>
      </c>
      <c r="C28" s="20" t="s">
        <v>28</v>
      </c>
      <c r="D28" s="46">
        <v>0</v>
      </c>
      <c r="E28" s="46">
        <v>-62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-62</v>
      </c>
      <c r="O28" s="47">
        <f t="shared" si="2"/>
        <v>-3.5078388883545404E-4</v>
      </c>
      <c r="P28" s="9"/>
    </row>
    <row r="29" spans="1:16">
      <c r="A29" s="12"/>
      <c r="B29" s="25">
        <v>334.41</v>
      </c>
      <c r="C29" s="20" t="s">
        <v>102</v>
      </c>
      <c r="D29" s="46">
        <v>0</v>
      </c>
      <c r="E29" s="46">
        <v>1284404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1284404</v>
      </c>
      <c r="O29" s="47">
        <f t="shared" si="2"/>
        <v>7.2669069347711703</v>
      </c>
      <c r="P29" s="9"/>
    </row>
    <row r="30" spans="1:16">
      <c r="A30" s="12"/>
      <c r="B30" s="25">
        <v>334.5</v>
      </c>
      <c r="C30" s="20" t="s">
        <v>29</v>
      </c>
      <c r="D30" s="46">
        <v>0</v>
      </c>
      <c r="E30" s="46">
        <v>848433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848433</v>
      </c>
      <c r="O30" s="47">
        <f t="shared" si="2"/>
        <v>4.8002681799408196</v>
      </c>
      <c r="P30" s="9"/>
    </row>
    <row r="31" spans="1:16">
      <c r="A31" s="12"/>
      <c r="B31" s="25">
        <v>335.12</v>
      </c>
      <c r="C31" s="20" t="s">
        <v>126</v>
      </c>
      <c r="D31" s="46">
        <v>4005142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4005142</v>
      </c>
      <c r="O31" s="47">
        <f t="shared" si="2"/>
        <v>22.660311066100132</v>
      </c>
      <c r="P31" s="9"/>
    </row>
    <row r="32" spans="1:16">
      <c r="A32" s="12"/>
      <c r="B32" s="25">
        <v>335.14</v>
      </c>
      <c r="C32" s="20" t="s">
        <v>127</v>
      </c>
      <c r="D32" s="46">
        <v>33382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33382</v>
      </c>
      <c r="O32" s="47">
        <f t="shared" si="2"/>
        <v>0.18886883511459884</v>
      </c>
      <c r="P32" s="9"/>
    </row>
    <row r="33" spans="1:16">
      <c r="A33" s="12"/>
      <c r="B33" s="25">
        <v>335.15</v>
      </c>
      <c r="C33" s="20" t="s">
        <v>128</v>
      </c>
      <c r="D33" s="46">
        <v>229059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229059</v>
      </c>
      <c r="O33" s="47">
        <f t="shared" si="2"/>
        <v>1.295971077302585</v>
      </c>
      <c r="P33" s="9"/>
    </row>
    <row r="34" spans="1:16">
      <c r="A34" s="12"/>
      <c r="B34" s="25">
        <v>335.18</v>
      </c>
      <c r="C34" s="20" t="s">
        <v>129</v>
      </c>
      <c r="D34" s="46">
        <v>11295855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11295855</v>
      </c>
      <c r="O34" s="47">
        <f t="shared" si="2"/>
        <v>63.909741042280771</v>
      </c>
      <c r="P34" s="9"/>
    </row>
    <row r="35" spans="1:16">
      <c r="A35" s="12"/>
      <c r="B35" s="25">
        <v>335.21</v>
      </c>
      <c r="C35" s="20" t="s">
        <v>108</v>
      </c>
      <c r="D35" s="46">
        <v>171593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171593</v>
      </c>
      <c r="O35" s="47">
        <f t="shared" si="2"/>
        <v>0.97083967478938826</v>
      </c>
      <c r="P35" s="9"/>
    </row>
    <row r="36" spans="1:16">
      <c r="A36" s="12"/>
      <c r="B36" s="25">
        <v>335.49</v>
      </c>
      <c r="C36" s="20" t="s">
        <v>36</v>
      </c>
      <c r="D36" s="46">
        <v>1448052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1448052</v>
      </c>
      <c r="O36" s="47">
        <f t="shared" si="2"/>
        <v>8.1927953515476926</v>
      </c>
      <c r="P36" s="9"/>
    </row>
    <row r="37" spans="1:16">
      <c r="A37" s="12"/>
      <c r="B37" s="25">
        <v>337.1</v>
      </c>
      <c r="C37" s="20" t="s">
        <v>37</v>
      </c>
      <c r="D37" s="46">
        <v>0</v>
      </c>
      <c r="E37" s="46">
        <v>42565</v>
      </c>
      <c r="F37" s="46">
        <v>0</v>
      </c>
      <c r="G37" s="46">
        <v>389267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431832</v>
      </c>
      <c r="O37" s="47">
        <f t="shared" ref="O37:O68" si="9">(N37/O$79)</f>
        <v>2.443221101348255</v>
      </c>
      <c r="P37" s="9"/>
    </row>
    <row r="38" spans="1:16">
      <c r="A38" s="12"/>
      <c r="B38" s="25">
        <v>337.2</v>
      </c>
      <c r="C38" s="20" t="s">
        <v>38</v>
      </c>
      <c r="D38" s="46">
        <v>0</v>
      </c>
      <c r="E38" s="46">
        <v>191668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191668</v>
      </c>
      <c r="O38" s="47">
        <f t="shared" si="9"/>
        <v>1.0844201033115131</v>
      </c>
      <c r="P38" s="9"/>
    </row>
    <row r="39" spans="1:16">
      <c r="A39" s="12"/>
      <c r="B39" s="25">
        <v>337.4</v>
      </c>
      <c r="C39" s="20" t="s">
        <v>40</v>
      </c>
      <c r="D39" s="46">
        <v>0</v>
      </c>
      <c r="E39" s="46">
        <v>275065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275065</v>
      </c>
      <c r="O39" s="47">
        <f t="shared" si="9"/>
        <v>1.5562640384278092</v>
      </c>
      <c r="P39" s="9"/>
    </row>
    <row r="40" spans="1:16">
      <c r="A40" s="12"/>
      <c r="B40" s="25">
        <v>337.7</v>
      </c>
      <c r="C40" s="20" t="s">
        <v>41</v>
      </c>
      <c r="D40" s="46">
        <v>0</v>
      </c>
      <c r="E40" s="46">
        <v>294997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294997</v>
      </c>
      <c r="O40" s="47">
        <f t="shared" si="9"/>
        <v>1.6690354008837491</v>
      </c>
      <c r="P40" s="9"/>
    </row>
    <row r="41" spans="1:16">
      <c r="A41" s="12"/>
      <c r="B41" s="25">
        <v>338</v>
      </c>
      <c r="C41" s="20" t="s">
        <v>43</v>
      </c>
      <c r="D41" s="46">
        <v>3005603</v>
      </c>
      <c r="E41" s="46">
        <v>9566657</v>
      </c>
      <c r="F41" s="46">
        <v>0</v>
      </c>
      <c r="G41" s="46">
        <v>710000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13282260</v>
      </c>
      <c r="O41" s="47">
        <f t="shared" si="9"/>
        <v>75.148432505219319</v>
      </c>
      <c r="P41" s="9"/>
    </row>
    <row r="42" spans="1:16" ht="15.6">
      <c r="A42" s="29" t="s">
        <v>48</v>
      </c>
      <c r="B42" s="30"/>
      <c r="C42" s="31"/>
      <c r="D42" s="32">
        <f t="shared" ref="D42:M42" si="10">SUM(D43:D57)</f>
        <v>23318715</v>
      </c>
      <c r="E42" s="32">
        <f t="shared" si="10"/>
        <v>508151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173419219</v>
      </c>
      <c r="J42" s="32">
        <f t="shared" si="10"/>
        <v>76028047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273274132</v>
      </c>
      <c r="O42" s="45">
        <f t="shared" si="9"/>
        <v>1546.1316571144064</v>
      </c>
      <c r="P42" s="10"/>
    </row>
    <row r="43" spans="1:16">
      <c r="A43" s="12"/>
      <c r="B43" s="25">
        <v>341.2</v>
      </c>
      <c r="C43" s="20" t="s">
        <v>130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76028047</v>
      </c>
      <c r="K43" s="46">
        <v>0</v>
      </c>
      <c r="L43" s="46">
        <v>0</v>
      </c>
      <c r="M43" s="46">
        <v>0</v>
      </c>
      <c r="N43" s="46">
        <f t="shared" ref="N43:N57" si="11">SUM(D43:M43)</f>
        <v>76028047</v>
      </c>
      <c r="O43" s="47">
        <f t="shared" si="9"/>
        <v>430.15183850362382</v>
      </c>
      <c r="P43" s="9"/>
    </row>
    <row r="44" spans="1:16">
      <c r="A44" s="12"/>
      <c r="B44" s="25">
        <v>341.9</v>
      </c>
      <c r="C44" s="20" t="s">
        <v>131</v>
      </c>
      <c r="D44" s="46">
        <v>2189066</v>
      </c>
      <c r="E44" s="46">
        <v>120131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2309197</v>
      </c>
      <c r="O44" s="47">
        <f t="shared" si="9"/>
        <v>13.064985544309097</v>
      </c>
      <c r="P44" s="9"/>
    </row>
    <row r="45" spans="1:16">
      <c r="A45" s="12"/>
      <c r="B45" s="25">
        <v>342.1</v>
      </c>
      <c r="C45" s="20" t="s">
        <v>53</v>
      </c>
      <c r="D45" s="46">
        <v>139733</v>
      </c>
      <c r="E45" s="46">
        <v>277512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417245</v>
      </c>
      <c r="O45" s="47">
        <f t="shared" si="9"/>
        <v>2.3606907047927264</v>
      </c>
      <c r="P45" s="9"/>
    </row>
    <row r="46" spans="1:16">
      <c r="A46" s="12"/>
      <c r="B46" s="25">
        <v>342.2</v>
      </c>
      <c r="C46" s="20" t="s">
        <v>54</v>
      </c>
      <c r="D46" s="46">
        <v>2338095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2338095</v>
      </c>
      <c r="O46" s="47">
        <f t="shared" si="9"/>
        <v>13.22848478333437</v>
      </c>
      <c r="P46" s="9"/>
    </row>
    <row r="47" spans="1:16">
      <c r="A47" s="12"/>
      <c r="B47" s="25">
        <v>342.6</v>
      </c>
      <c r="C47" s="20" t="s">
        <v>55</v>
      </c>
      <c r="D47" s="46">
        <v>9493060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9493060</v>
      </c>
      <c r="O47" s="47">
        <f t="shared" si="9"/>
        <v>53.709879092714445</v>
      </c>
      <c r="P47" s="9"/>
    </row>
    <row r="48" spans="1:16">
      <c r="A48" s="12"/>
      <c r="B48" s="25">
        <v>342.9</v>
      </c>
      <c r="C48" s="20" t="s">
        <v>56</v>
      </c>
      <c r="D48" s="46">
        <v>1529294</v>
      </c>
      <c r="E48" s="46">
        <v>110508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1639802</v>
      </c>
      <c r="O48" s="47">
        <f t="shared" si="9"/>
        <v>9.2776793948412131</v>
      </c>
      <c r="P48" s="9"/>
    </row>
    <row r="49" spans="1:16">
      <c r="A49" s="12"/>
      <c r="B49" s="25">
        <v>343.4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15006391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15006391</v>
      </c>
      <c r="O49" s="47">
        <f t="shared" si="9"/>
        <v>84.903228909118681</v>
      </c>
      <c r="P49" s="9"/>
    </row>
    <row r="50" spans="1:16">
      <c r="A50" s="12"/>
      <c r="B50" s="25">
        <v>343.6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132486929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132486929</v>
      </c>
      <c r="O50" s="47">
        <f t="shared" si="9"/>
        <v>749.58516410462414</v>
      </c>
      <c r="P50" s="9"/>
    </row>
    <row r="51" spans="1:16">
      <c r="A51" s="12"/>
      <c r="B51" s="25">
        <v>343.7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140126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140126</v>
      </c>
      <c r="O51" s="47">
        <f t="shared" si="9"/>
        <v>0.79280553559607803</v>
      </c>
      <c r="P51" s="9"/>
    </row>
    <row r="52" spans="1:16">
      <c r="A52" s="12"/>
      <c r="B52" s="25">
        <v>343.9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8797105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8797105</v>
      </c>
      <c r="O52" s="47">
        <f t="shared" si="9"/>
        <v>49.772301651513182</v>
      </c>
      <c r="P52" s="9"/>
    </row>
    <row r="53" spans="1:16">
      <c r="A53" s="12"/>
      <c r="B53" s="25">
        <v>344.1</v>
      </c>
      <c r="C53" s="20" t="s">
        <v>132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3385786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3385786</v>
      </c>
      <c r="O53" s="47">
        <f t="shared" si="9"/>
        <v>19.156115803945752</v>
      </c>
      <c r="P53" s="9"/>
    </row>
    <row r="54" spans="1:16">
      <c r="A54" s="12"/>
      <c r="B54" s="25">
        <v>344.5</v>
      </c>
      <c r="C54" s="20" t="s">
        <v>133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13602882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13602882</v>
      </c>
      <c r="O54" s="47">
        <f t="shared" si="9"/>
        <v>76.962449150480637</v>
      </c>
      <c r="P54" s="9"/>
    </row>
    <row r="55" spans="1:16">
      <c r="A55" s="12"/>
      <c r="B55" s="25">
        <v>347.2</v>
      </c>
      <c r="C55" s="20" t="s">
        <v>63</v>
      </c>
      <c r="D55" s="46">
        <v>2804776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2804776</v>
      </c>
      <c r="O55" s="47">
        <f t="shared" si="9"/>
        <v>15.868874719231444</v>
      </c>
      <c r="P55" s="9"/>
    </row>
    <row r="56" spans="1:16">
      <c r="A56" s="12"/>
      <c r="B56" s="25">
        <v>347.4</v>
      </c>
      <c r="C56" s="20" t="s">
        <v>64</v>
      </c>
      <c r="D56" s="46">
        <v>67971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67971</v>
      </c>
      <c r="O56" s="47">
        <f t="shared" si="9"/>
        <v>0.38456664045217176</v>
      </c>
      <c r="P56" s="9"/>
    </row>
    <row r="57" spans="1:16">
      <c r="A57" s="12"/>
      <c r="B57" s="25">
        <v>347.5</v>
      </c>
      <c r="C57" s="20" t="s">
        <v>65</v>
      </c>
      <c r="D57" s="46">
        <v>4756720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4756720</v>
      </c>
      <c r="O57" s="47">
        <f t="shared" si="9"/>
        <v>26.912592575828725</v>
      </c>
      <c r="P57" s="9"/>
    </row>
    <row r="58" spans="1:16" ht="15.6">
      <c r="A58" s="29" t="s">
        <v>49</v>
      </c>
      <c r="B58" s="30"/>
      <c r="C58" s="31"/>
      <c r="D58" s="32">
        <f t="shared" ref="D58:M58" si="12">SUM(D59:D61)</f>
        <v>2223694</v>
      </c>
      <c r="E58" s="32">
        <f t="shared" si="12"/>
        <v>3340154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3671762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ref="N58:N63" si="13">SUM(D58:M58)</f>
        <v>9235610</v>
      </c>
      <c r="O58" s="45">
        <f t="shared" si="9"/>
        <v>52.253277283348517</v>
      </c>
      <c r="P58" s="10"/>
    </row>
    <row r="59" spans="1:16">
      <c r="A59" s="13"/>
      <c r="B59" s="39">
        <v>351.1</v>
      </c>
      <c r="C59" s="21" t="s">
        <v>68</v>
      </c>
      <c r="D59" s="46">
        <v>1294848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1294848</v>
      </c>
      <c r="O59" s="47">
        <f t="shared" si="9"/>
        <v>7.3259970466259681</v>
      </c>
      <c r="P59" s="9"/>
    </row>
    <row r="60" spans="1:16">
      <c r="A60" s="13"/>
      <c r="B60" s="39">
        <v>354</v>
      </c>
      <c r="C60" s="21" t="s">
        <v>69</v>
      </c>
      <c r="D60" s="46">
        <v>928846</v>
      </c>
      <c r="E60" s="46">
        <v>0</v>
      </c>
      <c r="F60" s="46">
        <v>0</v>
      </c>
      <c r="G60" s="46">
        <v>0</v>
      </c>
      <c r="H60" s="46">
        <v>0</v>
      </c>
      <c r="I60" s="46">
        <v>3671762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4600608</v>
      </c>
      <c r="O60" s="47">
        <f t="shared" si="9"/>
        <v>26.029341374959689</v>
      </c>
      <c r="P60" s="9"/>
    </row>
    <row r="61" spans="1:16">
      <c r="A61" s="13"/>
      <c r="B61" s="39">
        <v>359</v>
      </c>
      <c r="C61" s="21" t="s">
        <v>70</v>
      </c>
      <c r="D61" s="46">
        <v>0</v>
      </c>
      <c r="E61" s="46">
        <v>3340154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3340154</v>
      </c>
      <c r="O61" s="47">
        <f t="shared" si="9"/>
        <v>18.89793886176286</v>
      </c>
      <c r="P61" s="9"/>
    </row>
    <row r="62" spans="1:16" ht="15.6">
      <c r="A62" s="29" t="s">
        <v>3</v>
      </c>
      <c r="B62" s="30"/>
      <c r="C62" s="31"/>
      <c r="D62" s="32">
        <f t="shared" ref="D62:M62" si="14">SUM(D63:D70)</f>
        <v>53141726</v>
      </c>
      <c r="E62" s="32">
        <f t="shared" si="14"/>
        <v>1596980</v>
      </c>
      <c r="F62" s="32">
        <f t="shared" si="14"/>
        <v>2698</v>
      </c>
      <c r="G62" s="32">
        <f t="shared" si="14"/>
        <v>1093814</v>
      </c>
      <c r="H62" s="32">
        <f t="shared" si="14"/>
        <v>3119986</v>
      </c>
      <c r="I62" s="32">
        <f t="shared" si="14"/>
        <v>4327619</v>
      </c>
      <c r="J62" s="32">
        <f t="shared" si="14"/>
        <v>1852205</v>
      </c>
      <c r="K62" s="32">
        <f t="shared" si="14"/>
        <v>169762640</v>
      </c>
      <c r="L62" s="32">
        <f t="shared" si="14"/>
        <v>0</v>
      </c>
      <c r="M62" s="32">
        <f t="shared" si="14"/>
        <v>235</v>
      </c>
      <c r="N62" s="32">
        <f t="shared" si="13"/>
        <v>234897903</v>
      </c>
      <c r="O62" s="45">
        <f t="shared" si="9"/>
        <v>1329.0064498973109</v>
      </c>
      <c r="P62" s="10"/>
    </row>
    <row r="63" spans="1:16">
      <c r="A63" s="12"/>
      <c r="B63" s="25">
        <v>361.1</v>
      </c>
      <c r="C63" s="20" t="s">
        <v>71</v>
      </c>
      <c r="D63" s="46">
        <v>1996110</v>
      </c>
      <c r="E63" s="46">
        <v>522329</v>
      </c>
      <c r="F63" s="46">
        <v>2698</v>
      </c>
      <c r="G63" s="46">
        <v>849299</v>
      </c>
      <c r="H63" s="46">
        <v>2434264</v>
      </c>
      <c r="I63" s="46">
        <v>0</v>
      </c>
      <c r="J63" s="46">
        <v>687505</v>
      </c>
      <c r="K63" s="46">
        <v>9437537</v>
      </c>
      <c r="L63" s="46">
        <v>0</v>
      </c>
      <c r="M63" s="46">
        <v>0</v>
      </c>
      <c r="N63" s="46">
        <f t="shared" si="13"/>
        <v>15929742</v>
      </c>
      <c r="O63" s="47">
        <f t="shared" si="9"/>
        <v>90.127368498475221</v>
      </c>
      <c r="P63" s="9"/>
    </row>
    <row r="64" spans="1:16">
      <c r="A64" s="12"/>
      <c r="B64" s="25">
        <v>361.2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12518133</v>
      </c>
      <c r="L64" s="46">
        <v>0</v>
      </c>
      <c r="M64" s="46">
        <v>0</v>
      </c>
      <c r="N64" s="46">
        <f t="shared" ref="N64:N70" si="15">SUM(D64:M64)</f>
        <v>12518133</v>
      </c>
      <c r="O64" s="47">
        <f t="shared" si="9"/>
        <v>70.825151204829496</v>
      </c>
      <c r="P64" s="9"/>
    </row>
    <row r="65" spans="1:119">
      <c r="A65" s="12"/>
      <c r="B65" s="25">
        <v>361.3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96747949</v>
      </c>
      <c r="L65" s="46">
        <v>0</v>
      </c>
      <c r="M65" s="46">
        <v>0</v>
      </c>
      <c r="N65" s="46">
        <f t="shared" si="15"/>
        <v>96747949</v>
      </c>
      <c r="O65" s="47">
        <f t="shared" si="9"/>
        <v>547.38099656571262</v>
      </c>
      <c r="P65" s="9"/>
    </row>
    <row r="66" spans="1:119">
      <c r="A66" s="12"/>
      <c r="B66" s="25">
        <v>362</v>
      </c>
      <c r="C66" s="20" t="s">
        <v>74</v>
      </c>
      <c r="D66" s="46">
        <v>4274148</v>
      </c>
      <c r="E66" s="46">
        <v>160000</v>
      </c>
      <c r="F66" s="46">
        <v>0</v>
      </c>
      <c r="G66" s="46">
        <v>0</v>
      </c>
      <c r="H66" s="46">
        <v>0</v>
      </c>
      <c r="I66" s="46">
        <v>3423366</v>
      </c>
      <c r="J66" s="46">
        <v>0</v>
      </c>
      <c r="K66" s="46">
        <v>6957283</v>
      </c>
      <c r="L66" s="46">
        <v>0</v>
      </c>
      <c r="M66" s="46">
        <v>0</v>
      </c>
      <c r="N66" s="46">
        <f t="shared" si="15"/>
        <v>14814797</v>
      </c>
      <c r="O66" s="47">
        <f t="shared" si="9"/>
        <v>83.819227483351909</v>
      </c>
      <c r="P66" s="9"/>
    </row>
    <row r="67" spans="1:119">
      <c r="A67" s="12"/>
      <c r="B67" s="25">
        <v>364</v>
      </c>
      <c r="C67" s="20" t="s">
        <v>134</v>
      </c>
      <c r="D67" s="46">
        <v>151775</v>
      </c>
      <c r="E67" s="46">
        <v>0</v>
      </c>
      <c r="F67" s="46">
        <v>0</v>
      </c>
      <c r="G67" s="46">
        <v>0</v>
      </c>
      <c r="H67" s="46">
        <v>0</v>
      </c>
      <c r="I67" s="46">
        <v>23202</v>
      </c>
      <c r="J67" s="46">
        <v>96823</v>
      </c>
      <c r="K67" s="46">
        <v>0</v>
      </c>
      <c r="L67" s="46">
        <v>0</v>
      </c>
      <c r="M67" s="46">
        <v>0</v>
      </c>
      <c r="N67" s="46">
        <f t="shared" si="15"/>
        <v>271800</v>
      </c>
      <c r="O67" s="47">
        <f t="shared" si="9"/>
        <v>1.5377913062173616</v>
      </c>
      <c r="P67" s="9"/>
    </row>
    <row r="68" spans="1:119">
      <c r="A68" s="12"/>
      <c r="B68" s="25">
        <v>366</v>
      </c>
      <c r="C68" s="20" t="s">
        <v>76</v>
      </c>
      <c r="D68" s="46">
        <v>507211</v>
      </c>
      <c r="E68" s="46">
        <v>0</v>
      </c>
      <c r="F68" s="46">
        <v>0</v>
      </c>
      <c r="G68" s="46">
        <v>240702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747913</v>
      </c>
      <c r="O68" s="47">
        <f t="shared" si="9"/>
        <v>4.2315456556546929</v>
      </c>
      <c r="P68" s="9"/>
    </row>
    <row r="69" spans="1:119">
      <c r="A69" s="12"/>
      <c r="B69" s="25">
        <v>368</v>
      </c>
      <c r="C69" s="20" t="s">
        <v>77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44080920</v>
      </c>
      <c r="L69" s="46">
        <v>0</v>
      </c>
      <c r="M69" s="46">
        <v>0</v>
      </c>
      <c r="N69" s="46">
        <f t="shared" si="15"/>
        <v>44080920</v>
      </c>
      <c r="O69" s="47">
        <f t="shared" ref="O69:O77" si="16">(N69/O$79)</f>
        <v>249.4012345329765</v>
      </c>
      <c r="P69" s="9"/>
    </row>
    <row r="70" spans="1:119">
      <c r="A70" s="12"/>
      <c r="B70" s="25">
        <v>369.9</v>
      </c>
      <c r="C70" s="20" t="s">
        <v>78</v>
      </c>
      <c r="D70" s="46">
        <v>46212482</v>
      </c>
      <c r="E70" s="46">
        <v>914651</v>
      </c>
      <c r="F70" s="46">
        <v>0</v>
      </c>
      <c r="G70" s="46">
        <v>3813</v>
      </c>
      <c r="H70" s="46">
        <v>685722</v>
      </c>
      <c r="I70" s="46">
        <v>881051</v>
      </c>
      <c r="J70" s="46">
        <v>1067877</v>
      </c>
      <c r="K70" s="46">
        <v>20818</v>
      </c>
      <c r="L70" s="46">
        <v>0</v>
      </c>
      <c r="M70" s="46">
        <v>235</v>
      </c>
      <c r="N70" s="46">
        <f t="shared" si="15"/>
        <v>49786649</v>
      </c>
      <c r="O70" s="47">
        <f t="shared" si="16"/>
        <v>281.68313465009305</v>
      </c>
      <c r="P70" s="9"/>
    </row>
    <row r="71" spans="1:119" ht="15.6">
      <c r="A71" s="29" t="s">
        <v>50</v>
      </c>
      <c r="B71" s="30"/>
      <c r="C71" s="31"/>
      <c r="D71" s="32">
        <f t="shared" ref="D71:M71" si="17">SUM(D72:D76)</f>
        <v>0</v>
      </c>
      <c r="E71" s="32">
        <f t="shared" si="17"/>
        <v>6792665</v>
      </c>
      <c r="F71" s="32">
        <f t="shared" si="17"/>
        <v>30357789</v>
      </c>
      <c r="G71" s="32">
        <f t="shared" si="17"/>
        <v>23226133</v>
      </c>
      <c r="H71" s="32">
        <f t="shared" si="17"/>
        <v>0</v>
      </c>
      <c r="I71" s="32">
        <f t="shared" si="17"/>
        <v>11706672</v>
      </c>
      <c r="J71" s="32">
        <f t="shared" si="17"/>
        <v>4562500</v>
      </c>
      <c r="K71" s="32">
        <f t="shared" si="17"/>
        <v>0</v>
      </c>
      <c r="L71" s="32">
        <f t="shared" si="17"/>
        <v>0</v>
      </c>
      <c r="M71" s="32">
        <f t="shared" si="17"/>
        <v>10</v>
      </c>
      <c r="N71" s="32">
        <f t="shared" ref="N71:N77" si="18">SUM(D71:M71)</f>
        <v>76645769</v>
      </c>
      <c r="O71" s="45">
        <f t="shared" si="16"/>
        <v>433.64678891296597</v>
      </c>
      <c r="P71" s="9"/>
    </row>
    <row r="72" spans="1:119">
      <c r="A72" s="12"/>
      <c r="B72" s="25">
        <v>381</v>
      </c>
      <c r="C72" s="20" t="s">
        <v>79</v>
      </c>
      <c r="D72" s="46">
        <v>0</v>
      </c>
      <c r="E72" s="46">
        <v>6792665</v>
      </c>
      <c r="F72" s="46">
        <v>30357789</v>
      </c>
      <c r="G72" s="46">
        <v>23226133</v>
      </c>
      <c r="H72" s="46">
        <v>0</v>
      </c>
      <c r="I72" s="46">
        <v>5590896</v>
      </c>
      <c r="J72" s="46">
        <v>4562500</v>
      </c>
      <c r="K72" s="46">
        <v>0</v>
      </c>
      <c r="L72" s="46">
        <v>0</v>
      </c>
      <c r="M72" s="46">
        <v>10</v>
      </c>
      <c r="N72" s="46">
        <f t="shared" si="18"/>
        <v>70529993</v>
      </c>
      <c r="O72" s="47">
        <f t="shared" si="16"/>
        <v>399.04492296898957</v>
      </c>
      <c r="P72" s="9"/>
    </row>
    <row r="73" spans="1:119">
      <c r="A73" s="12"/>
      <c r="B73" s="25">
        <v>389.1</v>
      </c>
      <c r="C73" s="20" t="s">
        <v>135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2820043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2820043</v>
      </c>
      <c r="O73" s="47">
        <f t="shared" si="16"/>
        <v>15.955252422954844</v>
      </c>
      <c r="P73" s="9"/>
    </row>
    <row r="74" spans="1:119">
      <c r="A74" s="12"/>
      <c r="B74" s="25">
        <v>389.5</v>
      </c>
      <c r="C74" s="20" t="s">
        <v>142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72966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72966</v>
      </c>
      <c r="O74" s="47">
        <f t="shared" si="16"/>
        <v>0.41282737472206033</v>
      </c>
      <c r="P74" s="9"/>
    </row>
    <row r="75" spans="1:119">
      <c r="A75" s="12"/>
      <c r="B75" s="25">
        <v>389.6</v>
      </c>
      <c r="C75" s="20" t="s">
        <v>143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1129207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1129207</v>
      </c>
      <c r="O75" s="47">
        <f t="shared" si="16"/>
        <v>6.3888326251647838</v>
      </c>
      <c r="P75" s="9"/>
    </row>
    <row r="76" spans="1:119" ht="15.6" thickBot="1">
      <c r="A76" s="12"/>
      <c r="B76" s="25">
        <v>389.8</v>
      </c>
      <c r="C76" s="20" t="s">
        <v>137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2093560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2093560</v>
      </c>
      <c r="O76" s="47">
        <f t="shared" si="16"/>
        <v>11.844953521134729</v>
      </c>
      <c r="P76" s="9"/>
    </row>
    <row r="77" spans="1:119" ht="16.2" thickBot="1">
      <c r="A77" s="14" t="s">
        <v>66</v>
      </c>
      <c r="B77" s="23"/>
      <c r="C77" s="22"/>
      <c r="D77" s="15">
        <f t="shared" ref="D77:M77" si="19">SUM(D5,D14,D23,D42,D58,D62,D71)</f>
        <v>314205839</v>
      </c>
      <c r="E77" s="15">
        <f t="shared" si="19"/>
        <v>57482877</v>
      </c>
      <c r="F77" s="15">
        <f t="shared" si="19"/>
        <v>35184423</v>
      </c>
      <c r="G77" s="15">
        <f t="shared" si="19"/>
        <v>27082152</v>
      </c>
      <c r="H77" s="15">
        <f t="shared" si="19"/>
        <v>3119986</v>
      </c>
      <c r="I77" s="15">
        <f t="shared" si="19"/>
        <v>193125272</v>
      </c>
      <c r="J77" s="15">
        <f t="shared" si="19"/>
        <v>82442752</v>
      </c>
      <c r="K77" s="15">
        <f t="shared" si="19"/>
        <v>169762640</v>
      </c>
      <c r="L77" s="15">
        <f t="shared" si="19"/>
        <v>0</v>
      </c>
      <c r="M77" s="15">
        <f t="shared" si="19"/>
        <v>90480</v>
      </c>
      <c r="N77" s="15">
        <f t="shared" si="18"/>
        <v>882496421</v>
      </c>
      <c r="O77" s="38">
        <f t="shared" si="16"/>
        <v>4992.9923619637111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21" t="s">
        <v>150</v>
      </c>
      <c r="M79" s="121"/>
      <c r="N79" s="121"/>
      <c r="O79" s="43">
        <v>176747</v>
      </c>
    </row>
    <row r="80" spans="1:119">
      <c r="A80" s="122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  <row r="81" spans="1:15" ht="15.75" customHeight="1" thickBot="1">
      <c r="A81" s="123" t="s">
        <v>105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3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145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149967227</v>
      </c>
      <c r="E5" s="27">
        <f t="shared" si="0"/>
        <v>0</v>
      </c>
      <c r="F5" s="27">
        <f t="shared" si="0"/>
        <v>4913518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79109</v>
      </c>
      <c r="N5" s="28">
        <f t="shared" ref="N5:N15" si="1">SUM(D5:M5)</f>
        <v>154959854</v>
      </c>
      <c r="O5" s="33">
        <f t="shared" ref="O5:O36" si="2">(N5/O$84)</f>
        <v>884.86294775671956</v>
      </c>
      <c r="P5" s="6"/>
    </row>
    <row r="6" spans="1:133">
      <c r="A6" s="12"/>
      <c r="B6" s="25">
        <v>311</v>
      </c>
      <c r="C6" s="20" t="s">
        <v>2</v>
      </c>
      <c r="D6" s="46">
        <v>103294153</v>
      </c>
      <c r="E6" s="46">
        <v>0</v>
      </c>
      <c r="F6" s="46">
        <v>4913518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79109</v>
      </c>
      <c r="N6" s="46">
        <f t="shared" si="1"/>
        <v>108286780</v>
      </c>
      <c r="O6" s="47">
        <f t="shared" si="2"/>
        <v>618.34699040103237</v>
      </c>
      <c r="P6" s="9"/>
    </row>
    <row r="7" spans="1:133">
      <c r="A7" s="12"/>
      <c r="B7" s="25">
        <v>312.51</v>
      </c>
      <c r="C7" s="20" t="s">
        <v>95</v>
      </c>
      <c r="D7" s="46">
        <v>4402051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4402051</v>
      </c>
      <c r="O7" s="47">
        <f t="shared" si="2"/>
        <v>25.136909486475219</v>
      </c>
      <c r="P7" s="9"/>
    </row>
    <row r="8" spans="1:133">
      <c r="A8" s="12"/>
      <c r="B8" s="25">
        <v>312.52</v>
      </c>
      <c r="C8" s="20" t="s">
        <v>123</v>
      </c>
      <c r="D8" s="46">
        <v>2244069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2244069</v>
      </c>
      <c r="O8" s="47">
        <f t="shared" si="2"/>
        <v>12.814244845051764</v>
      </c>
      <c r="P8" s="9"/>
    </row>
    <row r="9" spans="1:133">
      <c r="A9" s="12"/>
      <c r="B9" s="25">
        <v>314.10000000000002</v>
      </c>
      <c r="C9" s="20" t="s">
        <v>10</v>
      </c>
      <c r="D9" s="46">
        <v>19464714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19464714</v>
      </c>
      <c r="O9" s="47">
        <f t="shared" si="2"/>
        <v>111.14881540403032</v>
      </c>
      <c r="P9" s="9"/>
    </row>
    <row r="10" spans="1:133">
      <c r="A10" s="12"/>
      <c r="B10" s="25">
        <v>314.3</v>
      </c>
      <c r="C10" s="20" t="s">
        <v>11</v>
      </c>
      <c r="D10" s="46">
        <v>5544371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5544371</v>
      </c>
      <c r="O10" s="47">
        <f t="shared" si="2"/>
        <v>31.659867635890201</v>
      </c>
      <c r="P10" s="9"/>
    </row>
    <row r="11" spans="1:133">
      <c r="A11" s="12"/>
      <c r="B11" s="25">
        <v>314.39999999999998</v>
      </c>
      <c r="C11" s="20" t="s">
        <v>13</v>
      </c>
      <c r="D11" s="46">
        <v>569807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569807</v>
      </c>
      <c r="O11" s="47">
        <f t="shared" si="2"/>
        <v>3.2537530764091525</v>
      </c>
      <c r="P11" s="9"/>
    </row>
    <row r="12" spans="1:133">
      <c r="A12" s="12"/>
      <c r="B12" s="25">
        <v>315</v>
      </c>
      <c r="C12" s="20" t="s">
        <v>124</v>
      </c>
      <c r="D12" s="46">
        <v>12043826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12043826</v>
      </c>
      <c r="O12" s="47">
        <f t="shared" si="2"/>
        <v>68.773524893931693</v>
      </c>
      <c r="P12" s="9"/>
    </row>
    <row r="13" spans="1:133">
      <c r="A13" s="12"/>
      <c r="B13" s="25">
        <v>316</v>
      </c>
      <c r="C13" s="20" t="s">
        <v>125</v>
      </c>
      <c r="D13" s="46">
        <v>2404236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2404236</v>
      </c>
      <c r="O13" s="47">
        <f t="shared" si="2"/>
        <v>13.728842013898802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SUM(D15:D22)</f>
        <v>56732740</v>
      </c>
      <c r="E14" s="32">
        <f t="shared" si="3"/>
        <v>23061249</v>
      </c>
      <c r="F14" s="32">
        <f t="shared" si="3"/>
        <v>0</v>
      </c>
      <c r="G14" s="32">
        <f t="shared" si="3"/>
        <v>2562206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82356195</v>
      </c>
      <c r="O14" s="45">
        <f t="shared" si="2"/>
        <v>470.27629152081681</v>
      </c>
      <c r="P14" s="10"/>
    </row>
    <row r="15" spans="1:133">
      <c r="A15" s="12"/>
      <c r="B15" s="25">
        <v>322</v>
      </c>
      <c r="C15" s="20" t="s">
        <v>0</v>
      </c>
      <c r="D15" s="46">
        <v>193827</v>
      </c>
      <c r="E15" s="46">
        <v>20565038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20758865</v>
      </c>
      <c r="O15" s="47">
        <f t="shared" si="2"/>
        <v>118.5387698931608</v>
      </c>
      <c r="P15" s="9"/>
    </row>
    <row r="16" spans="1:133">
      <c r="A16" s="12"/>
      <c r="B16" s="25">
        <v>323.10000000000002</v>
      </c>
      <c r="C16" s="20" t="s">
        <v>16</v>
      </c>
      <c r="D16" s="46">
        <v>16502787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16502787</v>
      </c>
      <c r="O16" s="47">
        <f t="shared" si="2"/>
        <v>94.235405971802678</v>
      </c>
      <c r="P16" s="9"/>
    </row>
    <row r="17" spans="1:16">
      <c r="A17" s="12"/>
      <c r="B17" s="25">
        <v>323.39999999999998</v>
      </c>
      <c r="C17" s="20" t="s">
        <v>17</v>
      </c>
      <c r="D17" s="46">
        <v>243999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243999</v>
      </c>
      <c r="O17" s="47">
        <f t="shared" si="2"/>
        <v>1.3933007086447811</v>
      </c>
      <c r="P17" s="9"/>
    </row>
    <row r="18" spans="1:16">
      <c r="A18" s="12"/>
      <c r="B18" s="25">
        <v>323.7</v>
      </c>
      <c r="C18" s="20" t="s">
        <v>146</v>
      </c>
      <c r="D18" s="46">
        <v>6162019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6162019</v>
      </c>
      <c r="O18" s="47">
        <f t="shared" si="2"/>
        <v>35.186805845034634</v>
      </c>
      <c r="P18" s="9"/>
    </row>
    <row r="19" spans="1:16">
      <c r="A19" s="12"/>
      <c r="B19" s="25">
        <v>324.62</v>
      </c>
      <c r="C19" s="20" t="s">
        <v>18</v>
      </c>
      <c r="D19" s="46">
        <v>439505</v>
      </c>
      <c r="E19" s="46">
        <v>0</v>
      </c>
      <c r="F19" s="46">
        <v>0</v>
      </c>
      <c r="G19" s="46">
        <v>2324600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2764105</v>
      </c>
      <c r="O19" s="47">
        <f t="shared" si="2"/>
        <v>15.783791963362894</v>
      </c>
      <c r="P19" s="9"/>
    </row>
    <row r="20" spans="1:16">
      <c r="A20" s="12"/>
      <c r="B20" s="25">
        <v>325.10000000000002</v>
      </c>
      <c r="C20" s="20" t="s">
        <v>19</v>
      </c>
      <c r="D20" s="46">
        <v>0</v>
      </c>
      <c r="E20" s="46">
        <v>1786635</v>
      </c>
      <c r="F20" s="46">
        <v>0</v>
      </c>
      <c r="G20" s="46">
        <v>237606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2024241</v>
      </c>
      <c r="O20" s="47">
        <f t="shared" si="2"/>
        <v>11.558967125962894</v>
      </c>
      <c r="P20" s="9"/>
    </row>
    <row r="21" spans="1:16">
      <c r="A21" s="12"/>
      <c r="B21" s="25">
        <v>325.2</v>
      </c>
      <c r="C21" s="20" t="s">
        <v>20</v>
      </c>
      <c r="D21" s="46">
        <v>33190603</v>
      </c>
      <c r="E21" s="46">
        <v>705576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33896179</v>
      </c>
      <c r="O21" s="47">
        <f t="shared" si="2"/>
        <v>193.5564089240134</v>
      </c>
      <c r="P21" s="9"/>
    </row>
    <row r="22" spans="1:16">
      <c r="A22" s="12"/>
      <c r="B22" s="25">
        <v>329</v>
      </c>
      <c r="C22" s="20" t="s">
        <v>147</v>
      </c>
      <c r="D22" s="46">
        <v>0</v>
      </c>
      <c r="E22" s="46">
        <v>4000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5">SUM(D22:M22)</f>
        <v>4000</v>
      </c>
      <c r="O22" s="47">
        <f t="shared" si="2"/>
        <v>2.2841088834704749E-2</v>
      </c>
      <c r="P22" s="9"/>
    </row>
    <row r="23" spans="1:16" ht="15.6">
      <c r="A23" s="29" t="s">
        <v>22</v>
      </c>
      <c r="B23" s="30"/>
      <c r="C23" s="31"/>
      <c r="D23" s="32">
        <f t="shared" ref="D23:M23" si="6">SUM(D24:D45)</f>
        <v>19423575</v>
      </c>
      <c r="E23" s="32">
        <f t="shared" si="6"/>
        <v>25504000</v>
      </c>
      <c r="F23" s="32">
        <f t="shared" si="6"/>
        <v>0</v>
      </c>
      <c r="G23" s="32">
        <f t="shared" si="6"/>
        <v>720000</v>
      </c>
      <c r="H23" s="32">
        <f t="shared" si="6"/>
        <v>0</v>
      </c>
      <c r="I23" s="32">
        <f t="shared" si="6"/>
        <v>2502262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48149837</v>
      </c>
      <c r="O23" s="45">
        <f t="shared" si="2"/>
        <v>274.94867607338841</v>
      </c>
      <c r="P23" s="10"/>
    </row>
    <row r="24" spans="1:16">
      <c r="A24" s="12"/>
      <c r="B24" s="25">
        <v>331.2</v>
      </c>
      <c r="C24" s="20" t="s">
        <v>21</v>
      </c>
      <c r="D24" s="46">
        <v>0</v>
      </c>
      <c r="E24" s="46">
        <v>1564586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1564586</v>
      </c>
      <c r="O24" s="47">
        <f t="shared" si="2"/>
        <v>8.9342119538838425</v>
      </c>
      <c r="P24" s="9"/>
    </row>
    <row r="25" spans="1:16">
      <c r="A25" s="12"/>
      <c r="B25" s="25">
        <v>331.42</v>
      </c>
      <c r="C25" s="20" t="s">
        <v>26</v>
      </c>
      <c r="D25" s="46">
        <v>0</v>
      </c>
      <c r="E25" s="46">
        <v>197980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197980</v>
      </c>
      <c r="O25" s="47">
        <f t="shared" si="2"/>
        <v>1.1305196918737117</v>
      </c>
      <c r="P25" s="9"/>
    </row>
    <row r="26" spans="1:16">
      <c r="A26" s="12"/>
      <c r="B26" s="25">
        <v>331.49</v>
      </c>
      <c r="C26" s="20" t="s">
        <v>27</v>
      </c>
      <c r="D26" s="46">
        <v>0</v>
      </c>
      <c r="E26" s="46">
        <v>487848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487848</v>
      </c>
      <c r="O26" s="47">
        <f t="shared" si="2"/>
        <v>2.7857448764582609</v>
      </c>
      <c r="P26" s="9"/>
    </row>
    <row r="27" spans="1:16">
      <c r="A27" s="12"/>
      <c r="B27" s="25">
        <v>331.5</v>
      </c>
      <c r="C27" s="20" t="s">
        <v>23</v>
      </c>
      <c r="D27" s="46">
        <v>0</v>
      </c>
      <c r="E27" s="46">
        <v>12755456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12755456</v>
      </c>
      <c r="O27" s="47">
        <f t="shared" si="2"/>
        <v>72.837125905791936</v>
      </c>
      <c r="P27" s="9"/>
    </row>
    <row r="28" spans="1:16">
      <c r="A28" s="12"/>
      <c r="B28" s="25">
        <v>331.7</v>
      </c>
      <c r="C28" s="20" t="s">
        <v>24</v>
      </c>
      <c r="D28" s="46">
        <v>0</v>
      </c>
      <c r="E28" s="46">
        <v>369530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369530</v>
      </c>
      <c r="O28" s="47">
        <f t="shared" si="2"/>
        <v>2.1101168892721116</v>
      </c>
      <c r="P28" s="9"/>
    </row>
    <row r="29" spans="1:16">
      <c r="A29" s="12"/>
      <c r="B29" s="25">
        <v>334.2</v>
      </c>
      <c r="C29" s="20" t="s">
        <v>25</v>
      </c>
      <c r="D29" s="46">
        <v>0</v>
      </c>
      <c r="E29" s="46">
        <v>47000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47000</v>
      </c>
      <c r="O29" s="47">
        <f t="shared" si="2"/>
        <v>0.2683827938077808</v>
      </c>
      <c r="P29" s="9"/>
    </row>
    <row r="30" spans="1:16">
      <c r="A30" s="12"/>
      <c r="B30" s="25">
        <v>334.41</v>
      </c>
      <c r="C30" s="20" t="s">
        <v>102</v>
      </c>
      <c r="D30" s="46">
        <v>0</v>
      </c>
      <c r="E30" s="46">
        <v>107190</v>
      </c>
      <c r="F30" s="46">
        <v>0</v>
      </c>
      <c r="G30" s="46">
        <v>0</v>
      </c>
      <c r="H30" s="46">
        <v>0</v>
      </c>
      <c r="I30" s="46">
        <v>2502262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2609452</v>
      </c>
      <c r="O30" s="47">
        <f t="shared" si="2"/>
        <v>14.900681235474496</v>
      </c>
      <c r="P30" s="9"/>
    </row>
    <row r="31" spans="1:16">
      <c r="A31" s="12"/>
      <c r="B31" s="25">
        <v>334.5</v>
      </c>
      <c r="C31" s="20" t="s">
        <v>29</v>
      </c>
      <c r="D31" s="46">
        <v>0</v>
      </c>
      <c r="E31" s="46">
        <v>634886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634886</v>
      </c>
      <c r="O31" s="47">
        <f t="shared" si="2"/>
        <v>3.6253718814775899</v>
      </c>
      <c r="P31" s="9"/>
    </row>
    <row r="32" spans="1:16">
      <c r="A32" s="12"/>
      <c r="B32" s="25">
        <v>335.12</v>
      </c>
      <c r="C32" s="20" t="s">
        <v>126</v>
      </c>
      <c r="D32" s="46">
        <v>3858699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3858699</v>
      </c>
      <c r="O32" s="47">
        <f t="shared" si="2"/>
        <v>22.034221661346596</v>
      </c>
      <c r="P32" s="9"/>
    </row>
    <row r="33" spans="1:16">
      <c r="A33" s="12"/>
      <c r="B33" s="25">
        <v>335.14</v>
      </c>
      <c r="C33" s="20" t="s">
        <v>127</v>
      </c>
      <c r="D33" s="46">
        <v>36422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36422</v>
      </c>
      <c r="O33" s="47">
        <f t="shared" si="2"/>
        <v>0.20797953438440411</v>
      </c>
      <c r="P33" s="9"/>
    </row>
    <row r="34" spans="1:16">
      <c r="A34" s="12"/>
      <c r="B34" s="25">
        <v>335.15</v>
      </c>
      <c r="C34" s="20" t="s">
        <v>128</v>
      </c>
      <c r="D34" s="46">
        <v>247880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247880</v>
      </c>
      <c r="O34" s="47">
        <f t="shared" si="2"/>
        <v>1.4154622750866535</v>
      </c>
      <c r="P34" s="9"/>
    </row>
    <row r="35" spans="1:16">
      <c r="A35" s="12"/>
      <c r="B35" s="25">
        <v>335.18</v>
      </c>
      <c r="C35" s="20" t="s">
        <v>129</v>
      </c>
      <c r="D35" s="46">
        <v>10921228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10921228</v>
      </c>
      <c r="O35" s="47">
        <f t="shared" si="2"/>
        <v>62.363184733016226</v>
      </c>
      <c r="P35" s="9"/>
    </row>
    <row r="36" spans="1:16">
      <c r="A36" s="12"/>
      <c r="B36" s="25">
        <v>335.21</v>
      </c>
      <c r="C36" s="20" t="s">
        <v>108</v>
      </c>
      <c r="D36" s="46">
        <v>172550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172550</v>
      </c>
      <c r="O36" s="47">
        <f t="shared" si="2"/>
        <v>0.98530746960707616</v>
      </c>
      <c r="P36" s="9"/>
    </row>
    <row r="37" spans="1:16">
      <c r="A37" s="12"/>
      <c r="B37" s="25">
        <v>335.22</v>
      </c>
      <c r="C37" s="20" t="s">
        <v>113</v>
      </c>
      <c r="D37" s="46">
        <v>-44921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-44921</v>
      </c>
      <c r="O37" s="47">
        <f t="shared" ref="O37:O68" si="8">(N37/O$84)</f>
        <v>-0.25651113788594304</v>
      </c>
      <c r="P37" s="9"/>
    </row>
    <row r="38" spans="1:16">
      <c r="A38" s="12"/>
      <c r="B38" s="25">
        <v>335.49</v>
      </c>
      <c r="C38" s="20" t="s">
        <v>36</v>
      </c>
      <c r="D38" s="46">
        <v>1451507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1451507</v>
      </c>
      <c r="O38" s="47">
        <f t="shared" si="8"/>
        <v>8.2885000827989472</v>
      </c>
      <c r="P38" s="9"/>
    </row>
    <row r="39" spans="1:16">
      <c r="A39" s="12"/>
      <c r="B39" s="25">
        <v>337.1</v>
      </c>
      <c r="C39" s="20" t="s">
        <v>37</v>
      </c>
      <c r="D39" s="46">
        <v>0</v>
      </c>
      <c r="E39" s="46">
        <v>43375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9">SUM(D39:M39)</f>
        <v>43375</v>
      </c>
      <c r="O39" s="47">
        <f t="shared" si="8"/>
        <v>0.24768305705132965</v>
      </c>
      <c r="P39" s="9"/>
    </row>
    <row r="40" spans="1:16">
      <c r="A40" s="12"/>
      <c r="B40" s="25">
        <v>337.2</v>
      </c>
      <c r="C40" s="20" t="s">
        <v>38</v>
      </c>
      <c r="D40" s="46">
        <v>0</v>
      </c>
      <c r="E40" s="46">
        <v>189041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189041</v>
      </c>
      <c r="O40" s="47">
        <f t="shared" si="8"/>
        <v>1.0794755686003552</v>
      </c>
      <c r="P40" s="9"/>
    </row>
    <row r="41" spans="1:16">
      <c r="A41" s="12"/>
      <c r="B41" s="25">
        <v>337.3</v>
      </c>
      <c r="C41" s="20" t="s">
        <v>39</v>
      </c>
      <c r="D41" s="46">
        <v>0</v>
      </c>
      <c r="E41" s="46">
        <v>28436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28436</v>
      </c>
      <c r="O41" s="47">
        <f t="shared" si="8"/>
        <v>0.16237730052591606</v>
      </c>
      <c r="P41" s="9"/>
    </row>
    <row r="42" spans="1:16">
      <c r="A42" s="12"/>
      <c r="B42" s="25">
        <v>337.4</v>
      </c>
      <c r="C42" s="20" t="s">
        <v>40</v>
      </c>
      <c r="D42" s="46">
        <v>0</v>
      </c>
      <c r="E42" s="46">
        <v>728067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728067</v>
      </c>
      <c r="O42" s="47">
        <f t="shared" si="8"/>
        <v>4.1574607561542463</v>
      </c>
      <c r="P42" s="9"/>
    </row>
    <row r="43" spans="1:16">
      <c r="A43" s="12"/>
      <c r="B43" s="25">
        <v>337.5</v>
      </c>
      <c r="C43" s="20" t="s">
        <v>141</v>
      </c>
      <c r="D43" s="46">
        <v>0</v>
      </c>
      <c r="E43" s="46">
        <v>23000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23000</v>
      </c>
      <c r="O43" s="47">
        <f t="shared" si="8"/>
        <v>0.13133626079955232</v>
      </c>
      <c r="P43" s="9"/>
    </row>
    <row r="44" spans="1:16">
      <c r="A44" s="12"/>
      <c r="B44" s="25">
        <v>337.7</v>
      </c>
      <c r="C44" s="20" t="s">
        <v>41</v>
      </c>
      <c r="D44" s="46">
        <v>0</v>
      </c>
      <c r="E44" s="46">
        <v>183494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183494</v>
      </c>
      <c r="O44" s="47">
        <f t="shared" si="8"/>
        <v>1.0478006886588285</v>
      </c>
      <c r="P44" s="9"/>
    </row>
    <row r="45" spans="1:16">
      <c r="A45" s="12"/>
      <c r="B45" s="25">
        <v>338</v>
      </c>
      <c r="C45" s="20" t="s">
        <v>43</v>
      </c>
      <c r="D45" s="46">
        <v>2780210</v>
      </c>
      <c r="E45" s="46">
        <v>8144111</v>
      </c>
      <c r="F45" s="46">
        <v>0</v>
      </c>
      <c r="G45" s="46">
        <v>720000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11644321</v>
      </c>
      <c r="O45" s="47">
        <f t="shared" si="8"/>
        <v>66.492242595204516</v>
      </c>
      <c r="P45" s="9"/>
    </row>
    <row r="46" spans="1:16" ht="15.6">
      <c r="A46" s="29" t="s">
        <v>48</v>
      </c>
      <c r="B46" s="30"/>
      <c r="C46" s="31"/>
      <c r="D46" s="32">
        <f t="shared" ref="D46:M46" si="10">SUM(D47:D61)</f>
        <v>23108065</v>
      </c>
      <c r="E46" s="32">
        <f t="shared" si="10"/>
        <v>486172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173921884</v>
      </c>
      <c r="J46" s="32">
        <f t="shared" si="10"/>
        <v>70197746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267713867</v>
      </c>
      <c r="O46" s="45">
        <f t="shared" si="8"/>
        <v>1528.7190546073332</v>
      </c>
      <c r="P46" s="10"/>
    </row>
    <row r="47" spans="1:16">
      <c r="A47" s="12"/>
      <c r="B47" s="25">
        <v>341.2</v>
      </c>
      <c r="C47" s="20" t="s">
        <v>130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70197746</v>
      </c>
      <c r="K47" s="46">
        <v>0</v>
      </c>
      <c r="L47" s="46">
        <v>0</v>
      </c>
      <c r="M47" s="46">
        <v>0</v>
      </c>
      <c r="N47" s="46">
        <f t="shared" ref="N47:N61" si="11">SUM(D47:M47)</f>
        <v>70197746</v>
      </c>
      <c r="O47" s="47">
        <f t="shared" si="8"/>
        <v>400.84823809551</v>
      </c>
      <c r="P47" s="9"/>
    </row>
    <row r="48" spans="1:16">
      <c r="A48" s="12"/>
      <c r="B48" s="25">
        <v>341.9</v>
      </c>
      <c r="C48" s="20" t="s">
        <v>131</v>
      </c>
      <c r="D48" s="46">
        <v>2211844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2211844</v>
      </c>
      <c r="O48" s="47">
        <f t="shared" si="8"/>
        <v>12.630231323127173</v>
      </c>
      <c r="P48" s="9"/>
    </row>
    <row r="49" spans="1:16">
      <c r="A49" s="12"/>
      <c r="B49" s="25">
        <v>342.1</v>
      </c>
      <c r="C49" s="20" t="s">
        <v>53</v>
      </c>
      <c r="D49" s="46">
        <v>169327</v>
      </c>
      <c r="E49" s="46">
        <v>370016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539343</v>
      </c>
      <c r="O49" s="47">
        <f t="shared" si="8"/>
        <v>3.0797953438440411</v>
      </c>
      <c r="P49" s="9"/>
    </row>
    <row r="50" spans="1:16">
      <c r="A50" s="12"/>
      <c r="B50" s="25">
        <v>342.2</v>
      </c>
      <c r="C50" s="20" t="s">
        <v>54</v>
      </c>
      <c r="D50" s="46">
        <v>2211532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2211532</v>
      </c>
      <c r="O50" s="47">
        <f t="shared" si="8"/>
        <v>12.628449718198066</v>
      </c>
      <c r="P50" s="9"/>
    </row>
    <row r="51" spans="1:16">
      <c r="A51" s="12"/>
      <c r="B51" s="25">
        <v>342.6</v>
      </c>
      <c r="C51" s="20" t="s">
        <v>55</v>
      </c>
      <c r="D51" s="46">
        <v>9547910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9547910</v>
      </c>
      <c r="O51" s="47">
        <f t="shared" si="8"/>
        <v>54.521165123941458</v>
      </c>
      <c r="P51" s="9"/>
    </row>
    <row r="52" spans="1:16">
      <c r="A52" s="12"/>
      <c r="B52" s="25">
        <v>342.9</v>
      </c>
      <c r="C52" s="20" t="s">
        <v>56</v>
      </c>
      <c r="D52" s="46">
        <v>1610592</v>
      </c>
      <c r="E52" s="46">
        <v>116156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1726748</v>
      </c>
      <c r="O52" s="47">
        <f t="shared" si="8"/>
        <v>9.8602011157871896</v>
      </c>
      <c r="P52" s="9"/>
    </row>
    <row r="53" spans="1:16">
      <c r="A53" s="12"/>
      <c r="B53" s="25">
        <v>343.4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15237186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15237186</v>
      </c>
      <c r="O53" s="47">
        <f t="shared" si="8"/>
        <v>87.008479754229882</v>
      </c>
      <c r="P53" s="9"/>
    </row>
    <row r="54" spans="1:16">
      <c r="A54" s="12"/>
      <c r="B54" s="25">
        <v>343.6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130246541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130246541</v>
      </c>
      <c r="O54" s="47">
        <f t="shared" si="8"/>
        <v>743.74320334850358</v>
      </c>
      <c r="P54" s="9"/>
    </row>
    <row r="55" spans="1:16">
      <c r="A55" s="12"/>
      <c r="B55" s="25">
        <v>343.7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5418787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5418787</v>
      </c>
      <c r="O55" s="47">
        <f t="shared" si="8"/>
        <v>30.942748810835813</v>
      </c>
      <c r="P55" s="9"/>
    </row>
    <row r="56" spans="1:16">
      <c r="A56" s="12"/>
      <c r="B56" s="25">
        <v>343.9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6149832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6149832</v>
      </c>
      <c r="O56" s="47">
        <f t="shared" si="8"/>
        <v>35.117214757627494</v>
      </c>
      <c r="P56" s="9"/>
    </row>
    <row r="57" spans="1:16">
      <c r="A57" s="12"/>
      <c r="B57" s="25">
        <v>344.1</v>
      </c>
      <c r="C57" s="20" t="s">
        <v>132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3505781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3505781</v>
      </c>
      <c r="O57" s="47">
        <f t="shared" si="8"/>
        <v>20.018963814005012</v>
      </c>
      <c r="P57" s="9"/>
    </row>
    <row r="58" spans="1:16">
      <c r="A58" s="12"/>
      <c r="B58" s="25">
        <v>344.5</v>
      </c>
      <c r="C58" s="20" t="s">
        <v>133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13363757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13363757</v>
      </c>
      <c r="O58" s="47">
        <f t="shared" si="8"/>
        <v>76.310690200601869</v>
      </c>
      <c r="P58" s="9"/>
    </row>
    <row r="59" spans="1:16">
      <c r="A59" s="12"/>
      <c r="B59" s="25">
        <v>347.2</v>
      </c>
      <c r="C59" s="20" t="s">
        <v>63</v>
      </c>
      <c r="D59" s="46">
        <v>2894971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2894971</v>
      </c>
      <c r="O59" s="47">
        <f t="shared" si="8"/>
        <v>16.531072446223511</v>
      </c>
      <c r="P59" s="9"/>
    </row>
    <row r="60" spans="1:16">
      <c r="A60" s="12"/>
      <c r="B60" s="25">
        <v>347.4</v>
      </c>
      <c r="C60" s="20" t="s">
        <v>64</v>
      </c>
      <c r="D60" s="46">
        <v>39452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39452</v>
      </c>
      <c r="O60" s="47">
        <f t="shared" si="8"/>
        <v>0.22528165917669296</v>
      </c>
      <c r="P60" s="9"/>
    </row>
    <row r="61" spans="1:16">
      <c r="A61" s="12"/>
      <c r="B61" s="25">
        <v>347.5</v>
      </c>
      <c r="C61" s="20" t="s">
        <v>65</v>
      </c>
      <c r="D61" s="46">
        <v>4422437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4422437</v>
      </c>
      <c r="O61" s="47">
        <f t="shared" si="8"/>
        <v>25.253319095721292</v>
      </c>
      <c r="P61" s="9"/>
    </row>
    <row r="62" spans="1:16" ht="15.6">
      <c r="A62" s="29" t="s">
        <v>49</v>
      </c>
      <c r="B62" s="30"/>
      <c r="C62" s="31"/>
      <c r="D62" s="32">
        <f t="shared" ref="D62:M62" si="12">SUM(D63:D65)</f>
        <v>3928849</v>
      </c>
      <c r="E62" s="32">
        <f t="shared" si="12"/>
        <v>1257180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3036652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ref="N62:N67" si="13">SUM(D62:M62)</f>
        <v>8222681</v>
      </c>
      <c r="O62" s="45">
        <f t="shared" si="8"/>
        <v>46.953746795109723</v>
      </c>
      <c r="P62" s="10"/>
    </row>
    <row r="63" spans="1:16">
      <c r="A63" s="13"/>
      <c r="B63" s="39">
        <v>351.1</v>
      </c>
      <c r="C63" s="21" t="s">
        <v>68</v>
      </c>
      <c r="D63" s="46">
        <v>2695152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2695152</v>
      </c>
      <c r="O63" s="47">
        <f t="shared" si="8"/>
        <v>15.390051563758044</v>
      </c>
      <c r="P63" s="9"/>
    </row>
    <row r="64" spans="1:16">
      <c r="A64" s="13"/>
      <c r="B64" s="39">
        <v>354</v>
      </c>
      <c r="C64" s="21" t="s">
        <v>69</v>
      </c>
      <c r="D64" s="46">
        <v>1233697</v>
      </c>
      <c r="E64" s="46">
        <v>0</v>
      </c>
      <c r="F64" s="46">
        <v>0</v>
      </c>
      <c r="G64" s="46">
        <v>0</v>
      </c>
      <c r="H64" s="46">
        <v>0</v>
      </c>
      <c r="I64" s="46">
        <v>3036652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4270349</v>
      </c>
      <c r="O64" s="47">
        <f t="shared" si="8"/>
        <v>24.384855216048148</v>
      </c>
      <c r="P64" s="9"/>
    </row>
    <row r="65" spans="1:16">
      <c r="A65" s="13"/>
      <c r="B65" s="39">
        <v>359</v>
      </c>
      <c r="C65" s="21" t="s">
        <v>70</v>
      </c>
      <c r="D65" s="46">
        <v>0</v>
      </c>
      <c r="E65" s="46">
        <v>1257180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1257180</v>
      </c>
      <c r="O65" s="47">
        <f t="shared" si="8"/>
        <v>7.1788400153035292</v>
      </c>
      <c r="P65" s="9"/>
    </row>
    <row r="66" spans="1:16" ht="15.6">
      <c r="A66" s="29" t="s">
        <v>3</v>
      </c>
      <c r="B66" s="30"/>
      <c r="C66" s="31"/>
      <c r="D66" s="32">
        <f t="shared" ref="D66:M66" si="14">SUM(D67:D74)</f>
        <v>61306269</v>
      </c>
      <c r="E66" s="32">
        <f t="shared" si="14"/>
        <v>1678094</v>
      </c>
      <c r="F66" s="32">
        <f t="shared" si="14"/>
        <v>482</v>
      </c>
      <c r="G66" s="32">
        <f t="shared" si="14"/>
        <v>2284781</v>
      </c>
      <c r="H66" s="32">
        <f t="shared" si="14"/>
        <v>749436</v>
      </c>
      <c r="I66" s="32">
        <f t="shared" si="14"/>
        <v>4584784</v>
      </c>
      <c r="J66" s="32">
        <f t="shared" si="14"/>
        <v>1609721</v>
      </c>
      <c r="K66" s="32">
        <f t="shared" si="14"/>
        <v>37750143</v>
      </c>
      <c r="L66" s="32">
        <f t="shared" si="14"/>
        <v>0</v>
      </c>
      <c r="M66" s="32">
        <f t="shared" si="14"/>
        <v>7</v>
      </c>
      <c r="N66" s="32">
        <f t="shared" si="13"/>
        <v>109963717</v>
      </c>
      <c r="O66" s="45">
        <f t="shared" si="8"/>
        <v>627.92275714783318</v>
      </c>
      <c r="P66" s="10"/>
    </row>
    <row r="67" spans="1:16">
      <c r="A67" s="12"/>
      <c r="B67" s="25">
        <v>361.1</v>
      </c>
      <c r="C67" s="20" t="s">
        <v>71</v>
      </c>
      <c r="D67" s="46">
        <v>1612334</v>
      </c>
      <c r="E67" s="46">
        <v>379485</v>
      </c>
      <c r="F67" s="46">
        <v>482</v>
      </c>
      <c r="G67" s="46">
        <v>732118</v>
      </c>
      <c r="H67" s="46">
        <v>127086</v>
      </c>
      <c r="I67" s="46">
        <v>0</v>
      </c>
      <c r="J67" s="46">
        <v>530522</v>
      </c>
      <c r="K67" s="46">
        <v>10622213</v>
      </c>
      <c r="L67" s="46">
        <v>0</v>
      </c>
      <c r="M67" s="46">
        <v>0</v>
      </c>
      <c r="N67" s="46">
        <f t="shared" si="13"/>
        <v>14004240</v>
      </c>
      <c r="O67" s="47">
        <f t="shared" si="8"/>
        <v>79.968022475631415</v>
      </c>
      <c r="P67" s="9"/>
    </row>
    <row r="68" spans="1:16">
      <c r="A68" s="12"/>
      <c r="B68" s="25">
        <v>361.2</v>
      </c>
      <c r="C68" s="20" t="s">
        <v>72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15109842</v>
      </c>
      <c r="L68" s="46">
        <v>0</v>
      </c>
      <c r="M68" s="46">
        <v>0</v>
      </c>
      <c r="N68" s="46">
        <f t="shared" ref="N68:N74" si="15">SUM(D68:M68)</f>
        <v>15109842</v>
      </c>
      <c r="O68" s="47">
        <f t="shared" si="8"/>
        <v>86.281310850088218</v>
      </c>
      <c r="P68" s="9"/>
    </row>
    <row r="69" spans="1:16">
      <c r="A69" s="12"/>
      <c r="B69" s="25">
        <v>361.3</v>
      </c>
      <c r="C69" s="20" t="s">
        <v>73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-43371876</v>
      </c>
      <c r="L69" s="46">
        <v>0</v>
      </c>
      <c r="M69" s="46">
        <v>0</v>
      </c>
      <c r="N69" s="46">
        <f t="shared" si="15"/>
        <v>-43371876</v>
      </c>
      <c r="O69" s="47">
        <f t="shared" ref="O69:O82" si="16">(N69/O$84)</f>
        <v>-247.66521816094973</v>
      </c>
      <c r="P69" s="9"/>
    </row>
    <row r="70" spans="1:16">
      <c r="A70" s="12"/>
      <c r="B70" s="25">
        <v>362</v>
      </c>
      <c r="C70" s="20" t="s">
        <v>74</v>
      </c>
      <c r="D70" s="46">
        <v>4224477</v>
      </c>
      <c r="E70" s="46">
        <v>160000</v>
      </c>
      <c r="F70" s="46">
        <v>0</v>
      </c>
      <c r="G70" s="46">
        <v>0</v>
      </c>
      <c r="H70" s="46">
        <v>0</v>
      </c>
      <c r="I70" s="46">
        <v>3439176</v>
      </c>
      <c r="J70" s="46">
        <v>0</v>
      </c>
      <c r="K70" s="46">
        <v>6328688</v>
      </c>
      <c r="L70" s="46">
        <v>0</v>
      </c>
      <c r="M70" s="46">
        <v>0</v>
      </c>
      <c r="N70" s="46">
        <f t="shared" si="15"/>
        <v>14152341</v>
      </c>
      <c r="O70" s="47">
        <f t="shared" si="16"/>
        <v>80.81371950000856</v>
      </c>
      <c r="P70" s="9"/>
    </row>
    <row r="71" spans="1:16">
      <c r="A71" s="12"/>
      <c r="B71" s="25">
        <v>364</v>
      </c>
      <c r="C71" s="20" t="s">
        <v>134</v>
      </c>
      <c r="D71" s="46">
        <v>1211057</v>
      </c>
      <c r="E71" s="46">
        <v>0</v>
      </c>
      <c r="F71" s="46">
        <v>0</v>
      </c>
      <c r="G71" s="46">
        <v>0</v>
      </c>
      <c r="H71" s="46">
        <v>0</v>
      </c>
      <c r="I71" s="46">
        <v>157115</v>
      </c>
      <c r="J71" s="46">
        <v>103955</v>
      </c>
      <c r="K71" s="46">
        <v>0</v>
      </c>
      <c r="L71" s="46">
        <v>0</v>
      </c>
      <c r="M71" s="46">
        <v>0</v>
      </c>
      <c r="N71" s="46">
        <f t="shared" si="15"/>
        <v>1472127</v>
      </c>
      <c r="O71" s="47">
        <f t="shared" si="16"/>
        <v>8.4062458957418507</v>
      </c>
      <c r="P71" s="9"/>
    </row>
    <row r="72" spans="1:16">
      <c r="A72" s="12"/>
      <c r="B72" s="25">
        <v>366</v>
      </c>
      <c r="C72" s="20" t="s">
        <v>76</v>
      </c>
      <c r="D72" s="46">
        <v>456726</v>
      </c>
      <c r="E72" s="46">
        <v>0</v>
      </c>
      <c r="F72" s="46">
        <v>0</v>
      </c>
      <c r="G72" s="46">
        <v>1463578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1920304</v>
      </c>
      <c r="O72" s="47">
        <f t="shared" si="16"/>
        <v>10.965458563409717</v>
      </c>
      <c r="P72" s="9"/>
    </row>
    <row r="73" spans="1:16">
      <c r="A73" s="12"/>
      <c r="B73" s="25">
        <v>368</v>
      </c>
      <c r="C73" s="20" t="s">
        <v>77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48978296</v>
      </c>
      <c r="L73" s="46">
        <v>0</v>
      </c>
      <c r="M73" s="46">
        <v>0</v>
      </c>
      <c r="N73" s="46">
        <f t="shared" si="15"/>
        <v>48978296</v>
      </c>
      <c r="O73" s="47">
        <f t="shared" si="16"/>
        <v>279.67940247711607</v>
      </c>
      <c r="P73" s="9"/>
    </row>
    <row r="74" spans="1:16">
      <c r="A74" s="12"/>
      <c r="B74" s="25">
        <v>369.9</v>
      </c>
      <c r="C74" s="20" t="s">
        <v>78</v>
      </c>
      <c r="D74" s="46">
        <v>53801675</v>
      </c>
      <c r="E74" s="46">
        <v>1138609</v>
      </c>
      <c r="F74" s="46">
        <v>0</v>
      </c>
      <c r="G74" s="46">
        <v>89085</v>
      </c>
      <c r="H74" s="46">
        <v>622350</v>
      </c>
      <c r="I74" s="46">
        <v>988493</v>
      </c>
      <c r="J74" s="46">
        <v>975244</v>
      </c>
      <c r="K74" s="46">
        <v>82980</v>
      </c>
      <c r="L74" s="46">
        <v>0</v>
      </c>
      <c r="M74" s="46">
        <v>7</v>
      </c>
      <c r="N74" s="46">
        <f t="shared" si="15"/>
        <v>57698443</v>
      </c>
      <c r="O74" s="47">
        <f t="shared" si="16"/>
        <v>329.47381554678714</v>
      </c>
      <c r="P74" s="9"/>
    </row>
    <row r="75" spans="1:16" ht="15.6">
      <c r="A75" s="29" t="s">
        <v>50</v>
      </c>
      <c r="B75" s="30"/>
      <c r="C75" s="31"/>
      <c r="D75" s="32">
        <f t="shared" ref="D75:M75" si="17">SUM(D76:D81)</f>
        <v>0</v>
      </c>
      <c r="E75" s="32">
        <f t="shared" si="17"/>
        <v>12754305</v>
      </c>
      <c r="F75" s="32">
        <f t="shared" si="17"/>
        <v>46237962</v>
      </c>
      <c r="G75" s="32">
        <f t="shared" si="17"/>
        <v>23855108</v>
      </c>
      <c r="H75" s="32">
        <f t="shared" si="17"/>
        <v>0</v>
      </c>
      <c r="I75" s="32">
        <f t="shared" si="17"/>
        <v>10788625</v>
      </c>
      <c r="J75" s="32">
        <f t="shared" si="17"/>
        <v>0</v>
      </c>
      <c r="K75" s="32">
        <f t="shared" si="17"/>
        <v>0</v>
      </c>
      <c r="L75" s="32">
        <f t="shared" si="17"/>
        <v>0</v>
      </c>
      <c r="M75" s="32">
        <f t="shared" si="17"/>
        <v>0</v>
      </c>
      <c r="N75" s="32">
        <f t="shared" ref="N75:N82" si="18">SUM(D75:M75)</f>
        <v>93636000</v>
      </c>
      <c r="O75" s="45">
        <f t="shared" si="16"/>
        <v>534.68704853160352</v>
      </c>
      <c r="P75" s="9"/>
    </row>
    <row r="76" spans="1:16">
      <c r="A76" s="12"/>
      <c r="B76" s="25">
        <v>381</v>
      </c>
      <c r="C76" s="20" t="s">
        <v>79</v>
      </c>
      <c r="D76" s="46">
        <v>0</v>
      </c>
      <c r="E76" s="46">
        <v>5209737</v>
      </c>
      <c r="F76" s="46">
        <v>30243664</v>
      </c>
      <c r="G76" s="46">
        <v>23855108</v>
      </c>
      <c r="H76" s="46">
        <v>0</v>
      </c>
      <c r="I76" s="46">
        <v>5357039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64665548</v>
      </c>
      <c r="O76" s="47">
        <f t="shared" si="16"/>
        <v>369.25788160321605</v>
      </c>
      <c r="P76" s="9"/>
    </row>
    <row r="77" spans="1:16">
      <c r="A77" s="12"/>
      <c r="B77" s="25">
        <v>384</v>
      </c>
      <c r="C77" s="20" t="s">
        <v>80</v>
      </c>
      <c r="D77" s="46">
        <v>0</v>
      </c>
      <c r="E77" s="46">
        <v>7544568</v>
      </c>
      <c r="F77" s="46">
        <v>15278432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22823000</v>
      </c>
      <c r="O77" s="47">
        <f t="shared" si="16"/>
        <v>130.32554261861662</v>
      </c>
      <c r="P77" s="9"/>
    </row>
    <row r="78" spans="1:16">
      <c r="A78" s="12"/>
      <c r="B78" s="25">
        <v>385</v>
      </c>
      <c r="C78" s="20" t="s">
        <v>110</v>
      </c>
      <c r="D78" s="46">
        <v>0</v>
      </c>
      <c r="E78" s="46">
        <v>0</v>
      </c>
      <c r="F78" s="46">
        <v>715866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715866</v>
      </c>
      <c r="O78" s="47">
        <f t="shared" si="16"/>
        <v>4.0877897249361874</v>
      </c>
      <c r="P78" s="9"/>
    </row>
    <row r="79" spans="1:16">
      <c r="A79" s="12"/>
      <c r="B79" s="25">
        <v>389.1</v>
      </c>
      <c r="C79" s="20" t="s">
        <v>135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2305463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2305463</v>
      </c>
      <c r="O79" s="47">
        <f t="shared" si="16"/>
        <v>13.16482129703123</v>
      </c>
      <c r="P79" s="9"/>
    </row>
    <row r="80" spans="1:16">
      <c r="A80" s="12"/>
      <c r="B80" s="25">
        <v>389.6</v>
      </c>
      <c r="C80" s="20" t="s">
        <v>143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99427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99427</v>
      </c>
      <c r="O80" s="47">
        <f t="shared" si="16"/>
        <v>0.56775523489204727</v>
      </c>
      <c r="P80" s="9"/>
    </row>
    <row r="81" spans="1:119" ht="15.6" thickBot="1">
      <c r="A81" s="12"/>
      <c r="B81" s="25">
        <v>389.8</v>
      </c>
      <c r="C81" s="20" t="s">
        <v>137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3026696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3026696</v>
      </c>
      <c r="O81" s="47">
        <f t="shared" si="16"/>
        <v>17.283258052911382</v>
      </c>
      <c r="P81" s="9"/>
    </row>
    <row r="82" spans="1:119" ht="16.2" thickBot="1">
      <c r="A82" s="14" t="s">
        <v>66</v>
      </c>
      <c r="B82" s="23"/>
      <c r="C82" s="22"/>
      <c r="D82" s="15">
        <f t="shared" ref="D82:M82" si="19">SUM(D5,D14,D23,D46,D62,D66,D75)</f>
        <v>314466725</v>
      </c>
      <c r="E82" s="15">
        <f t="shared" si="19"/>
        <v>64741000</v>
      </c>
      <c r="F82" s="15">
        <f t="shared" si="19"/>
        <v>51151962</v>
      </c>
      <c r="G82" s="15">
        <f t="shared" si="19"/>
        <v>29422095</v>
      </c>
      <c r="H82" s="15">
        <f t="shared" si="19"/>
        <v>749436</v>
      </c>
      <c r="I82" s="15">
        <f t="shared" si="19"/>
        <v>194834207</v>
      </c>
      <c r="J82" s="15">
        <f t="shared" si="19"/>
        <v>71807467</v>
      </c>
      <c r="K82" s="15">
        <f t="shared" si="19"/>
        <v>37750143</v>
      </c>
      <c r="L82" s="15">
        <f t="shared" si="19"/>
        <v>0</v>
      </c>
      <c r="M82" s="15">
        <f t="shared" si="19"/>
        <v>79116</v>
      </c>
      <c r="N82" s="15">
        <f t="shared" si="18"/>
        <v>765002151</v>
      </c>
      <c r="O82" s="38">
        <f t="shared" si="16"/>
        <v>4368.3705224328041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21" t="s">
        <v>148</v>
      </c>
      <c r="M84" s="121"/>
      <c r="N84" s="121"/>
      <c r="O84" s="43">
        <v>175123</v>
      </c>
    </row>
    <row r="85" spans="1:119">
      <c r="A85" s="122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  <row r="86" spans="1:119" ht="15.75" customHeight="1" thickBot="1">
      <c r="A86" s="123" t="s">
        <v>105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3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139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142567191</v>
      </c>
      <c r="E5" s="27">
        <f t="shared" si="0"/>
        <v>0</v>
      </c>
      <c r="F5" s="27">
        <f t="shared" si="0"/>
        <v>4865561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73847</v>
      </c>
      <c r="N5" s="28">
        <f t="shared" ref="N5:N15" si="1">SUM(D5:M5)</f>
        <v>147506599</v>
      </c>
      <c r="O5" s="33">
        <f t="shared" ref="O5:O36" si="2">(N5/O$83)</f>
        <v>859.87617754045607</v>
      </c>
      <c r="P5" s="6"/>
    </row>
    <row r="6" spans="1:133">
      <c r="A6" s="12"/>
      <c r="B6" s="25">
        <v>311</v>
      </c>
      <c r="C6" s="20" t="s">
        <v>2</v>
      </c>
      <c r="D6" s="46">
        <v>97620567</v>
      </c>
      <c r="E6" s="46">
        <v>0</v>
      </c>
      <c r="F6" s="46">
        <v>4865561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73847</v>
      </c>
      <c r="N6" s="46">
        <f t="shared" si="1"/>
        <v>102559975</v>
      </c>
      <c r="O6" s="47">
        <f t="shared" si="2"/>
        <v>597.86395910087208</v>
      </c>
      <c r="P6" s="9"/>
    </row>
    <row r="7" spans="1:133">
      <c r="A7" s="12"/>
      <c r="B7" s="25">
        <v>312.51</v>
      </c>
      <c r="C7" s="20" t="s">
        <v>95</v>
      </c>
      <c r="D7" s="46">
        <v>3182042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3182042</v>
      </c>
      <c r="O7" s="47">
        <f t="shared" si="2"/>
        <v>18.549421722706711</v>
      </c>
      <c r="P7" s="9"/>
    </row>
    <row r="8" spans="1:133">
      <c r="A8" s="12"/>
      <c r="B8" s="25">
        <v>312.52</v>
      </c>
      <c r="C8" s="20" t="s">
        <v>123</v>
      </c>
      <c r="D8" s="46">
        <v>2143898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2143898</v>
      </c>
      <c r="O8" s="47">
        <f t="shared" si="2"/>
        <v>12.497656577904211</v>
      </c>
      <c r="P8" s="9"/>
    </row>
    <row r="9" spans="1:133">
      <c r="A9" s="12"/>
      <c r="B9" s="25">
        <v>314.10000000000002</v>
      </c>
      <c r="C9" s="20" t="s">
        <v>10</v>
      </c>
      <c r="D9" s="46">
        <v>19297439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19297439</v>
      </c>
      <c r="O9" s="47">
        <f t="shared" si="2"/>
        <v>112.49264911626172</v>
      </c>
      <c r="P9" s="9"/>
    </row>
    <row r="10" spans="1:133">
      <c r="A10" s="12"/>
      <c r="B10" s="25">
        <v>314.3</v>
      </c>
      <c r="C10" s="20" t="s">
        <v>11</v>
      </c>
      <c r="D10" s="46">
        <v>4919444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4919444</v>
      </c>
      <c r="O10" s="47">
        <f t="shared" si="2"/>
        <v>28.677447185561721</v>
      </c>
      <c r="P10" s="9"/>
    </row>
    <row r="11" spans="1:133">
      <c r="A11" s="12"/>
      <c r="B11" s="25">
        <v>314.39999999999998</v>
      </c>
      <c r="C11" s="20" t="s">
        <v>13</v>
      </c>
      <c r="D11" s="46">
        <v>554197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554197</v>
      </c>
      <c r="O11" s="47">
        <f t="shared" si="2"/>
        <v>3.2306405353728489</v>
      </c>
      <c r="P11" s="9"/>
    </row>
    <row r="12" spans="1:133">
      <c r="A12" s="12"/>
      <c r="B12" s="25">
        <v>315</v>
      </c>
      <c r="C12" s="20" t="s">
        <v>124</v>
      </c>
      <c r="D12" s="46">
        <v>12234091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12234091</v>
      </c>
      <c r="O12" s="47">
        <f t="shared" si="2"/>
        <v>71.31751037634659</v>
      </c>
      <c r="P12" s="9"/>
    </row>
    <row r="13" spans="1:133">
      <c r="A13" s="12"/>
      <c r="B13" s="25">
        <v>316</v>
      </c>
      <c r="C13" s="20" t="s">
        <v>125</v>
      </c>
      <c r="D13" s="46">
        <v>2615513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2615513</v>
      </c>
      <c r="O13" s="47">
        <f t="shared" si="2"/>
        <v>15.24689292543021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SUM(D15:D21)</f>
        <v>55547920</v>
      </c>
      <c r="E14" s="32">
        <f t="shared" si="3"/>
        <v>16870397</v>
      </c>
      <c r="F14" s="32">
        <f t="shared" si="3"/>
        <v>0</v>
      </c>
      <c r="G14" s="32">
        <f t="shared" si="3"/>
        <v>2091014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74509331</v>
      </c>
      <c r="O14" s="45">
        <f t="shared" si="2"/>
        <v>434.34530499463693</v>
      </c>
      <c r="P14" s="10"/>
    </row>
    <row r="15" spans="1:133">
      <c r="A15" s="12"/>
      <c r="B15" s="25">
        <v>322</v>
      </c>
      <c r="C15" s="20" t="s">
        <v>0</v>
      </c>
      <c r="D15" s="46">
        <v>236338</v>
      </c>
      <c r="E15" s="46">
        <v>14439836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14676174</v>
      </c>
      <c r="O15" s="47">
        <f t="shared" si="2"/>
        <v>85.553409037914477</v>
      </c>
      <c r="P15" s="9"/>
    </row>
    <row r="16" spans="1:133">
      <c r="A16" s="12"/>
      <c r="B16" s="25">
        <v>323.10000000000002</v>
      </c>
      <c r="C16" s="20" t="s">
        <v>16</v>
      </c>
      <c r="D16" s="46">
        <v>16345514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16345514</v>
      </c>
      <c r="O16" s="47">
        <f t="shared" si="2"/>
        <v>95.284673319964554</v>
      </c>
      <c r="P16" s="9"/>
    </row>
    <row r="17" spans="1:16">
      <c r="A17" s="12"/>
      <c r="B17" s="25">
        <v>323.3</v>
      </c>
      <c r="C17" s="20" t="s">
        <v>140</v>
      </c>
      <c r="D17" s="46">
        <v>5423678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5423678</v>
      </c>
      <c r="O17" s="47">
        <f t="shared" si="2"/>
        <v>31.616832999113932</v>
      </c>
      <c r="P17" s="9"/>
    </row>
    <row r="18" spans="1:16">
      <c r="A18" s="12"/>
      <c r="B18" s="25">
        <v>323.39999999999998</v>
      </c>
      <c r="C18" s="20" t="s">
        <v>17</v>
      </c>
      <c r="D18" s="46">
        <v>252942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252942</v>
      </c>
      <c r="O18" s="47">
        <f t="shared" si="2"/>
        <v>1.4745021685398498</v>
      </c>
      <c r="P18" s="9"/>
    </row>
    <row r="19" spans="1:16">
      <c r="A19" s="12"/>
      <c r="B19" s="25">
        <v>324.62</v>
      </c>
      <c r="C19" s="20" t="s">
        <v>18</v>
      </c>
      <c r="D19" s="46">
        <v>81017</v>
      </c>
      <c r="E19" s="46">
        <v>0</v>
      </c>
      <c r="F19" s="46">
        <v>0</v>
      </c>
      <c r="G19" s="46">
        <v>1873324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1954341</v>
      </c>
      <c r="O19" s="47">
        <f t="shared" si="2"/>
        <v>11.392651448024996</v>
      </c>
      <c r="P19" s="9"/>
    </row>
    <row r="20" spans="1:16">
      <c r="A20" s="12"/>
      <c r="B20" s="25">
        <v>325.10000000000002</v>
      </c>
      <c r="C20" s="20" t="s">
        <v>19</v>
      </c>
      <c r="D20" s="46">
        <v>0</v>
      </c>
      <c r="E20" s="46">
        <v>1779421</v>
      </c>
      <c r="F20" s="46">
        <v>0</v>
      </c>
      <c r="G20" s="46">
        <v>217690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1997111</v>
      </c>
      <c r="O20" s="47">
        <f t="shared" si="2"/>
        <v>11.641975236673973</v>
      </c>
      <c r="P20" s="9"/>
    </row>
    <row r="21" spans="1:16">
      <c r="A21" s="12"/>
      <c r="B21" s="25">
        <v>325.2</v>
      </c>
      <c r="C21" s="20" t="s">
        <v>20</v>
      </c>
      <c r="D21" s="46">
        <v>33208431</v>
      </c>
      <c r="E21" s="46">
        <v>651140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33859571</v>
      </c>
      <c r="O21" s="47">
        <f t="shared" si="2"/>
        <v>197.38126078440516</v>
      </c>
      <c r="P21" s="9"/>
    </row>
    <row r="22" spans="1:16" ht="15.6">
      <c r="A22" s="29" t="s">
        <v>22</v>
      </c>
      <c r="B22" s="30"/>
      <c r="C22" s="31"/>
      <c r="D22" s="32">
        <f t="shared" ref="D22:M22" si="5">SUM(D23:D44)</f>
        <v>19162788</v>
      </c>
      <c r="E22" s="32">
        <f t="shared" si="5"/>
        <v>27743419</v>
      </c>
      <c r="F22" s="32">
        <f t="shared" si="5"/>
        <v>0</v>
      </c>
      <c r="G22" s="32">
        <f t="shared" si="5"/>
        <v>730000</v>
      </c>
      <c r="H22" s="32">
        <f t="shared" si="5"/>
        <v>0</v>
      </c>
      <c r="I22" s="32">
        <f t="shared" si="5"/>
        <v>3888645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ref="N22:N28" si="6">SUM(D22:M22)</f>
        <v>51524852</v>
      </c>
      <c r="O22" s="45">
        <f t="shared" si="2"/>
        <v>300.35939467425266</v>
      </c>
      <c r="P22" s="10"/>
    </row>
    <row r="23" spans="1:16">
      <c r="A23" s="12"/>
      <c r="B23" s="25">
        <v>331.1</v>
      </c>
      <c r="C23" s="20" t="s">
        <v>100</v>
      </c>
      <c r="D23" s="46">
        <v>0</v>
      </c>
      <c r="E23" s="46">
        <v>396101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396101</v>
      </c>
      <c r="O23" s="47">
        <f t="shared" si="2"/>
        <v>2.309034416826004</v>
      </c>
      <c r="P23" s="9"/>
    </row>
    <row r="24" spans="1:16">
      <c r="A24" s="12"/>
      <c r="B24" s="25">
        <v>331.2</v>
      </c>
      <c r="C24" s="20" t="s">
        <v>21</v>
      </c>
      <c r="D24" s="46">
        <v>0</v>
      </c>
      <c r="E24" s="46">
        <v>1035428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1035428</v>
      </c>
      <c r="O24" s="47">
        <f t="shared" si="2"/>
        <v>6.0359324721354284</v>
      </c>
      <c r="P24" s="9"/>
    </row>
    <row r="25" spans="1:16">
      <c r="A25" s="12"/>
      <c r="B25" s="25">
        <v>331.42</v>
      </c>
      <c r="C25" s="20" t="s">
        <v>26</v>
      </c>
      <c r="D25" s="46">
        <v>0</v>
      </c>
      <c r="E25" s="46">
        <v>270103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270103</v>
      </c>
      <c r="O25" s="47">
        <f t="shared" si="2"/>
        <v>1.5745406426339599</v>
      </c>
      <c r="P25" s="9"/>
    </row>
    <row r="26" spans="1:16">
      <c r="A26" s="12"/>
      <c r="B26" s="25">
        <v>331.49</v>
      </c>
      <c r="C26" s="20" t="s">
        <v>27</v>
      </c>
      <c r="D26" s="46">
        <v>0</v>
      </c>
      <c r="E26" s="46">
        <v>2141467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2141467</v>
      </c>
      <c r="O26" s="47">
        <f t="shared" si="2"/>
        <v>12.483485286573707</v>
      </c>
      <c r="P26" s="9"/>
    </row>
    <row r="27" spans="1:16">
      <c r="A27" s="12"/>
      <c r="B27" s="25">
        <v>331.5</v>
      </c>
      <c r="C27" s="20" t="s">
        <v>23</v>
      </c>
      <c r="D27" s="46">
        <v>0</v>
      </c>
      <c r="E27" s="46">
        <v>14133592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14133592</v>
      </c>
      <c r="O27" s="47">
        <f t="shared" si="2"/>
        <v>82.390477078766963</v>
      </c>
      <c r="P27" s="9"/>
    </row>
    <row r="28" spans="1:16">
      <c r="A28" s="12"/>
      <c r="B28" s="25">
        <v>331.7</v>
      </c>
      <c r="C28" s="20" t="s">
        <v>24</v>
      </c>
      <c r="D28" s="46">
        <v>0</v>
      </c>
      <c r="E28" s="46">
        <v>156023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156023</v>
      </c>
      <c r="O28" s="47">
        <f t="shared" si="2"/>
        <v>0.90952175535139668</v>
      </c>
      <c r="P28" s="9"/>
    </row>
    <row r="29" spans="1:16">
      <c r="A29" s="12"/>
      <c r="B29" s="25">
        <v>334.41</v>
      </c>
      <c r="C29" s="20" t="s">
        <v>102</v>
      </c>
      <c r="D29" s="46">
        <v>0</v>
      </c>
      <c r="E29" s="46">
        <v>102201</v>
      </c>
      <c r="F29" s="46">
        <v>0</v>
      </c>
      <c r="G29" s="46">
        <v>0</v>
      </c>
      <c r="H29" s="46">
        <v>0</v>
      </c>
      <c r="I29" s="46">
        <v>3188645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3290846</v>
      </c>
      <c r="O29" s="47">
        <f t="shared" si="2"/>
        <v>19.183684652334094</v>
      </c>
      <c r="P29" s="9"/>
    </row>
    <row r="30" spans="1:16">
      <c r="A30" s="12"/>
      <c r="B30" s="25">
        <v>334.5</v>
      </c>
      <c r="C30" s="20" t="s">
        <v>29</v>
      </c>
      <c r="D30" s="46">
        <v>0</v>
      </c>
      <c r="E30" s="46">
        <v>287548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287548</v>
      </c>
      <c r="O30" s="47">
        <f t="shared" si="2"/>
        <v>1.676234668656438</v>
      </c>
      <c r="P30" s="9"/>
    </row>
    <row r="31" spans="1:16">
      <c r="A31" s="12"/>
      <c r="B31" s="25">
        <v>335.12</v>
      </c>
      <c r="C31" s="20" t="s">
        <v>126</v>
      </c>
      <c r="D31" s="46">
        <v>3575281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3575281</v>
      </c>
      <c r="O31" s="47">
        <f t="shared" si="2"/>
        <v>20.841772373268665</v>
      </c>
      <c r="P31" s="9"/>
    </row>
    <row r="32" spans="1:16">
      <c r="A32" s="12"/>
      <c r="B32" s="25">
        <v>335.14</v>
      </c>
      <c r="C32" s="20" t="s">
        <v>127</v>
      </c>
      <c r="D32" s="46">
        <v>34357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34357</v>
      </c>
      <c r="O32" s="47">
        <f t="shared" si="2"/>
        <v>0.20028097747516671</v>
      </c>
      <c r="P32" s="9"/>
    </row>
    <row r="33" spans="1:16">
      <c r="A33" s="12"/>
      <c r="B33" s="25">
        <v>335.15</v>
      </c>
      <c r="C33" s="20" t="s">
        <v>128</v>
      </c>
      <c r="D33" s="46">
        <v>240062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240062</v>
      </c>
      <c r="O33" s="47">
        <f t="shared" si="2"/>
        <v>1.3994193909434314</v>
      </c>
      <c r="P33" s="9"/>
    </row>
    <row r="34" spans="1:16">
      <c r="A34" s="12"/>
      <c r="B34" s="25">
        <v>335.18</v>
      </c>
      <c r="C34" s="20" t="s">
        <v>129</v>
      </c>
      <c r="D34" s="46">
        <v>10367671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10367671</v>
      </c>
      <c r="O34" s="47">
        <f t="shared" si="2"/>
        <v>60.437386326540128</v>
      </c>
      <c r="P34" s="9"/>
    </row>
    <row r="35" spans="1:16">
      <c r="A35" s="12"/>
      <c r="B35" s="25">
        <v>335.21</v>
      </c>
      <c r="C35" s="20" t="s">
        <v>108</v>
      </c>
      <c r="D35" s="46">
        <v>168648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168648</v>
      </c>
      <c r="O35" s="47">
        <f t="shared" si="2"/>
        <v>0.98311803385720287</v>
      </c>
      <c r="P35" s="9"/>
    </row>
    <row r="36" spans="1:16">
      <c r="A36" s="12"/>
      <c r="B36" s="25">
        <v>335.22</v>
      </c>
      <c r="C36" s="20" t="s">
        <v>113</v>
      </c>
      <c r="D36" s="46">
        <v>727385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727385</v>
      </c>
      <c r="O36" s="47">
        <f t="shared" si="2"/>
        <v>4.2402240824511495</v>
      </c>
      <c r="P36" s="9"/>
    </row>
    <row r="37" spans="1:16">
      <c r="A37" s="12"/>
      <c r="B37" s="25">
        <v>335.49</v>
      </c>
      <c r="C37" s="20" t="s">
        <v>36</v>
      </c>
      <c r="D37" s="46">
        <v>1413030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1413030</v>
      </c>
      <c r="O37" s="47">
        <f t="shared" ref="O37:O68" si="8">(N37/O$83)</f>
        <v>8.2371286666977568</v>
      </c>
      <c r="P37" s="9"/>
    </row>
    <row r="38" spans="1:16">
      <c r="A38" s="12"/>
      <c r="B38" s="25">
        <v>337.1</v>
      </c>
      <c r="C38" s="20" t="s">
        <v>37</v>
      </c>
      <c r="D38" s="46">
        <v>0</v>
      </c>
      <c r="E38" s="46">
        <v>1127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9">SUM(D38:M38)</f>
        <v>1127</v>
      </c>
      <c r="O38" s="47">
        <f t="shared" si="8"/>
        <v>6.5697430396866111E-3</v>
      </c>
      <c r="P38" s="9"/>
    </row>
    <row r="39" spans="1:16">
      <c r="A39" s="12"/>
      <c r="B39" s="25">
        <v>337.2</v>
      </c>
      <c r="C39" s="20" t="s">
        <v>38</v>
      </c>
      <c r="D39" s="46">
        <v>0</v>
      </c>
      <c r="E39" s="46">
        <v>105972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105972</v>
      </c>
      <c r="O39" s="47">
        <f t="shared" si="8"/>
        <v>0.6177540456092897</v>
      </c>
      <c r="P39" s="9"/>
    </row>
    <row r="40" spans="1:16">
      <c r="A40" s="12"/>
      <c r="B40" s="25">
        <v>337.3</v>
      </c>
      <c r="C40" s="20" t="s">
        <v>39</v>
      </c>
      <c r="D40" s="46">
        <v>0</v>
      </c>
      <c r="E40" s="46">
        <v>1018758</v>
      </c>
      <c r="F40" s="46">
        <v>0</v>
      </c>
      <c r="G40" s="46">
        <v>0</v>
      </c>
      <c r="H40" s="46">
        <v>0</v>
      </c>
      <c r="I40" s="46">
        <v>700000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1718758</v>
      </c>
      <c r="O40" s="47">
        <f t="shared" si="8"/>
        <v>10.019341976402556</v>
      </c>
      <c r="P40" s="9"/>
    </row>
    <row r="41" spans="1:16">
      <c r="A41" s="12"/>
      <c r="B41" s="25">
        <v>337.4</v>
      </c>
      <c r="C41" s="20" t="s">
        <v>40</v>
      </c>
      <c r="D41" s="46">
        <v>0</v>
      </c>
      <c r="E41" s="46">
        <v>168579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168579</v>
      </c>
      <c r="O41" s="47">
        <f t="shared" si="8"/>
        <v>0.98271580469150777</v>
      </c>
      <c r="P41" s="9"/>
    </row>
    <row r="42" spans="1:16">
      <c r="A42" s="12"/>
      <c r="B42" s="25">
        <v>337.5</v>
      </c>
      <c r="C42" s="20" t="s">
        <v>141</v>
      </c>
      <c r="D42" s="46">
        <v>0</v>
      </c>
      <c r="E42" s="46">
        <v>30000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30000</v>
      </c>
      <c r="O42" s="47">
        <f t="shared" si="8"/>
        <v>0.1748822459543907</v>
      </c>
      <c r="P42" s="9"/>
    </row>
    <row r="43" spans="1:16">
      <c r="A43" s="12"/>
      <c r="B43" s="25">
        <v>337.7</v>
      </c>
      <c r="C43" s="20" t="s">
        <v>41</v>
      </c>
      <c r="D43" s="46">
        <v>0</v>
      </c>
      <c r="E43" s="46">
        <v>333884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333884</v>
      </c>
      <c r="O43" s="47">
        <f t="shared" si="8"/>
        <v>1.946346126941193</v>
      </c>
      <c r="P43" s="9"/>
    </row>
    <row r="44" spans="1:16">
      <c r="A44" s="12"/>
      <c r="B44" s="25">
        <v>338</v>
      </c>
      <c r="C44" s="20" t="s">
        <v>43</v>
      </c>
      <c r="D44" s="46">
        <v>2636354</v>
      </c>
      <c r="E44" s="46">
        <v>7562636</v>
      </c>
      <c r="F44" s="46">
        <v>0</v>
      </c>
      <c r="G44" s="46">
        <v>730000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10928990</v>
      </c>
      <c r="O44" s="47">
        <f t="shared" si="8"/>
        <v>63.70954390710255</v>
      </c>
      <c r="P44" s="9"/>
    </row>
    <row r="45" spans="1:16" ht="15.6">
      <c r="A45" s="29" t="s">
        <v>48</v>
      </c>
      <c r="B45" s="30"/>
      <c r="C45" s="31"/>
      <c r="D45" s="32">
        <f t="shared" ref="D45:M45" si="10">SUM(D46:D60)</f>
        <v>21282698</v>
      </c>
      <c r="E45" s="32">
        <f t="shared" si="10"/>
        <v>329267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153146425</v>
      </c>
      <c r="J45" s="32">
        <f t="shared" si="10"/>
        <v>68481676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243240066</v>
      </c>
      <c r="O45" s="45">
        <f t="shared" si="8"/>
        <v>1417.945634939141</v>
      </c>
      <c r="P45" s="10"/>
    </row>
    <row r="46" spans="1:16">
      <c r="A46" s="12"/>
      <c r="B46" s="25">
        <v>341.2</v>
      </c>
      <c r="C46" s="20" t="s">
        <v>130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68481676</v>
      </c>
      <c r="K46" s="46">
        <v>0</v>
      </c>
      <c r="L46" s="46">
        <v>0</v>
      </c>
      <c r="M46" s="46">
        <v>0</v>
      </c>
      <c r="N46" s="46">
        <f t="shared" ref="N46:N60" si="11">SUM(D46:M46)</f>
        <v>68481676</v>
      </c>
      <c r="O46" s="47">
        <f t="shared" si="8"/>
        <v>399.20764352002982</v>
      </c>
      <c r="P46" s="9"/>
    </row>
    <row r="47" spans="1:16">
      <c r="A47" s="12"/>
      <c r="B47" s="25">
        <v>341.9</v>
      </c>
      <c r="C47" s="20" t="s">
        <v>131</v>
      </c>
      <c r="D47" s="46">
        <v>1559293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1559293</v>
      </c>
      <c r="O47" s="47">
        <f t="shared" si="8"/>
        <v>9.0897553980319916</v>
      </c>
      <c r="P47" s="9"/>
    </row>
    <row r="48" spans="1:16">
      <c r="A48" s="12"/>
      <c r="B48" s="25">
        <v>342.1</v>
      </c>
      <c r="C48" s="20" t="s">
        <v>53</v>
      </c>
      <c r="D48" s="46">
        <v>230714</v>
      </c>
      <c r="E48" s="46">
        <v>231260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461974</v>
      </c>
      <c r="O48" s="47">
        <f t="shared" si="8"/>
        <v>2.6930350230844566</v>
      </c>
      <c r="P48" s="9"/>
    </row>
    <row r="49" spans="1:16">
      <c r="A49" s="12"/>
      <c r="B49" s="25">
        <v>342.2</v>
      </c>
      <c r="C49" s="20" t="s">
        <v>54</v>
      </c>
      <c r="D49" s="46">
        <v>1895706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1895706</v>
      </c>
      <c r="O49" s="47">
        <f t="shared" si="8"/>
        <v>11.05084409830714</v>
      </c>
      <c r="P49" s="9"/>
    </row>
    <row r="50" spans="1:16">
      <c r="A50" s="12"/>
      <c r="B50" s="25">
        <v>342.6</v>
      </c>
      <c r="C50" s="20" t="s">
        <v>55</v>
      </c>
      <c r="D50" s="46">
        <v>8736491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8736491</v>
      </c>
      <c r="O50" s="47">
        <f t="shared" si="8"/>
        <v>50.92857226134403</v>
      </c>
      <c r="P50" s="9"/>
    </row>
    <row r="51" spans="1:16">
      <c r="A51" s="12"/>
      <c r="B51" s="25">
        <v>342.9</v>
      </c>
      <c r="C51" s="20" t="s">
        <v>56</v>
      </c>
      <c r="D51" s="46">
        <v>1253612</v>
      </c>
      <c r="E51" s="46">
        <v>98007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1351619</v>
      </c>
      <c r="O51" s="47">
        <f t="shared" si="8"/>
        <v>7.8791388798209203</v>
      </c>
      <c r="P51" s="9"/>
    </row>
    <row r="52" spans="1:16">
      <c r="A52" s="12"/>
      <c r="B52" s="25">
        <v>343.4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15107771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15107771</v>
      </c>
      <c r="O52" s="47">
        <f t="shared" si="8"/>
        <v>88.069364128153708</v>
      </c>
      <c r="P52" s="9"/>
    </row>
    <row r="53" spans="1:16">
      <c r="A53" s="12"/>
      <c r="B53" s="25">
        <v>343.6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115526727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115526727</v>
      </c>
      <c r="O53" s="47">
        <f t="shared" si="8"/>
        <v>673.45244951732502</v>
      </c>
      <c r="P53" s="9"/>
    </row>
    <row r="54" spans="1:16">
      <c r="A54" s="12"/>
      <c r="B54" s="25">
        <v>343.7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250071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250071</v>
      </c>
      <c r="O54" s="47">
        <f t="shared" si="8"/>
        <v>1.4577659376020147</v>
      </c>
      <c r="P54" s="9"/>
    </row>
    <row r="55" spans="1:16">
      <c r="A55" s="12"/>
      <c r="B55" s="25">
        <v>343.9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5573217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5573217</v>
      </c>
      <c r="O55" s="47">
        <f t="shared" si="8"/>
        <v>32.488556871706386</v>
      </c>
      <c r="P55" s="9"/>
    </row>
    <row r="56" spans="1:16">
      <c r="A56" s="12"/>
      <c r="B56" s="25">
        <v>344.1</v>
      </c>
      <c r="C56" s="20" t="s">
        <v>132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3958241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3958241</v>
      </c>
      <c r="O56" s="47">
        <f t="shared" si="8"/>
        <v>23.074202536958449</v>
      </c>
      <c r="P56" s="9"/>
    </row>
    <row r="57" spans="1:16">
      <c r="A57" s="12"/>
      <c r="B57" s="25">
        <v>344.5</v>
      </c>
      <c r="C57" s="20" t="s">
        <v>133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12730398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12730398</v>
      </c>
      <c r="O57" s="47">
        <f t="shared" si="8"/>
        <v>74.210686471109454</v>
      </c>
      <c r="P57" s="9"/>
    </row>
    <row r="58" spans="1:16">
      <c r="A58" s="12"/>
      <c r="B58" s="25">
        <v>347.2</v>
      </c>
      <c r="C58" s="20" t="s">
        <v>63</v>
      </c>
      <c r="D58" s="46">
        <v>3107464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3107464</v>
      </c>
      <c r="O58" s="47">
        <f t="shared" si="8"/>
        <v>18.114676118080492</v>
      </c>
      <c r="P58" s="9"/>
    </row>
    <row r="59" spans="1:16">
      <c r="A59" s="12"/>
      <c r="B59" s="25">
        <v>347.4</v>
      </c>
      <c r="C59" s="20" t="s">
        <v>64</v>
      </c>
      <c r="D59" s="46">
        <v>30858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30858</v>
      </c>
      <c r="O59" s="47">
        <f t="shared" si="8"/>
        <v>0.17988387818868629</v>
      </c>
      <c r="P59" s="9"/>
    </row>
    <row r="60" spans="1:16">
      <c r="A60" s="12"/>
      <c r="B60" s="25">
        <v>347.5</v>
      </c>
      <c r="C60" s="20" t="s">
        <v>65</v>
      </c>
      <c r="D60" s="46">
        <v>4468560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4468560</v>
      </c>
      <c r="O60" s="47">
        <f t="shared" si="8"/>
        <v>26.049060299398406</v>
      </c>
      <c r="P60" s="9"/>
    </row>
    <row r="61" spans="1:16" ht="15.6">
      <c r="A61" s="29" t="s">
        <v>49</v>
      </c>
      <c r="B61" s="30"/>
      <c r="C61" s="31"/>
      <c r="D61" s="32">
        <f t="shared" ref="D61:M61" si="12">SUM(D62:D64)</f>
        <v>3518114</v>
      </c>
      <c r="E61" s="32">
        <f t="shared" si="12"/>
        <v>1888273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2950100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ref="N61:N66" si="13">SUM(D61:M61)</f>
        <v>8356487</v>
      </c>
      <c r="O61" s="45">
        <f t="shared" si="8"/>
        <v>48.713373828288951</v>
      </c>
      <c r="P61" s="10"/>
    </row>
    <row r="62" spans="1:16">
      <c r="A62" s="13"/>
      <c r="B62" s="39">
        <v>351.1</v>
      </c>
      <c r="C62" s="21" t="s">
        <v>68</v>
      </c>
      <c r="D62" s="46">
        <v>2792653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2792653</v>
      </c>
      <c r="O62" s="47">
        <f t="shared" si="8"/>
        <v>16.279514293708903</v>
      </c>
      <c r="P62" s="9"/>
    </row>
    <row r="63" spans="1:16">
      <c r="A63" s="13"/>
      <c r="B63" s="39">
        <v>354</v>
      </c>
      <c r="C63" s="21" t="s">
        <v>69</v>
      </c>
      <c r="D63" s="46">
        <v>725461</v>
      </c>
      <c r="E63" s="46">
        <v>0</v>
      </c>
      <c r="F63" s="46">
        <v>0</v>
      </c>
      <c r="G63" s="46">
        <v>0</v>
      </c>
      <c r="H63" s="46">
        <v>0</v>
      </c>
      <c r="I63" s="46">
        <v>2950100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3675561</v>
      </c>
      <c r="O63" s="47">
        <f t="shared" si="8"/>
        <v>21.426345427412208</v>
      </c>
      <c r="P63" s="9"/>
    </row>
    <row r="64" spans="1:16">
      <c r="A64" s="13"/>
      <c r="B64" s="39">
        <v>359</v>
      </c>
      <c r="C64" s="21" t="s">
        <v>70</v>
      </c>
      <c r="D64" s="46">
        <v>0</v>
      </c>
      <c r="E64" s="46">
        <v>1888273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1888273</v>
      </c>
      <c r="O64" s="47">
        <f t="shared" si="8"/>
        <v>11.00751410716784</v>
      </c>
      <c r="P64" s="9"/>
    </row>
    <row r="65" spans="1:16" ht="15.6">
      <c r="A65" s="29" t="s">
        <v>3</v>
      </c>
      <c r="B65" s="30"/>
      <c r="C65" s="31"/>
      <c r="D65" s="32">
        <f t="shared" ref="D65:M65" si="14">SUM(D66:D73)</f>
        <v>47714578</v>
      </c>
      <c r="E65" s="32">
        <f t="shared" si="14"/>
        <v>1283037</v>
      </c>
      <c r="F65" s="32">
        <f t="shared" si="14"/>
        <v>19259</v>
      </c>
      <c r="G65" s="32">
        <f t="shared" si="14"/>
        <v>491967</v>
      </c>
      <c r="H65" s="32">
        <f t="shared" si="14"/>
        <v>2933845</v>
      </c>
      <c r="I65" s="32">
        <f t="shared" si="14"/>
        <v>4416212</v>
      </c>
      <c r="J65" s="32">
        <f t="shared" si="14"/>
        <v>811068</v>
      </c>
      <c r="K65" s="32">
        <f t="shared" si="14"/>
        <v>181639600</v>
      </c>
      <c r="L65" s="32">
        <f t="shared" si="14"/>
        <v>0</v>
      </c>
      <c r="M65" s="32">
        <f t="shared" si="14"/>
        <v>16070</v>
      </c>
      <c r="N65" s="32">
        <f t="shared" si="13"/>
        <v>239325636</v>
      </c>
      <c r="O65" s="45">
        <f t="shared" si="8"/>
        <v>1395.1268246047662</v>
      </c>
      <c r="P65" s="10"/>
    </row>
    <row r="66" spans="1:16">
      <c r="A66" s="12"/>
      <c r="B66" s="25">
        <v>361.1</v>
      </c>
      <c r="C66" s="20" t="s">
        <v>71</v>
      </c>
      <c r="D66" s="46">
        <v>1056057</v>
      </c>
      <c r="E66" s="46">
        <v>211790</v>
      </c>
      <c r="F66" s="46">
        <v>19259</v>
      </c>
      <c r="G66" s="46">
        <v>445912</v>
      </c>
      <c r="H66" s="46">
        <v>2369335</v>
      </c>
      <c r="I66" s="46">
        <v>0</v>
      </c>
      <c r="J66" s="46">
        <v>352501</v>
      </c>
      <c r="K66" s="46">
        <v>14610812</v>
      </c>
      <c r="L66" s="46">
        <v>0</v>
      </c>
      <c r="M66" s="46">
        <v>770</v>
      </c>
      <c r="N66" s="46">
        <f t="shared" si="13"/>
        <v>19066436</v>
      </c>
      <c r="O66" s="47">
        <f t="shared" si="8"/>
        <v>111.14603833418832</v>
      </c>
      <c r="P66" s="9"/>
    </row>
    <row r="67" spans="1:16">
      <c r="A67" s="12"/>
      <c r="B67" s="25">
        <v>361.2</v>
      </c>
      <c r="C67" s="20" t="s">
        <v>72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8582692</v>
      </c>
      <c r="L67" s="46">
        <v>0</v>
      </c>
      <c r="M67" s="46">
        <v>0</v>
      </c>
      <c r="N67" s="46">
        <f t="shared" ref="N67:N73" si="15">SUM(D67:M67)</f>
        <v>8582692</v>
      </c>
      <c r="O67" s="47">
        <f t="shared" si="8"/>
        <v>50.032015109826048</v>
      </c>
      <c r="P67" s="9"/>
    </row>
    <row r="68" spans="1:16">
      <c r="A68" s="12"/>
      <c r="B68" s="25">
        <v>361.3</v>
      </c>
      <c r="C68" s="20" t="s">
        <v>73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101024023</v>
      </c>
      <c r="L68" s="46">
        <v>0</v>
      </c>
      <c r="M68" s="46">
        <v>0</v>
      </c>
      <c r="N68" s="46">
        <f t="shared" si="15"/>
        <v>101024023</v>
      </c>
      <c r="O68" s="47">
        <f t="shared" si="8"/>
        <v>588.91026791960076</v>
      </c>
      <c r="P68" s="9"/>
    </row>
    <row r="69" spans="1:16">
      <c r="A69" s="12"/>
      <c r="B69" s="25">
        <v>362</v>
      </c>
      <c r="C69" s="20" t="s">
        <v>74</v>
      </c>
      <c r="D69" s="46">
        <v>3515467</v>
      </c>
      <c r="E69" s="46">
        <v>184000</v>
      </c>
      <c r="F69" s="46">
        <v>0</v>
      </c>
      <c r="G69" s="46">
        <v>0</v>
      </c>
      <c r="H69" s="46">
        <v>0</v>
      </c>
      <c r="I69" s="46">
        <v>3593991</v>
      </c>
      <c r="J69" s="46">
        <v>0</v>
      </c>
      <c r="K69" s="46">
        <v>544078</v>
      </c>
      <c r="L69" s="46">
        <v>0</v>
      </c>
      <c r="M69" s="46">
        <v>0</v>
      </c>
      <c r="N69" s="46">
        <f t="shared" si="15"/>
        <v>7837536</v>
      </c>
      <c r="O69" s="47">
        <f t="shared" ref="O69:O81" si="16">(N69/O$83)</f>
        <v>45.688196614279718</v>
      </c>
      <c r="P69" s="9"/>
    </row>
    <row r="70" spans="1:16">
      <c r="A70" s="12"/>
      <c r="B70" s="25">
        <v>364</v>
      </c>
      <c r="C70" s="20" t="s">
        <v>134</v>
      </c>
      <c r="D70" s="46">
        <v>277236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-223585</v>
      </c>
      <c r="K70" s="46">
        <v>0</v>
      </c>
      <c r="L70" s="46">
        <v>0</v>
      </c>
      <c r="M70" s="46">
        <v>0</v>
      </c>
      <c r="N70" s="46">
        <f t="shared" si="15"/>
        <v>53651</v>
      </c>
      <c r="O70" s="47">
        <f t="shared" si="16"/>
        <v>0.31275357925663388</v>
      </c>
      <c r="P70" s="9"/>
    </row>
    <row r="71" spans="1:16">
      <c r="A71" s="12"/>
      <c r="B71" s="25">
        <v>366</v>
      </c>
      <c r="C71" s="20" t="s">
        <v>76</v>
      </c>
      <c r="D71" s="46">
        <v>517621</v>
      </c>
      <c r="E71" s="46">
        <v>0</v>
      </c>
      <c r="F71" s="46">
        <v>0</v>
      </c>
      <c r="G71" s="46">
        <v>37700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555321</v>
      </c>
      <c r="O71" s="47">
        <f t="shared" si="16"/>
        <v>3.2371927901879403</v>
      </c>
      <c r="P71" s="9"/>
    </row>
    <row r="72" spans="1:16">
      <c r="A72" s="12"/>
      <c r="B72" s="25">
        <v>368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52858916</v>
      </c>
      <c r="L72" s="46">
        <v>0</v>
      </c>
      <c r="M72" s="46">
        <v>0</v>
      </c>
      <c r="N72" s="46">
        <f t="shared" si="15"/>
        <v>52858916</v>
      </c>
      <c r="O72" s="47">
        <f t="shared" si="16"/>
        <v>308.13619829314928</v>
      </c>
      <c r="P72" s="9"/>
    </row>
    <row r="73" spans="1:16">
      <c r="A73" s="12"/>
      <c r="B73" s="25">
        <v>369.9</v>
      </c>
      <c r="C73" s="20" t="s">
        <v>78</v>
      </c>
      <c r="D73" s="46">
        <v>42348197</v>
      </c>
      <c r="E73" s="46">
        <v>887247</v>
      </c>
      <c r="F73" s="46">
        <v>0</v>
      </c>
      <c r="G73" s="46">
        <v>8355</v>
      </c>
      <c r="H73" s="46">
        <v>564510</v>
      </c>
      <c r="I73" s="46">
        <v>822221</v>
      </c>
      <c r="J73" s="46">
        <v>682152</v>
      </c>
      <c r="K73" s="46">
        <v>4019079</v>
      </c>
      <c r="L73" s="46">
        <v>0</v>
      </c>
      <c r="M73" s="46">
        <v>15300</v>
      </c>
      <c r="N73" s="46">
        <f t="shared" si="15"/>
        <v>49347061</v>
      </c>
      <c r="O73" s="47">
        <f t="shared" si="16"/>
        <v>287.66416196427741</v>
      </c>
      <c r="P73" s="9"/>
    </row>
    <row r="74" spans="1:16" ht="15.6">
      <c r="A74" s="29" t="s">
        <v>50</v>
      </c>
      <c r="B74" s="30"/>
      <c r="C74" s="31"/>
      <c r="D74" s="32">
        <f t="shared" ref="D74:M74" si="17">SUM(D75:D80)</f>
        <v>1562483</v>
      </c>
      <c r="E74" s="32">
        <f t="shared" si="17"/>
        <v>4982497</v>
      </c>
      <c r="F74" s="32">
        <f t="shared" si="17"/>
        <v>29870153</v>
      </c>
      <c r="G74" s="32">
        <f t="shared" si="17"/>
        <v>15056829</v>
      </c>
      <c r="H74" s="32">
        <f t="shared" si="17"/>
        <v>0</v>
      </c>
      <c r="I74" s="32">
        <f t="shared" si="17"/>
        <v>6928439</v>
      </c>
      <c r="J74" s="32">
        <f t="shared" si="17"/>
        <v>377741</v>
      </c>
      <c r="K74" s="32">
        <f t="shared" si="17"/>
        <v>0</v>
      </c>
      <c r="L74" s="32">
        <f t="shared" si="17"/>
        <v>0</v>
      </c>
      <c r="M74" s="32">
        <f t="shared" si="17"/>
        <v>0</v>
      </c>
      <c r="N74" s="32">
        <f t="shared" ref="N74:N81" si="18">SUM(D74:M74)</f>
        <v>58778142</v>
      </c>
      <c r="O74" s="45">
        <f t="shared" si="16"/>
        <v>342.64178286620341</v>
      </c>
      <c r="P74" s="9"/>
    </row>
    <row r="75" spans="1:16">
      <c r="A75" s="12"/>
      <c r="B75" s="25">
        <v>381</v>
      </c>
      <c r="C75" s="20" t="s">
        <v>79</v>
      </c>
      <c r="D75" s="46">
        <v>1562483</v>
      </c>
      <c r="E75" s="46">
        <v>4982497</v>
      </c>
      <c r="F75" s="46">
        <v>29870153</v>
      </c>
      <c r="G75" s="46">
        <v>15056829</v>
      </c>
      <c r="H75" s="46">
        <v>0</v>
      </c>
      <c r="I75" s="46">
        <v>2219359</v>
      </c>
      <c r="J75" s="46">
        <v>377741</v>
      </c>
      <c r="K75" s="46">
        <v>0</v>
      </c>
      <c r="L75" s="46">
        <v>0</v>
      </c>
      <c r="M75" s="46">
        <v>0</v>
      </c>
      <c r="N75" s="46">
        <f t="shared" si="18"/>
        <v>54069062</v>
      </c>
      <c r="O75" s="47">
        <f t="shared" si="16"/>
        <v>315.1906333069067</v>
      </c>
      <c r="P75" s="9"/>
    </row>
    <row r="76" spans="1:16">
      <c r="A76" s="12"/>
      <c r="B76" s="25">
        <v>389.1</v>
      </c>
      <c r="C76" s="20" t="s">
        <v>135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1706443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1706443</v>
      </c>
      <c r="O76" s="47">
        <f t="shared" si="16"/>
        <v>9.9475528144382785</v>
      </c>
      <c r="P76" s="9"/>
    </row>
    <row r="77" spans="1:16">
      <c r="A77" s="12"/>
      <c r="B77" s="25">
        <v>389.2</v>
      </c>
      <c r="C77" s="20" t="s">
        <v>136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1189128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1189128</v>
      </c>
      <c r="O77" s="47">
        <f t="shared" si="16"/>
        <v>6.9319125122417571</v>
      </c>
      <c r="P77" s="9"/>
    </row>
    <row r="78" spans="1:16">
      <c r="A78" s="12"/>
      <c r="B78" s="25">
        <v>389.5</v>
      </c>
      <c r="C78" s="20" t="s">
        <v>142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72317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72317</v>
      </c>
      <c r="O78" s="47">
        <f t="shared" si="16"/>
        <v>0.42156531268945574</v>
      </c>
      <c r="P78" s="9"/>
    </row>
    <row r="79" spans="1:16">
      <c r="A79" s="12"/>
      <c r="B79" s="25">
        <v>389.6</v>
      </c>
      <c r="C79" s="20" t="s">
        <v>143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115592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115592</v>
      </c>
      <c r="O79" s="47">
        <f t="shared" si="16"/>
        <v>0.67383295247866437</v>
      </c>
      <c r="P79" s="9"/>
    </row>
    <row r="80" spans="1:16" ht="15.6" thickBot="1">
      <c r="A80" s="12"/>
      <c r="B80" s="25">
        <v>389.8</v>
      </c>
      <c r="C80" s="20" t="s">
        <v>137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1625600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1625600</v>
      </c>
      <c r="O80" s="47">
        <f t="shared" si="16"/>
        <v>9.4762859674485842</v>
      </c>
      <c r="P80" s="9"/>
    </row>
    <row r="81" spans="1:119" ht="16.2" thickBot="1">
      <c r="A81" s="14" t="s">
        <v>66</v>
      </c>
      <c r="B81" s="23"/>
      <c r="C81" s="22"/>
      <c r="D81" s="15">
        <f t="shared" ref="D81:M81" si="19">SUM(D5,D14,D22,D45,D61,D65,D74)</f>
        <v>291355772</v>
      </c>
      <c r="E81" s="15">
        <f t="shared" si="19"/>
        <v>53096890</v>
      </c>
      <c r="F81" s="15">
        <f t="shared" si="19"/>
        <v>34754973</v>
      </c>
      <c r="G81" s="15">
        <f t="shared" si="19"/>
        <v>18369810</v>
      </c>
      <c r="H81" s="15">
        <f t="shared" si="19"/>
        <v>2933845</v>
      </c>
      <c r="I81" s="15">
        <f t="shared" si="19"/>
        <v>171329821</v>
      </c>
      <c r="J81" s="15">
        <f t="shared" si="19"/>
        <v>69670485</v>
      </c>
      <c r="K81" s="15">
        <f t="shared" si="19"/>
        <v>181639600</v>
      </c>
      <c r="L81" s="15">
        <f t="shared" si="19"/>
        <v>0</v>
      </c>
      <c r="M81" s="15">
        <f t="shared" si="19"/>
        <v>89917</v>
      </c>
      <c r="N81" s="15">
        <f t="shared" si="18"/>
        <v>823241113</v>
      </c>
      <c r="O81" s="38">
        <f t="shared" si="16"/>
        <v>4799.0084934477454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21" t="s">
        <v>144</v>
      </c>
      <c r="M83" s="121"/>
      <c r="N83" s="121"/>
      <c r="O83" s="43">
        <v>171544</v>
      </c>
    </row>
    <row r="84" spans="1:119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  <row r="85" spans="1:119" ht="15.75" customHeight="1" thickBot="1">
      <c r="A85" s="123" t="s">
        <v>105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122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139802941</v>
      </c>
      <c r="E5" s="27">
        <f t="shared" si="0"/>
        <v>0</v>
      </c>
      <c r="F5" s="27">
        <f t="shared" si="0"/>
        <v>4934066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70658</v>
      </c>
      <c r="N5" s="28">
        <f t="shared" ref="N5:N28" si="1">SUM(D5:M5)</f>
        <v>144807665</v>
      </c>
      <c r="O5" s="33">
        <f t="shared" ref="O5:O36" si="2">(N5/O$78)</f>
        <v>851.48422661923382</v>
      </c>
      <c r="P5" s="6"/>
    </row>
    <row r="6" spans="1:133">
      <c r="A6" s="12"/>
      <c r="B6" s="25">
        <v>311</v>
      </c>
      <c r="C6" s="20" t="s">
        <v>2</v>
      </c>
      <c r="D6" s="46">
        <v>94603070</v>
      </c>
      <c r="E6" s="46">
        <v>0</v>
      </c>
      <c r="F6" s="46">
        <v>4934066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70658</v>
      </c>
      <c r="N6" s="46">
        <f t="shared" si="1"/>
        <v>99607794</v>
      </c>
      <c r="O6" s="47">
        <f t="shared" si="2"/>
        <v>585.7042542557258</v>
      </c>
      <c r="P6" s="9"/>
    </row>
    <row r="7" spans="1:133">
      <c r="A7" s="12"/>
      <c r="B7" s="25">
        <v>312.51</v>
      </c>
      <c r="C7" s="20" t="s">
        <v>95</v>
      </c>
      <c r="D7" s="46">
        <v>4185499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4185499</v>
      </c>
      <c r="O7" s="47">
        <f t="shared" si="2"/>
        <v>24.611172198865141</v>
      </c>
      <c r="P7" s="9"/>
    </row>
    <row r="8" spans="1:133">
      <c r="A8" s="12"/>
      <c r="B8" s="25">
        <v>312.52</v>
      </c>
      <c r="C8" s="20" t="s">
        <v>123</v>
      </c>
      <c r="D8" s="46">
        <v>2167319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2167319</v>
      </c>
      <c r="O8" s="47">
        <f t="shared" si="2"/>
        <v>12.744062564313644</v>
      </c>
      <c r="P8" s="9"/>
    </row>
    <row r="9" spans="1:133">
      <c r="A9" s="12"/>
      <c r="B9" s="25">
        <v>314.10000000000002</v>
      </c>
      <c r="C9" s="20" t="s">
        <v>10</v>
      </c>
      <c r="D9" s="46">
        <v>17705388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17705388</v>
      </c>
      <c r="O9" s="47">
        <f t="shared" si="2"/>
        <v>104.10953458971569</v>
      </c>
      <c r="P9" s="9"/>
    </row>
    <row r="10" spans="1:133">
      <c r="A10" s="12"/>
      <c r="B10" s="25">
        <v>314.3</v>
      </c>
      <c r="C10" s="20" t="s">
        <v>11</v>
      </c>
      <c r="D10" s="46">
        <v>4694296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4694296</v>
      </c>
      <c r="O10" s="47">
        <f t="shared" si="2"/>
        <v>27.602951812542262</v>
      </c>
      <c r="P10" s="9"/>
    </row>
    <row r="11" spans="1:133">
      <c r="A11" s="12"/>
      <c r="B11" s="25">
        <v>314.39999999999998</v>
      </c>
      <c r="C11" s="20" t="s">
        <v>13</v>
      </c>
      <c r="D11" s="46">
        <v>448260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448260</v>
      </c>
      <c r="O11" s="47">
        <f t="shared" si="2"/>
        <v>2.6358157175197721</v>
      </c>
      <c r="P11" s="9"/>
    </row>
    <row r="12" spans="1:133">
      <c r="A12" s="12"/>
      <c r="B12" s="25">
        <v>315</v>
      </c>
      <c r="C12" s="20" t="s">
        <v>124</v>
      </c>
      <c r="D12" s="46">
        <v>13033664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13033664</v>
      </c>
      <c r="O12" s="47">
        <f t="shared" si="2"/>
        <v>76.639308499691296</v>
      </c>
      <c r="P12" s="9"/>
    </row>
    <row r="13" spans="1:133">
      <c r="A13" s="12"/>
      <c r="B13" s="25">
        <v>316</v>
      </c>
      <c r="C13" s="20" t="s">
        <v>125</v>
      </c>
      <c r="D13" s="46">
        <v>2965445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2965445</v>
      </c>
      <c r="O13" s="47">
        <f t="shared" si="2"/>
        <v>17.43712698086026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SUM(D15:D20)</f>
        <v>36208327</v>
      </c>
      <c r="E14" s="32">
        <f t="shared" si="3"/>
        <v>14834290</v>
      </c>
      <c r="F14" s="32">
        <f t="shared" si="3"/>
        <v>0</v>
      </c>
      <c r="G14" s="32">
        <f t="shared" si="3"/>
        <v>563551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51606168</v>
      </c>
      <c r="O14" s="45">
        <f t="shared" si="2"/>
        <v>303.44966924411256</v>
      </c>
      <c r="P14" s="10"/>
    </row>
    <row r="15" spans="1:133">
      <c r="A15" s="12"/>
      <c r="B15" s="25">
        <v>322</v>
      </c>
      <c r="C15" s="20" t="s">
        <v>0</v>
      </c>
      <c r="D15" s="46">
        <v>223320</v>
      </c>
      <c r="E15" s="46">
        <v>14186094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14409414</v>
      </c>
      <c r="O15" s="47">
        <f t="shared" si="2"/>
        <v>84.728862493752388</v>
      </c>
      <c r="P15" s="9"/>
    </row>
    <row r="16" spans="1:133">
      <c r="A16" s="12"/>
      <c r="B16" s="25">
        <v>323.10000000000002</v>
      </c>
      <c r="C16" s="20" t="s">
        <v>16</v>
      </c>
      <c r="D16" s="46">
        <v>15140240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15140240</v>
      </c>
      <c r="O16" s="47">
        <f t="shared" si="2"/>
        <v>89.026195866286415</v>
      </c>
      <c r="P16" s="9"/>
    </row>
    <row r="17" spans="1:16">
      <c r="A17" s="12"/>
      <c r="B17" s="25">
        <v>323.39999999999998</v>
      </c>
      <c r="C17" s="20" t="s">
        <v>17</v>
      </c>
      <c r="D17" s="46">
        <v>239886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239886</v>
      </c>
      <c r="O17" s="47">
        <f t="shared" si="2"/>
        <v>1.4105547878752243</v>
      </c>
      <c r="P17" s="9"/>
    </row>
    <row r="18" spans="1:16">
      <c r="A18" s="12"/>
      <c r="B18" s="25">
        <v>324.62</v>
      </c>
      <c r="C18" s="20" t="s">
        <v>18</v>
      </c>
      <c r="D18" s="46">
        <v>54951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54951</v>
      </c>
      <c r="O18" s="47">
        <f t="shared" si="2"/>
        <v>0.3231176314938406</v>
      </c>
      <c r="P18" s="9"/>
    </row>
    <row r="19" spans="1:16">
      <c r="A19" s="12"/>
      <c r="B19" s="25">
        <v>325.10000000000002</v>
      </c>
      <c r="C19" s="20" t="s">
        <v>19</v>
      </c>
      <c r="D19" s="46">
        <v>0</v>
      </c>
      <c r="E19" s="46">
        <v>0</v>
      </c>
      <c r="F19" s="46">
        <v>0</v>
      </c>
      <c r="G19" s="46">
        <v>563551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563551</v>
      </c>
      <c r="O19" s="47">
        <f t="shared" si="2"/>
        <v>3.3137388645517891</v>
      </c>
      <c r="P19" s="9"/>
    </row>
    <row r="20" spans="1:16">
      <c r="A20" s="12"/>
      <c r="B20" s="25">
        <v>325.2</v>
      </c>
      <c r="C20" s="20" t="s">
        <v>20</v>
      </c>
      <c r="D20" s="46">
        <v>20549930</v>
      </c>
      <c r="E20" s="46">
        <v>648196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21198126</v>
      </c>
      <c r="O20" s="47">
        <f t="shared" si="2"/>
        <v>124.64719960015289</v>
      </c>
      <c r="P20" s="9"/>
    </row>
    <row r="21" spans="1:16" ht="15.6">
      <c r="A21" s="29" t="s">
        <v>22</v>
      </c>
      <c r="B21" s="30"/>
      <c r="C21" s="31"/>
      <c r="D21" s="32">
        <f t="shared" ref="D21:M21" si="4">SUM(D22:D39)</f>
        <v>18223392</v>
      </c>
      <c r="E21" s="32">
        <f t="shared" si="4"/>
        <v>23852827</v>
      </c>
      <c r="F21" s="32">
        <f t="shared" si="4"/>
        <v>0</v>
      </c>
      <c r="G21" s="32">
        <f t="shared" si="4"/>
        <v>740000</v>
      </c>
      <c r="H21" s="32">
        <f t="shared" si="4"/>
        <v>0</v>
      </c>
      <c r="I21" s="32">
        <f t="shared" si="4"/>
        <v>0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4">
        <f t="shared" si="1"/>
        <v>42816219</v>
      </c>
      <c r="O21" s="45">
        <f t="shared" si="2"/>
        <v>251.76384911651428</v>
      </c>
      <c r="P21" s="10"/>
    </row>
    <row r="22" spans="1:16">
      <c r="A22" s="12"/>
      <c r="B22" s="25">
        <v>331.1</v>
      </c>
      <c r="C22" s="20" t="s">
        <v>100</v>
      </c>
      <c r="D22" s="46">
        <v>0</v>
      </c>
      <c r="E22" s="46">
        <v>23273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23273</v>
      </c>
      <c r="O22" s="47">
        <f t="shared" si="2"/>
        <v>0.13684767588863081</v>
      </c>
      <c r="P22" s="9"/>
    </row>
    <row r="23" spans="1:16">
      <c r="A23" s="12"/>
      <c r="B23" s="25">
        <v>331.2</v>
      </c>
      <c r="C23" s="20" t="s">
        <v>21</v>
      </c>
      <c r="D23" s="46">
        <v>0</v>
      </c>
      <c r="E23" s="46">
        <v>1625061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1625061</v>
      </c>
      <c r="O23" s="47">
        <f t="shared" si="2"/>
        <v>9.5555287684120778</v>
      </c>
      <c r="P23" s="9"/>
    </row>
    <row r="24" spans="1:16">
      <c r="A24" s="12"/>
      <c r="B24" s="25">
        <v>331.39</v>
      </c>
      <c r="C24" s="20" t="s">
        <v>101</v>
      </c>
      <c r="D24" s="46">
        <v>0</v>
      </c>
      <c r="E24" s="46">
        <v>736571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736571</v>
      </c>
      <c r="O24" s="47">
        <f t="shared" si="2"/>
        <v>4.3311145738394146</v>
      </c>
      <c r="P24" s="9"/>
    </row>
    <row r="25" spans="1:16">
      <c r="A25" s="12"/>
      <c r="B25" s="25">
        <v>331.49</v>
      </c>
      <c r="C25" s="20" t="s">
        <v>27</v>
      </c>
      <c r="D25" s="46">
        <v>0</v>
      </c>
      <c r="E25" s="46">
        <v>1953821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1953821</v>
      </c>
      <c r="O25" s="47">
        <f t="shared" si="2"/>
        <v>11.488671978361214</v>
      </c>
      <c r="P25" s="9"/>
    </row>
    <row r="26" spans="1:16">
      <c r="A26" s="12"/>
      <c r="B26" s="25">
        <v>331.5</v>
      </c>
      <c r="C26" s="20" t="s">
        <v>23</v>
      </c>
      <c r="D26" s="46">
        <v>0</v>
      </c>
      <c r="E26" s="46">
        <v>10696245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10696245</v>
      </c>
      <c r="O26" s="47">
        <f t="shared" si="2"/>
        <v>62.895040131714346</v>
      </c>
      <c r="P26" s="9"/>
    </row>
    <row r="27" spans="1:16">
      <c r="A27" s="12"/>
      <c r="B27" s="25">
        <v>331.7</v>
      </c>
      <c r="C27" s="20" t="s">
        <v>24</v>
      </c>
      <c r="D27" s="46">
        <v>0</v>
      </c>
      <c r="E27" s="46">
        <v>98199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98199</v>
      </c>
      <c r="O27" s="47">
        <f t="shared" si="2"/>
        <v>0.57742039808308587</v>
      </c>
      <c r="P27" s="9"/>
    </row>
    <row r="28" spans="1:16">
      <c r="A28" s="12"/>
      <c r="B28" s="25">
        <v>334.2</v>
      </c>
      <c r="C28" s="20" t="s">
        <v>25</v>
      </c>
      <c r="D28" s="46">
        <v>0</v>
      </c>
      <c r="E28" s="46">
        <v>34599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34599</v>
      </c>
      <c r="O28" s="47">
        <f t="shared" si="2"/>
        <v>0.20344574133419574</v>
      </c>
      <c r="P28" s="9"/>
    </row>
    <row r="29" spans="1:16">
      <c r="A29" s="12"/>
      <c r="B29" s="25">
        <v>335.12</v>
      </c>
      <c r="C29" s="20" t="s">
        <v>126</v>
      </c>
      <c r="D29" s="46">
        <v>4962587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5">SUM(D29:M29)</f>
        <v>4962587</v>
      </c>
      <c r="O29" s="47">
        <f t="shared" si="2"/>
        <v>29.180530973451326</v>
      </c>
      <c r="P29" s="9"/>
    </row>
    <row r="30" spans="1:16">
      <c r="A30" s="12"/>
      <c r="B30" s="25">
        <v>335.14</v>
      </c>
      <c r="C30" s="20" t="s">
        <v>127</v>
      </c>
      <c r="D30" s="46">
        <v>35905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35905</v>
      </c>
      <c r="O30" s="47">
        <f t="shared" si="2"/>
        <v>0.2111251580278129</v>
      </c>
      <c r="P30" s="9"/>
    </row>
    <row r="31" spans="1:16">
      <c r="A31" s="12"/>
      <c r="B31" s="25">
        <v>335.15</v>
      </c>
      <c r="C31" s="20" t="s">
        <v>128</v>
      </c>
      <c r="D31" s="46">
        <v>246019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246019</v>
      </c>
      <c r="O31" s="47">
        <f t="shared" si="2"/>
        <v>1.4466174697909622</v>
      </c>
      <c r="P31" s="9"/>
    </row>
    <row r="32" spans="1:16">
      <c r="A32" s="12"/>
      <c r="B32" s="25">
        <v>335.18</v>
      </c>
      <c r="C32" s="20" t="s">
        <v>129</v>
      </c>
      <c r="D32" s="46">
        <v>9711686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9711686</v>
      </c>
      <c r="O32" s="47">
        <f t="shared" si="2"/>
        <v>57.105730161996881</v>
      </c>
      <c r="P32" s="9"/>
    </row>
    <row r="33" spans="1:16">
      <c r="A33" s="12"/>
      <c r="B33" s="25">
        <v>335.21</v>
      </c>
      <c r="C33" s="20" t="s">
        <v>108</v>
      </c>
      <c r="D33" s="46">
        <v>163200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163200</v>
      </c>
      <c r="O33" s="47">
        <f t="shared" si="2"/>
        <v>0.95963308146885018</v>
      </c>
      <c r="P33" s="9"/>
    </row>
    <row r="34" spans="1:16">
      <c r="A34" s="12"/>
      <c r="B34" s="25">
        <v>335.22</v>
      </c>
      <c r="C34" s="20" t="s">
        <v>113</v>
      </c>
      <c r="D34" s="46">
        <v>841112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841112</v>
      </c>
      <c r="O34" s="47">
        <f t="shared" si="2"/>
        <v>4.9458265957134033</v>
      </c>
      <c r="P34" s="9"/>
    </row>
    <row r="35" spans="1:16">
      <c r="A35" s="12"/>
      <c r="B35" s="25">
        <v>335.49</v>
      </c>
      <c r="C35" s="20" t="s">
        <v>36</v>
      </c>
      <c r="D35" s="46">
        <v>184801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184801</v>
      </c>
      <c r="O35" s="47">
        <f t="shared" si="2"/>
        <v>1.0866492223561579</v>
      </c>
      <c r="P35" s="9"/>
    </row>
    <row r="36" spans="1:16">
      <c r="A36" s="12"/>
      <c r="B36" s="25">
        <v>335.5</v>
      </c>
      <c r="C36" s="20" t="s">
        <v>114</v>
      </c>
      <c r="D36" s="46">
        <v>0</v>
      </c>
      <c r="E36" s="46">
        <v>551164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551164</v>
      </c>
      <c r="O36" s="47">
        <f t="shared" si="2"/>
        <v>3.2409020080557434</v>
      </c>
      <c r="P36" s="9"/>
    </row>
    <row r="37" spans="1:16">
      <c r="A37" s="12"/>
      <c r="B37" s="25">
        <v>337.2</v>
      </c>
      <c r="C37" s="20" t="s">
        <v>38</v>
      </c>
      <c r="D37" s="46">
        <v>20000</v>
      </c>
      <c r="E37" s="46">
        <v>13700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33700</v>
      </c>
      <c r="O37" s="47">
        <f t="shared" ref="O37:O68" si="6">(N37/O$78)</f>
        <v>0.19815952723958485</v>
      </c>
      <c r="P37" s="9"/>
    </row>
    <row r="38" spans="1:16">
      <c r="A38" s="12"/>
      <c r="B38" s="25">
        <v>337.4</v>
      </c>
      <c r="C38" s="20" t="s">
        <v>40</v>
      </c>
      <c r="D38" s="46">
        <v>0</v>
      </c>
      <c r="E38" s="46">
        <v>907122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907122</v>
      </c>
      <c r="O38" s="47">
        <f t="shared" si="6"/>
        <v>5.3339723047070242</v>
      </c>
      <c r="P38" s="9"/>
    </row>
    <row r="39" spans="1:16">
      <c r="A39" s="12"/>
      <c r="B39" s="25">
        <v>338</v>
      </c>
      <c r="C39" s="20" t="s">
        <v>43</v>
      </c>
      <c r="D39" s="46">
        <v>2058082</v>
      </c>
      <c r="E39" s="46">
        <v>7213072</v>
      </c>
      <c r="F39" s="46">
        <v>0</v>
      </c>
      <c r="G39" s="46">
        <v>740000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10011154</v>
      </c>
      <c r="O39" s="47">
        <f t="shared" si="6"/>
        <v>58.866633346073563</v>
      </c>
      <c r="P39" s="9"/>
    </row>
    <row r="40" spans="1:16" ht="15.6">
      <c r="A40" s="29" t="s">
        <v>48</v>
      </c>
      <c r="B40" s="30"/>
      <c r="C40" s="31"/>
      <c r="D40" s="32">
        <f t="shared" ref="D40:M40" si="7">SUM(D41:D56)</f>
        <v>20410205</v>
      </c>
      <c r="E40" s="32">
        <f t="shared" si="7"/>
        <v>265293</v>
      </c>
      <c r="F40" s="32">
        <f t="shared" si="7"/>
        <v>0</v>
      </c>
      <c r="G40" s="32">
        <f t="shared" si="7"/>
        <v>3049850</v>
      </c>
      <c r="H40" s="32">
        <f t="shared" si="7"/>
        <v>578013</v>
      </c>
      <c r="I40" s="32">
        <f t="shared" si="7"/>
        <v>154615797</v>
      </c>
      <c r="J40" s="32">
        <f t="shared" si="7"/>
        <v>62056358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240975516</v>
      </c>
      <c r="O40" s="45">
        <f t="shared" si="6"/>
        <v>1416.9612559903567</v>
      </c>
      <c r="P40" s="10"/>
    </row>
    <row r="41" spans="1:16">
      <c r="A41" s="12"/>
      <c r="B41" s="25">
        <v>341.2</v>
      </c>
      <c r="C41" s="20" t="s">
        <v>130</v>
      </c>
      <c r="D41" s="46">
        <v>0</v>
      </c>
      <c r="E41" s="46">
        <v>24057</v>
      </c>
      <c r="F41" s="46">
        <v>0</v>
      </c>
      <c r="G41" s="46">
        <v>0</v>
      </c>
      <c r="H41" s="46">
        <v>0</v>
      </c>
      <c r="I41" s="46">
        <v>0</v>
      </c>
      <c r="J41" s="46">
        <v>62056358</v>
      </c>
      <c r="K41" s="46">
        <v>0</v>
      </c>
      <c r="L41" s="46">
        <v>0</v>
      </c>
      <c r="M41" s="46">
        <v>0</v>
      </c>
      <c r="N41" s="46">
        <f t="shared" ref="N41:N56" si="8">SUM(D41:M41)</f>
        <v>62080415</v>
      </c>
      <c r="O41" s="47">
        <f t="shared" si="6"/>
        <v>365.0393379002146</v>
      </c>
      <c r="P41" s="9"/>
    </row>
    <row r="42" spans="1:16">
      <c r="A42" s="12"/>
      <c r="B42" s="25">
        <v>341.9</v>
      </c>
      <c r="C42" s="20" t="s">
        <v>131</v>
      </c>
      <c r="D42" s="46">
        <v>1607320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1607320</v>
      </c>
      <c r="O42" s="47">
        <f t="shared" si="6"/>
        <v>9.4512098315350013</v>
      </c>
      <c r="P42" s="9"/>
    </row>
    <row r="43" spans="1:16">
      <c r="A43" s="12"/>
      <c r="B43" s="25">
        <v>342.1</v>
      </c>
      <c r="C43" s="20" t="s">
        <v>53</v>
      </c>
      <c r="D43" s="46">
        <v>231422</v>
      </c>
      <c r="E43" s="46">
        <v>231260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462682</v>
      </c>
      <c r="O43" s="47">
        <f t="shared" si="6"/>
        <v>2.7206185870108488</v>
      </c>
      <c r="P43" s="9"/>
    </row>
    <row r="44" spans="1:16">
      <c r="A44" s="12"/>
      <c r="B44" s="25">
        <v>342.2</v>
      </c>
      <c r="C44" s="20" t="s">
        <v>54</v>
      </c>
      <c r="D44" s="46">
        <v>1978527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1978527</v>
      </c>
      <c r="O44" s="47">
        <f t="shared" si="6"/>
        <v>11.633945844236028</v>
      </c>
      <c r="P44" s="9"/>
    </row>
    <row r="45" spans="1:16">
      <c r="A45" s="12"/>
      <c r="B45" s="25">
        <v>342.6</v>
      </c>
      <c r="C45" s="20" t="s">
        <v>55</v>
      </c>
      <c r="D45" s="46">
        <v>8178397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8178397</v>
      </c>
      <c r="O45" s="47">
        <f t="shared" si="6"/>
        <v>48.089830358980393</v>
      </c>
      <c r="P45" s="9"/>
    </row>
    <row r="46" spans="1:16">
      <c r="A46" s="12"/>
      <c r="B46" s="25">
        <v>342.9</v>
      </c>
      <c r="C46" s="20" t="s">
        <v>56</v>
      </c>
      <c r="D46" s="46">
        <v>1003290</v>
      </c>
      <c r="E46" s="46">
        <v>9976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1013266</v>
      </c>
      <c r="O46" s="47">
        <f t="shared" si="6"/>
        <v>5.9581101343603917</v>
      </c>
      <c r="P46" s="9"/>
    </row>
    <row r="47" spans="1:16">
      <c r="A47" s="12"/>
      <c r="B47" s="25">
        <v>343.4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18333492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18333492</v>
      </c>
      <c r="O47" s="47">
        <f t="shared" si="6"/>
        <v>107.80285185076295</v>
      </c>
      <c r="P47" s="9"/>
    </row>
    <row r="48" spans="1:16">
      <c r="A48" s="12"/>
      <c r="B48" s="25">
        <v>343.6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114751699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114751699</v>
      </c>
      <c r="O48" s="47">
        <f t="shared" si="6"/>
        <v>674.75200070561255</v>
      </c>
      <c r="P48" s="9"/>
    </row>
    <row r="49" spans="1:16">
      <c r="A49" s="12"/>
      <c r="B49" s="25">
        <v>343.7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781349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781349</v>
      </c>
      <c r="O49" s="47">
        <f t="shared" si="6"/>
        <v>4.5944139005674298</v>
      </c>
      <c r="P49" s="9"/>
    </row>
    <row r="50" spans="1:16">
      <c r="A50" s="12"/>
      <c r="B50" s="25">
        <v>343.8</v>
      </c>
      <c r="C50" s="20" t="s">
        <v>109</v>
      </c>
      <c r="D50" s="46">
        <v>0</v>
      </c>
      <c r="E50" s="46">
        <v>0</v>
      </c>
      <c r="F50" s="46">
        <v>0</v>
      </c>
      <c r="G50" s="46">
        <v>0</v>
      </c>
      <c r="H50" s="46">
        <v>578013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578013</v>
      </c>
      <c r="O50" s="47">
        <f t="shared" si="6"/>
        <v>3.3987769382295006</v>
      </c>
      <c r="P50" s="9"/>
    </row>
    <row r="51" spans="1:16">
      <c r="A51" s="12"/>
      <c r="B51" s="25">
        <v>343.9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5452140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5452140</v>
      </c>
      <c r="O51" s="47">
        <f t="shared" si="6"/>
        <v>32.059153852938586</v>
      </c>
      <c r="P51" s="9"/>
    </row>
    <row r="52" spans="1:16">
      <c r="A52" s="12"/>
      <c r="B52" s="25">
        <v>344.1</v>
      </c>
      <c r="C52" s="20" t="s">
        <v>132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3605011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3605011</v>
      </c>
      <c r="O52" s="47">
        <f t="shared" si="6"/>
        <v>21.197842001587627</v>
      </c>
      <c r="P52" s="9"/>
    </row>
    <row r="53" spans="1:16">
      <c r="A53" s="12"/>
      <c r="B53" s="25">
        <v>344.5</v>
      </c>
      <c r="C53" s="20" t="s">
        <v>133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11692106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11692106</v>
      </c>
      <c r="O53" s="47">
        <f t="shared" si="6"/>
        <v>68.750807044365388</v>
      </c>
      <c r="P53" s="9"/>
    </row>
    <row r="54" spans="1:16">
      <c r="A54" s="12"/>
      <c r="B54" s="25">
        <v>347.2</v>
      </c>
      <c r="C54" s="20" t="s">
        <v>63</v>
      </c>
      <c r="D54" s="46">
        <v>3148029</v>
      </c>
      <c r="E54" s="46">
        <v>0</v>
      </c>
      <c r="F54" s="46">
        <v>0</v>
      </c>
      <c r="G54" s="46">
        <v>3049850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8"/>
        <v>6197879</v>
      </c>
      <c r="O54" s="47">
        <f t="shared" si="6"/>
        <v>36.444177226354633</v>
      </c>
      <c r="P54" s="9"/>
    </row>
    <row r="55" spans="1:16">
      <c r="A55" s="12"/>
      <c r="B55" s="25">
        <v>347.4</v>
      </c>
      <c r="C55" s="20" t="s">
        <v>64</v>
      </c>
      <c r="D55" s="46">
        <v>42468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8"/>
        <v>42468</v>
      </c>
      <c r="O55" s="47">
        <f t="shared" si="6"/>
        <v>0.24971628494987211</v>
      </c>
      <c r="P55" s="9"/>
    </row>
    <row r="56" spans="1:16">
      <c r="A56" s="12"/>
      <c r="B56" s="25">
        <v>347.5</v>
      </c>
      <c r="C56" s="20" t="s">
        <v>65</v>
      </c>
      <c r="D56" s="46">
        <v>4220752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8"/>
        <v>4220752</v>
      </c>
      <c r="O56" s="47">
        <f t="shared" si="6"/>
        <v>24.81846352865081</v>
      </c>
      <c r="P56" s="9"/>
    </row>
    <row r="57" spans="1:16" ht="15.6">
      <c r="A57" s="29" t="s">
        <v>49</v>
      </c>
      <c r="B57" s="30"/>
      <c r="C57" s="31"/>
      <c r="D57" s="32">
        <f t="shared" ref="D57:M57" si="9">SUM(D58:D60)</f>
        <v>3795606</v>
      </c>
      <c r="E57" s="32">
        <f t="shared" si="9"/>
        <v>1223660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2562335</v>
      </c>
      <c r="J57" s="32">
        <f t="shared" si="9"/>
        <v>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ref="N57:N62" si="10">SUM(D57:M57)</f>
        <v>7581601</v>
      </c>
      <c r="O57" s="45">
        <f t="shared" si="6"/>
        <v>44.580607414811986</v>
      </c>
      <c r="P57" s="10"/>
    </row>
    <row r="58" spans="1:16">
      <c r="A58" s="13"/>
      <c r="B58" s="39">
        <v>351.1</v>
      </c>
      <c r="C58" s="21" t="s">
        <v>68</v>
      </c>
      <c r="D58" s="46">
        <v>2668812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2668812</v>
      </c>
      <c r="O58" s="47">
        <f t="shared" si="6"/>
        <v>15.692893893511304</v>
      </c>
      <c r="P58" s="9"/>
    </row>
    <row r="59" spans="1:16">
      <c r="A59" s="13"/>
      <c r="B59" s="39">
        <v>354</v>
      </c>
      <c r="C59" s="21" t="s">
        <v>69</v>
      </c>
      <c r="D59" s="46">
        <v>1126794</v>
      </c>
      <c r="E59" s="46">
        <v>0</v>
      </c>
      <c r="F59" s="46">
        <v>0</v>
      </c>
      <c r="G59" s="46">
        <v>0</v>
      </c>
      <c r="H59" s="46">
        <v>0</v>
      </c>
      <c r="I59" s="46">
        <v>2562335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3689129</v>
      </c>
      <c r="O59" s="47">
        <f t="shared" si="6"/>
        <v>21.692464645870697</v>
      </c>
      <c r="P59" s="9"/>
    </row>
    <row r="60" spans="1:16">
      <c r="A60" s="13"/>
      <c r="B60" s="39">
        <v>359</v>
      </c>
      <c r="C60" s="21" t="s">
        <v>70</v>
      </c>
      <c r="D60" s="46">
        <v>0</v>
      </c>
      <c r="E60" s="46">
        <v>1223660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1223660</v>
      </c>
      <c r="O60" s="47">
        <f t="shared" si="6"/>
        <v>7.195248875429983</v>
      </c>
      <c r="P60" s="9"/>
    </row>
    <row r="61" spans="1:16" ht="15.6">
      <c r="A61" s="29" t="s">
        <v>3</v>
      </c>
      <c r="B61" s="30"/>
      <c r="C61" s="31"/>
      <c r="D61" s="32">
        <f t="shared" ref="D61:M61" si="11">SUM(D62:D69)</f>
        <v>47417752</v>
      </c>
      <c r="E61" s="32">
        <f t="shared" si="11"/>
        <v>1198353</v>
      </c>
      <c r="F61" s="32">
        <f t="shared" si="11"/>
        <v>44190</v>
      </c>
      <c r="G61" s="32">
        <f t="shared" si="11"/>
        <v>217833</v>
      </c>
      <c r="H61" s="32">
        <f t="shared" si="11"/>
        <v>1737577</v>
      </c>
      <c r="I61" s="32">
        <f t="shared" si="11"/>
        <v>6625404</v>
      </c>
      <c r="J61" s="32">
        <f t="shared" si="11"/>
        <v>488923</v>
      </c>
      <c r="K61" s="32">
        <f t="shared" si="11"/>
        <v>523340729</v>
      </c>
      <c r="L61" s="32">
        <f t="shared" si="11"/>
        <v>0</v>
      </c>
      <c r="M61" s="32">
        <f t="shared" si="11"/>
        <v>230</v>
      </c>
      <c r="N61" s="32">
        <f t="shared" si="10"/>
        <v>581070991</v>
      </c>
      <c r="O61" s="45">
        <f t="shared" si="6"/>
        <v>3416.7582453767677</v>
      </c>
      <c r="P61" s="10"/>
    </row>
    <row r="62" spans="1:16">
      <c r="A62" s="12"/>
      <c r="B62" s="25">
        <v>361.1</v>
      </c>
      <c r="C62" s="20" t="s">
        <v>71</v>
      </c>
      <c r="D62" s="46">
        <v>421136</v>
      </c>
      <c r="E62" s="46">
        <v>160452</v>
      </c>
      <c r="F62" s="46">
        <v>6632</v>
      </c>
      <c r="G62" s="46">
        <v>128709</v>
      </c>
      <c r="H62" s="46">
        <v>1737495</v>
      </c>
      <c r="I62" s="46">
        <v>0</v>
      </c>
      <c r="J62" s="46">
        <v>143326</v>
      </c>
      <c r="K62" s="46">
        <v>15971638</v>
      </c>
      <c r="L62" s="46">
        <v>0</v>
      </c>
      <c r="M62" s="46">
        <v>230</v>
      </c>
      <c r="N62" s="46">
        <f t="shared" si="10"/>
        <v>18569618</v>
      </c>
      <c r="O62" s="47">
        <f t="shared" si="6"/>
        <v>109.19129744509452</v>
      </c>
      <c r="P62" s="9"/>
    </row>
    <row r="63" spans="1:16">
      <c r="A63" s="12"/>
      <c r="B63" s="25">
        <v>361.2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8719111</v>
      </c>
      <c r="L63" s="46">
        <v>0</v>
      </c>
      <c r="M63" s="46">
        <v>0</v>
      </c>
      <c r="N63" s="46">
        <f t="shared" ref="N63:N69" si="12">SUM(D63:M63)</f>
        <v>8719111</v>
      </c>
      <c r="O63" s="47">
        <f t="shared" si="6"/>
        <v>51.269285273277866</v>
      </c>
      <c r="P63" s="9"/>
    </row>
    <row r="64" spans="1:16">
      <c r="A64" s="12"/>
      <c r="B64" s="25">
        <v>361.3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131796580</v>
      </c>
      <c r="L64" s="46">
        <v>0</v>
      </c>
      <c r="M64" s="46">
        <v>0</v>
      </c>
      <c r="N64" s="46">
        <f t="shared" si="12"/>
        <v>131796580</v>
      </c>
      <c r="O64" s="47">
        <f t="shared" si="6"/>
        <v>774.97768500279301</v>
      </c>
      <c r="P64" s="9"/>
    </row>
    <row r="65" spans="1:119">
      <c r="A65" s="12"/>
      <c r="B65" s="25">
        <v>362</v>
      </c>
      <c r="C65" s="20" t="s">
        <v>74</v>
      </c>
      <c r="D65" s="46">
        <v>3074052</v>
      </c>
      <c r="E65" s="46">
        <v>162853</v>
      </c>
      <c r="F65" s="46">
        <v>0</v>
      </c>
      <c r="G65" s="46">
        <v>0</v>
      </c>
      <c r="H65" s="46">
        <v>0</v>
      </c>
      <c r="I65" s="46">
        <v>3519899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6756804</v>
      </c>
      <c r="O65" s="47">
        <f t="shared" si="6"/>
        <v>39.730714726722134</v>
      </c>
      <c r="P65" s="9"/>
    </row>
    <row r="66" spans="1:119">
      <c r="A66" s="12"/>
      <c r="B66" s="25">
        <v>364</v>
      </c>
      <c r="C66" s="20" t="s">
        <v>134</v>
      </c>
      <c r="D66" s="46">
        <v>434675</v>
      </c>
      <c r="E66" s="46">
        <v>0</v>
      </c>
      <c r="F66" s="46">
        <v>0</v>
      </c>
      <c r="G66" s="46">
        <v>0</v>
      </c>
      <c r="H66" s="46">
        <v>0</v>
      </c>
      <c r="I66" s="46">
        <v>-1974899</v>
      </c>
      <c r="J66" s="46">
        <v>-262558</v>
      </c>
      <c r="K66" s="46">
        <v>0</v>
      </c>
      <c r="L66" s="46">
        <v>0</v>
      </c>
      <c r="M66" s="46">
        <v>0</v>
      </c>
      <c r="N66" s="46">
        <f t="shared" si="12"/>
        <v>-1802782</v>
      </c>
      <c r="O66" s="47">
        <f t="shared" si="6"/>
        <v>-10.600546849733925</v>
      </c>
      <c r="P66" s="9"/>
    </row>
    <row r="67" spans="1:119">
      <c r="A67" s="12"/>
      <c r="B67" s="25">
        <v>366</v>
      </c>
      <c r="C67" s="20" t="s">
        <v>76</v>
      </c>
      <c r="D67" s="46">
        <v>478661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478661</v>
      </c>
      <c r="O67" s="47">
        <f t="shared" si="6"/>
        <v>2.8145767794666745</v>
      </c>
      <c r="P67" s="9"/>
    </row>
    <row r="68" spans="1:119">
      <c r="A68" s="12"/>
      <c r="B68" s="25">
        <v>368</v>
      </c>
      <c r="C68" s="20" t="s">
        <v>77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363664003</v>
      </c>
      <c r="L68" s="46">
        <v>0</v>
      </c>
      <c r="M68" s="46">
        <v>0</v>
      </c>
      <c r="N68" s="46">
        <f t="shared" si="12"/>
        <v>363664003</v>
      </c>
      <c r="O68" s="47">
        <f t="shared" si="6"/>
        <v>2138.382400846735</v>
      </c>
      <c r="P68" s="9"/>
    </row>
    <row r="69" spans="1:119">
      <c r="A69" s="12"/>
      <c r="B69" s="25">
        <v>369.9</v>
      </c>
      <c r="C69" s="20" t="s">
        <v>78</v>
      </c>
      <c r="D69" s="46">
        <v>43009228</v>
      </c>
      <c r="E69" s="46">
        <v>875048</v>
      </c>
      <c r="F69" s="46">
        <v>37558</v>
      </c>
      <c r="G69" s="46">
        <v>89124</v>
      </c>
      <c r="H69" s="46">
        <v>82</v>
      </c>
      <c r="I69" s="46">
        <v>5080404</v>
      </c>
      <c r="J69" s="46">
        <v>608155</v>
      </c>
      <c r="K69" s="46">
        <v>3189397</v>
      </c>
      <c r="L69" s="46">
        <v>0</v>
      </c>
      <c r="M69" s="46">
        <v>0</v>
      </c>
      <c r="N69" s="46">
        <f t="shared" si="12"/>
        <v>52888996</v>
      </c>
      <c r="O69" s="47">
        <f t="shared" ref="O69:O76" si="13">(N69/O$78)</f>
        <v>310.99283215241229</v>
      </c>
      <c r="P69" s="9"/>
    </row>
    <row r="70" spans="1:119" ht="15.6">
      <c r="A70" s="29" t="s">
        <v>50</v>
      </c>
      <c r="B70" s="30"/>
      <c r="C70" s="31"/>
      <c r="D70" s="32">
        <f t="shared" ref="D70:M70" si="14">SUM(D71:D75)</f>
        <v>1875924</v>
      </c>
      <c r="E70" s="32">
        <f t="shared" si="14"/>
        <v>7234703</v>
      </c>
      <c r="F70" s="32">
        <f t="shared" si="14"/>
        <v>366456642</v>
      </c>
      <c r="G70" s="32">
        <f t="shared" si="14"/>
        <v>6524268</v>
      </c>
      <c r="H70" s="32">
        <f t="shared" si="14"/>
        <v>0</v>
      </c>
      <c r="I70" s="32">
        <f t="shared" si="14"/>
        <v>15539452</v>
      </c>
      <c r="J70" s="32">
        <f t="shared" si="14"/>
        <v>193621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 t="shared" ref="N70:N76" si="15">SUM(D70:M70)</f>
        <v>397824610</v>
      </c>
      <c r="O70" s="45">
        <f t="shared" si="13"/>
        <v>2339.2503454561493</v>
      </c>
      <c r="P70" s="9"/>
    </row>
    <row r="71" spans="1:119">
      <c r="A71" s="12"/>
      <c r="B71" s="25">
        <v>381</v>
      </c>
      <c r="C71" s="20" t="s">
        <v>79</v>
      </c>
      <c r="D71" s="46">
        <v>1875924</v>
      </c>
      <c r="E71" s="46">
        <v>7234703</v>
      </c>
      <c r="F71" s="46">
        <v>28701642</v>
      </c>
      <c r="G71" s="46">
        <v>6524268</v>
      </c>
      <c r="H71" s="46">
        <v>0</v>
      </c>
      <c r="I71" s="46">
        <v>11404560</v>
      </c>
      <c r="J71" s="46">
        <v>193621</v>
      </c>
      <c r="K71" s="46">
        <v>0</v>
      </c>
      <c r="L71" s="46">
        <v>0</v>
      </c>
      <c r="M71" s="46">
        <v>0</v>
      </c>
      <c r="N71" s="46">
        <f t="shared" si="15"/>
        <v>55934718</v>
      </c>
      <c r="O71" s="47">
        <f t="shared" si="13"/>
        <v>328.90199629553405</v>
      </c>
      <c r="P71" s="9"/>
    </row>
    <row r="72" spans="1:119">
      <c r="A72" s="12"/>
      <c r="B72" s="25">
        <v>384</v>
      </c>
      <c r="C72" s="20" t="s">
        <v>80</v>
      </c>
      <c r="D72" s="46">
        <v>0</v>
      </c>
      <c r="E72" s="46">
        <v>0</v>
      </c>
      <c r="F72" s="46">
        <v>337755000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337755000</v>
      </c>
      <c r="O72" s="47">
        <f t="shared" si="13"/>
        <v>1986.0347514185753</v>
      </c>
      <c r="P72" s="9"/>
    </row>
    <row r="73" spans="1:119">
      <c r="A73" s="12"/>
      <c r="B73" s="25">
        <v>389.1</v>
      </c>
      <c r="C73" s="20" t="s">
        <v>135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718371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718371</v>
      </c>
      <c r="O73" s="47">
        <f t="shared" si="13"/>
        <v>4.2240966689207067</v>
      </c>
      <c r="P73" s="9"/>
    </row>
    <row r="74" spans="1:119">
      <c r="A74" s="12"/>
      <c r="B74" s="25">
        <v>389.2</v>
      </c>
      <c r="C74" s="20" t="s">
        <v>136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561923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561923</v>
      </c>
      <c r="O74" s="47">
        <f t="shared" si="13"/>
        <v>3.3041660541557638</v>
      </c>
      <c r="P74" s="9"/>
    </row>
    <row r="75" spans="1:119" ht="15.6" thickBot="1">
      <c r="A75" s="12"/>
      <c r="B75" s="25">
        <v>389.8</v>
      </c>
      <c r="C75" s="20" t="s">
        <v>137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2854598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2854598</v>
      </c>
      <c r="O75" s="47">
        <f t="shared" si="13"/>
        <v>16.785335018963337</v>
      </c>
      <c r="P75" s="9"/>
    </row>
    <row r="76" spans="1:119" ht="16.2" thickBot="1">
      <c r="A76" s="14" t="s">
        <v>66</v>
      </c>
      <c r="B76" s="23"/>
      <c r="C76" s="22"/>
      <c r="D76" s="15">
        <f t="shared" ref="D76:M76" si="16">SUM(D5,D14,D21,D40,D57,D61,D70)</f>
        <v>267734147</v>
      </c>
      <c r="E76" s="15">
        <f t="shared" si="16"/>
        <v>48609126</v>
      </c>
      <c r="F76" s="15">
        <f t="shared" si="16"/>
        <v>371434898</v>
      </c>
      <c r="G76" s="15">
        <f t="shared" si="16"/>
        <v>11095502</v>
      </c>
      <c r="H76" s="15">
        <f t="shared" si="16"/>
        <v>2315590</v>
      </c>
      <c r="I76" s="15">
        <f t="shared" si="16"/>
        <v>179342988</v>
      </c>
      <c r="J76" s="15">
        <f t="shared" si="16"/>
        <v>62738902</v>
      </c>
      <c r="K76" s="15">
        <f t="shared" si="16"/>
        <v>523340729</v>
      </c>
      <c r="L76" s="15">
        <f t="shared" si="16"/>
        <v>0</v>
      </c>
      <c r="M76" s="15">
        <f t="shared" si="16"/>
        <v>70888</v>
      </c>
      <c r="N76" s="15">
        <f t="shared" si="15"/>
        <v>1466682770</v>
      </c>
      <c r="O76" s="38">
        <f t="shared" si="13"/>
        <v>8624.2481992179455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21" t="s">
        <v>138</v>
      </c>
      <c r="M78" s="121"/>
      <c r="N78" s="121"/>
      <c r="O78" s="43">
        <v>170065</v>
      </c>
    </row>
    <row r="79" spans="1:119">
      <c r="A79" s="122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  <row r="80" spans="1:119" ht="15.75" customHeight="1" thickBot="1">
      <c r="A80" s="123" t="s">
        <v>105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3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112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136284378</v>
      </c>
      <c r="E5" s="27">
        <f t="shared" si="0"/>
        <v>0</v>
      </c>
      <c r="F5" s="27">
        <f t="shared" si="0"/>
        <v>3818217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77943</v>
      </c>
      <c r="N5" s="28">
        <f t="shared" ref="N5:N23" si="1">SUM(D5:M5)</f>
        <v>140180538</v>
      </c>
      <c r="O5" s="33">
        <f t="shared" ref="O5:O36" si="2">(N5/O$83)</f>
        <v>831.36457610532875</v>
      </c>
      <c r="P5" s="6"/>
    </row>
    <row r="6" spans="1:133">
      <c r="A6" s="12"/>
      <c r="B6" s="25">
        <v>311</v>
      </c>
      <c r="C6" s="20" t="s">
        <v>2</v>
      </c>
      <c r="D6" s="46">
        <v>92799634</v>
      </c>
      <c r="E6" s="46">
        <v>0</v>
      </c>
      <c r="F6" s="46">
        <v>3818217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77943</v>
      </c>
      <c r="N6" s="46">
        <f t="shared" si="1"/>
        <v>96695794</v>
      </c>
      <c r="O6" s="47">
        <f t="shared" si="2"/>
        <v>573.47088930403584</v>
      </c>
      <c r="P6" s="9"/>
    </row>
    <row r="7" spans="1:133">
      <c r="A7" s="12"/>
      <c r="B7" s="25">
        <v>312.51</v>
      </c>
      <c r="C7" s="20" t="s">
        <v>99</v>
      </c>
      <c r="D7" s="46">
        <v>3504173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3504173</v>
      </c>
      <c r="O7" s="47">
        <f t="shared" si="2"/>
        <v>20.782095305874329</v>
      </c>
      <c r="P7" s="9"/>
    </row>
    <row r="8" spans="1:133">
      <c r="A8" s="12"/>
      <c r="B8" s="25">
        <v>312.52</v>
      </c>
      <c r="C8" s="20" t="s">
        <v>96</v>
      </c>
      <c r="D8" s="46">
        <v>1816365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1816365</v>
      </c>
      <c r="O8" s="47">
        <f t="shared" si="2"/>
        <v>10.772262254247842</v>
      </c>
      <c r="P8" s="9"/>
    </row>
    <row r="9" spans="1:133">
      <c r="A9" s="12"/>
      <c r="B9" s="25">
        <v>314.10000000000002</v>
      </c>
      <c r="C9" s="20" t="s">
        <v>10</v>
      </c>
      <c r="D9" s="46">
        <v>16557010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16557010</v>
      </c>
      <c r="O9" s="47">
        <f t="shared" si="2"/>
        <v>98.194170150935562</v>
      </c>
      <c r="P9" s="9"/>
    </row>
    <row r="10" spans="1:133">
      <c r="A10" s="12"/>
      <c r="B10" s="25">
        <v>314.3</v>
      </c>
      <c r="C10" s="20" t="s">
        <v>11</v>
      </c>
      <c r="D10" s="46">
        <v>4454044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4454044</v>
      </c>
      <c r="O10" s="47">
        <f t="shared" si="2"/>
        <v>26.415467188565668</v>
      </c>
      <c r="P10" s="9"/>
    </row>
    <row r="11" spans="1:133">
      <c r="A11" s="12"/>
      <c r="B11" s="25">
        <v>314.39999999999998</v>
      </c>
      <c r="C11" s="20" t="s">
        <v>13</v>
      </c>
      <c r="D11" s="46">
        <v>612129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612129</v>
      </c>
      <c r="O11" s="47">
        <f t="shared" si="2"/>
        <v>3.6303353794146429</v>
      </c>
      <c r="P11" s="9"/>
    </row>
    <row r="12" spans="1:133">
      <c r="A12" s="12"/>
      <c r="B12" s="25">
        <v>315</v>
      </c>
      <c r="C12" s="20" t="s">
        <v>107</v>
      </c>
      <c r="D12" s="46">
        <v>13763290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13763290</v>
      </c>
      <c r="O12" s="47">
        <f t="shared" si="2"/>
        <v>81.625537467010645</v>
      </c>
      <c r="P12" s="9"/>
    </row>
    <row r="13" spans="1:133">
      <c r="A13" s="12"/>
      <c r="B13" s="25">
        <v>316</v>
      </c>
      <c r="C13" s="20" t="s">
        <v>14</v>
      </c>
      <c r="D13" s="46">
        <v>2777733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2777733</v>
      </c>
      <c r="O13" s="47">
        <f t="shared" si="2"/>
        <v>16.473819055244196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SUM(D15:D20)</f>
        <v>36431484</v>
      </c>
      <c r="E14" s="32">
        <f t="shared" si="3"/>
        <v>12430589</v>
      </c>
      <c r="F14" s="32">
        <f t="shared" si="3"/>
        <v>0</v>
      </c>
      <c r="G14" s="32">
        <f t="shared" si="3"/>
        <v>228811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49090884</v>
      </c>
      <c r="O14" s="45">
        <f t="shared" si="2"/>
        <v>291.14185570678768</v>
      </c>
      <c r="P14" s="10"/>
    </row>
    <row r="15" spans="1:133">
      <c r="A15" s="12"/>
      <c r="B15" s="25">
        <v>322</v>
      </c>
      <c r="C15" s="20" t="s">
        <v>0</v>
      </c>
      <c r="D15" s="46">
        <v>251788</v>
      </c>
      <c r="E15" s="46">
        <v>11883494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12135282</v>
      </c>
      <c r="O15" s="47">
        <f t="shared" si="2"/>
        <v>71.970358509029452</v>
      </c>
      <c r="P15" s="9"/>
    </row>
    <row r="16" spans="1:133">
      <c r="A16" s="12"/>
      <c r="B16" s="25">
        <v>323.10000000000002</v>
      </c>
      <c r="C16" s="20" t="s">
        <v>16</v>
      </c>
      <c r="D16" s="46">
        <v>15561277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15561277</v>
      </c>
      <c r="O16" s="47">
        <f t="shared" si="2"/>
        <v>92.288805859502418</v>
      </c>
      <c r="P16" s="9"/>
    </row>
    <row r="17" spans="1:16">
      <c r="A17" s="12"/>
      <c r="B17" s="25">
        <v>323.39999999999998</v>
      </c>
      <c r="C17" s="20" t="s">
        <v>17</v>
      </c>
      <c r="D17" s="46">
        <v>310655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310655</v>
      </c>
      <c r="O17" s="47">
        <f t="shared" si="2"/>
        <v>1.84239243246449</v>
      </c>
      <c r="P17" s="9"/>
    </row>
    <row r="18" spans="1:16">
      <c r="A18" s="12"/>
      <c r="B18" s="25">
        <v>324.62</v>
      </c>
      <c r="C18" s="20" t="s">
        <v>18</v>
      </c>
      <c r="D18" s="46">
        <v>47853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47853</v>
      </c>
      <c r="O18" s="47">
        <f t="shared" si="2"/>
        <v>0.28380037363223914</v>
      </c>
      <c r="P18" s="9"/>
    </row>
    <row r="19" spans="1:16">
      <c r="A19" s="12"/>
      <c r="B19" s="25">
        <v>325.10000000000002</v>
      </c>
      <c r="C19" s="20" t="s">
        <v>19</v>
      </c>
      <c r="D19" s="46">
        <v>0</v>
      </c>
      <c r="E19" s="46">
        <v>547095</v>
      </c>
      <c r="F19" s="46">
        <v>0</v>
      </c>
      <c r="G19" s="46">
        <v>73496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620591</v>
      </c>
      <c r="O19" s="47">
        <f t="shared" si="2"/>
        <v>3.6805207128665898</v>
      </c>
      <c r="P19" s="9"/>
    </row>
    <row r="20" spans="1:16">
      <c r="A20" s="12"/>
      <c r="B20" s="25">
        <v>325.2</v>
      </c>
      <c r="C20" s="20" t="s">
        <v>20</v>
      </c>
      <c r="D20" s="46">
        <v>20259911</v>
      </c>
      <c r="E20" s="46">
        <v>0</v>
      </c>
      <c r="F20" s="46">
        <v>0</v>
      </c>
      <c r="G20" s="46">
        <v>155315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20415226</v>
      </c>
      <c r="O20" s="47">
        <f t="shared" si="2"/>
        <v>121.07597781929248</v>
      </c>
      <c r="P20" s="9"/>
    </row>
    <row r="21" spans="1:16" ht="15.6">
      <c r="A21" s="29" t="s">
        <v>22</v>
      </c>
      <c r="B21" s="30"/>
      <c r="C21" s="31"/>
      <c r="D21" s="32">
        <f t="shared" ref="D21:M21" si="4">SUM(D22:D43)</f>
        <v>17033379</v>
      </c>
      <c r="E21" s="32">
        <f t="shared" si="4"/>
        <v>33755561</v>
      </c>
      <c r="F21" s="32">
        <f t="shared" si="4"/>
        <v>0</v>
      </c>
      <c r="G21" s="32">
        <f t="shared" si="4"/>
        <v>877025</v>
      </c>
      <c r="H21" s="32">
        <f t="shared" si="4"/>
        <v>0</v>
      </c>
      <c r="I21" s="32">
        <f t="shared" si="4"/>
        <v>0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4">
        <f t="shared" si="1"/>
        <v>51665965</v>
      </c>
      <c r="O21" s="45">
        <f t="shared" si="2"/>
        <v>306.41381253150666</v>
      </c>
      <c r="P21" s="10"/>
    </row>
    <row r="22" spans="1:16">
      <c r="A22" s="12"/>
      <c r="B22" s="25">
        <v>331.1</v>
      </c>
      <c r="C22" s="20" t="s">
        <v>100</v>
      </c>
      <c r="D22" s="46">
        <v>0</v>
      </c>
      <c r="E22" s="46">
        <v>436778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436778</v>
      </c>
      <c r="O22" s="47">
        <f t="shared" si="2"/>
        <v>2.5903863831806184</v>
      </c>
      <c r="P22" s="9"/>
    </row>
    <row r="23" spans="1:16">
      <c r="A23" s="12"/>
      <c r="B23" s="25">
        <v>331.2</v>
      </c>
      <c r="C23" s="20" t="s">
        <v>21</v>
      </c>
      <c r="D23" s="46">
        <v>0</v>
      </c>
      <c r="E23" s="46">
        <v>2781598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2781598</v>
      </c>
      <c r="O23" s="47">
        <f t="shared" si="2"/>
        <v>16.496741096580969</v>
      </c>
      <c r="P23" s="9"/>
    </row>
    <row r="24" spans="1:16">
      <c r="A24" s="12"/>
      <c r="B24" s="25">
        <v>331.39</v>
      </c>
      <c r="C24" s="20" t="s">
        <v>101</v>
      </c>
      <c r="D24" s="46">
        <v>0</v>
      </c>
      <c r="E24" s="46">
        <v>260982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260982</v>
      </c>
      <c r="O24" s="47">
        <f t="shared" si="2"/>
        <v>1.5477982385908726</v>
      </c>
      <c r="P24" s="9"/>
    </row>
    <row r="25" spans="1:16">
      <c r="A25" s="12"/>
      <c r="B25" s="25">
        <v>331.42</v>
      </c>
      <c r="C25" s="20" t="s">
        <v>26</v>
      </c>
      <c r="D25" s="46">
        <v>0</v>
      </c>
      <c r="E25" s="46">
        <v>1786752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1786752</v>
      </c>
      <c r="O25" s="47">
        <f t="shared" si="2"/>
        <v>10.596637309847878</v>
      </c>
      <c r="P25" s="9"/>
    </row>
    <row r="26" spans="1:16">
      <c r="A26" s="12"/>
      <c r="B26" s="25">
        <v>331.49</v>
      </c>
      <c r="C26" s="20" t="s">
        <v>27</v>
      </c>
      <c r="D26" s="46">
        <v>0</v>
      </c>
      <c r="E26" s="46">
        <v>1352998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1352998</v>
      </c>
      <c r="O26" s="47">
        <f t="shared" si="2"/>
        <v>8.0241852741452426</v>
      </c>
      <c r="P26" s="9"/>
    </row>
    <row r="27" spans="1:16">
      <c r="A27" s="12"/>
      <c r="B27" s="25">
        <v>331.5</v>
      </c>
      <c r="C27" s="20" t="s">
        <v>23</v>
      </c>
      <c r="D27" s="46">
        <v>0</v>
      </c>
      <c r="E27" s="46">
        <v>13644042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13644042</v>
      </c>
      <c r="O27" s="47">
        <f t="shared" si="2"/>
        <v>80.918316875722795</v>
      </c>
      <c r="P27" s="9"/>
    </row>
    <row r="28" spans="1:16">
      <c r="A28" s="12"/>
      <c r="B28" s="25">
        <v>331.7</v>
      </c>
      <c r="C28" s="20" t="s">
        <v>24</v>
      </c>
      <c r="D28" s="46">
        <v>0</v>
      </c>
      <c r="E28" s="46">
        <v>103926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103926</v>
      </c>
      <c r="O28" s="47">
        <f t="shared" si="2"/>
        <v>0.6163508584645494</v>
      </c>
      <c r="P28" s="9"/>
    </row>
    <row r="29" spans="1:16">
      <c r="A29" s="12"/>
      <c r="B29" s="25">
        <v>334.2</v>
      </c>
      <c r="C29" s="20" t="s">
        <v>25</v>
      </c>
      <c r="D29" s="46">
        <v>0</v>
      </c>
      <c r="E29" s="46">
        <v>4001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4001</v>
      </c>
      <c r="O29" s="47">
        <f t="shared" si="2"/>
        <v>2.3728612519645347E-2</v>
      </c>
      <c r="P29" s="9"/>
    </row>
    <row r="30" spans="1:16">
      <c r="A30" s="12"/>
      <c r="B30" s="25">
        <v>334.41</v>
      </c>
      <c r="C30" s="20" t="s">
        <v>102</v>
      </c>
      <c r="D30" s="46">
        <v>0</v>
      </c>
      <c r="E30" s="46">
        <v>1804329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6">SUM(D30:M30)</f>
        <v>1804329</v>
      </c>
      <c r="O30" s="47">
        <f t="shared" si="2"/>
        <v>10.700880704563652</v>
      </c>
      <c r="P30" s="9"/>
    </row>
    <row r="31" spans="1:16">
      <c r="A31" s="12"/>
      <c r="B31" s="25">
        <v>335.12</v>
      </c>
      <c r="C31" s="20" t="s">
        <v>31</v>
      </c>
      <c r="D31" s="46">
        <v>4816873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4816873</v>
      </c>
      <c r="O31" s="47">
        <f t="shared" si="2"/>
        <v>28.567286421729978</v>
      </c>
      <c r="P31" s="9"/>
    </row>
    <row r="32" spans="1:16">
      <c r="A32" s="12"/>
      <c r="B32" s="25">
        <v>335.14</v>
      </c>
      <c r="C32" s="20" t="s">
        <v>32</v>
      </c>
      <c r="D32" s="46">
        <v>29909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29909</v>
      </c>
      <c r="O32" s="47">
        <f t="shared" si="2"/>
        <v>0.17738042285680397</v>
      </c>
      <c r="P32" s="9"/>
    </row>
    <row r="33" spans="1:16">
      <c r="A33" s="12"/>
      <c r="B33" s="25">
        <v>335.15</v>
      </c>
      <c r="C33" s="20" t="s">
        <v>33</v>
      </c>
      <c r="D33" s="46">
        <v>252039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252039</v>
      </c>
      <c r="O33" s="47">
        <f t="shared" si="2"/>
        <v>1.4947602526465618</v>
      </c>
      <c r="P33" s="9"/>
    </row>
    <row r="34" spans="1:16">
      <c r="A34" s="12"/>
      <c r="B34" s="25">
        <v>335.18</v>
      </c>
      <c r="C34" s="20" t="s">
        <v>34</v>
      </c>
      <c r="D34" s="46">
        <v>9085424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9085424</v>
      </c>
      <c r="O34" s="47">
        <f t="shared" si="2"/>
        <v>53.882655754233014</v>
      </c>
      <c r="P34" s="9"/>
    </row>
    <row r="35" spans="1:16">
      <c r="A35" s="12"/>
      <c r="B35" s="25">
        <v>335.21</v>
      </c>
      <c r="C35" s="20" t="s">
        <v>108</v>
      </c>
      <c r="D35" s="46">
        <v>157624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157624</v>
      </c>
      <c r="O35" s="47">
        <f t="shared" si="2"/>
        <v>0.93481600094890727</v>
      </c>
      <c r="P35" s="9"/>
    </row>
    <row r="36" spans="1:16">
      <c r="A36" s="12"/>
      <c r="B36" s="25">
        <v>335.22</v>
      </c>
      <c r="C36" s="20" t="s">
        <v>113</v>
      </c>
      <c r="D36" s="46">
        <v>528504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528504</v>
      </c>
      <c r="O36" s="47">
        <f t="shared" si="2"/>
        <v>3.1343830620051598</v>
      </c>
      <c r="P36" s="9"/>
    </row>
    <row r="37" spans="1:16">
      <c r="A37" s="12"/>
      <c r="B37" s="25">
        <v>335.49</v>
      </c>
      <c r="C37" s="20" t="s">
        <v>36</v>
      </c>
      <c r="D37" s="46">
        <v>220406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220406</v>
      </c>
      <c r="O37" s="47">
        <f t="shared" ref="O37:O68" si="7">(N37/O$83)</f>
        <v>1.3071553539127598</v>
      </c>
      <c r="P37" s="9"/>
    </row>
    <row r="38" spans="1:16">
      <c r="A38" s="12"/>
      <c r="B38" s="25">
        <v>335.5</v>
      </c>
      <c r="C38" s="20" t="s">
        <v>114</v>
      </c>
      <c r="D38" s="46">
        <v>0</v>
      </c>
      <c r="E38" s="46">
        <v>1308890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1308890</v>
      </c>
      <c r="O38" s="47">
        <f t="shared" si="7"/>
        <v>7.762595261394301</v>
      </c>
      <c r="P38" s="9"/>
    </row>
    <row r="39" spans="1:16">
      <c r="A39" s="12"/>
      <c r="B39" s="25">
        <v>337.2</v>
      </c>
      <c r="C39" s="20" t="s">
        <v>38</v>
      </c>
      <c r="D39" s="46">
        <v>0</v>
      </c>
      <c r="E39" s="46">
        <v>64666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8">SUM(D39:M39)</f>
        <v>64666</v>
      </c>
      <c r="O39" s="47">
        <f t="shared" si="7"/>
        <v>0.38351273611481779</v>
      </c>
      <c r="P39" s="9"/>
    </row>
    <row r="40" spans="1:16">
      <c r="A40" s="12"/>
      <c r="B40" s="25">
        <v>337.3</v>
      </c>
      <c r="C40" s="20" t="s">
        <v>39</v>
      </c>
      <c r="D40" s="46">
        <v>0</v>
      </c>
      <c r="E40" s="46">
        <v>2016967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2016967</v>
      </c>
      <c r="O40" s="47">
        <f t="shared" si="7"/>
        <v>11.961966610325296</v>
      </c>
      <c r="P40" s="9"/>
    </row>
    <row r="41" spans="1:16">
      <c r="A41" s="12"/>
      <c r="B41" s="25">
        <v>337.4</v>
      </c>
      <c r="C41" s="20" t="s">
        <v>40</v>
      </c>
      <c r="D41" s="46">
        <v>0</v>
      </c>
      <c r="E41" s="46">
        <v>772716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772716</v>
      </c>
      <c r="O41" s="47">
        <f t="shared" si="7"/>
        <v>4.5827239569433322</v>
      </c>
      <c r="P41" s="9"/>
    </row>
    <row r="42" spans="1:16">
      <c r="A42" s="12"/>
      <c r="B42" s="25">
        <v>337.7</v>
      </c>
      <c r="C42" s="20" t="s">
        <v>41</v>
      </c>
      <c r="D42" s="46">
        <v>0</v>
      </c>
      <c r="E42" s="46">
        <v>414301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414301</v>
      </c>
      <c r="O42" s="47">
        <f t="shared" si="7"/>
        <v>2.4570827031995965</v>
      </c>
      <c r="P42" s="9"/>
    </row>
    <row r="43" spans="1:16">
      <c r="A43" s="12"/>
      <c r="B43" s="25">
        <v>338</v>
      </c>
      <c r="C43" s="20" t="s">
        <v>43</v>
      </c>
      <c r="D43" s="46">
        <v>1942600</v>
      </c>
      <c r="E43" s="46">
        <v>7002615</v>
      </c>
      <c r="F43" s="46">
        <v>0</v>
      </c>
      <c r="G43" s="46">
        <v>877025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9822240</v>
      </c>
      <c r="O43" s="47">
        <f t="shared" si="7"/>
        <v>58.252468641579931</v>
      </c>
      <c r="P43" s="9"/>
    </row>
    <row r="44" spans="1:16" ht="15.6">
      <c r="A44" s="29" t="s">
        <v>48</v>
      </c>
      <c r="B44" s="30"/>
      <c r="C44" s="31"/>
      <c r="D44" s="32">
        <f t="shared" ref="D44:M44" si="9">SUM(D45:D60)</f>
        <v>20138971</v>
      </c>
      <c r="E44" s="32">
        <f t="shared" si="9"/>
        <v>269952</v>
      </c>
      <c r="F44" s="32">
        <f t="shared" si="9"/>
        <v>0</v>
      </c>
      <c r="G44" s="32">
        <f t="shared" si="9"/>
        <v>0</v>
      </c>
      <c r="H44" s="32">
        <f t="shared" si="9"/>
        <v>613691</v>
      </c>
      <c r="I44" s="32">
        <f t="shared" si="9"/>
        <v>143611684</v>
      </c>
      <c r="J44" s="32">
        <f t="shared" si="9"/>
        <v>59786345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224420643</v>
      </c>
      <c r="O44" s="45">
        <f t="shared" si="7"/>
        <v>1330.9648785695224</v>
      </c>
      <c r="P44" s="10"/>
    </row>
    <row r="45" spans="1:16">
      <c r="A45" s="12"/>
      <c r="B45" s="25">
        <v>341.2</v>
      </c>
      <c r="C45" s="20" t="s">
        <v>51</v>
      </c>
      <c r="D45" s="46">
        <v>0</v>
      </c>
      <c r="E45" s="46">
        <v>8110</v>
      </c>
      <c r="F45" s="46">
        <v>0</v>
      </c>
      <c r="G45" s="46">
        <v>0</v>
      </c>
      <c r="H45" s="46">
        <v>0</v>
      </c>
      <c r="I45" s="46">
        <v>0</v>
      </c>
      <c r="J45" s="46">
        <v>59786345</v>
      </c>
      <c r="K45" s="46">
        <v>0</v>
      </c>
      <c r="L45" s="46">
        <v>0</v>
      </c>
      <c r="M45" s="46">
        <v>0</v>
      </c>
      <c r="N45" s="46">
        <f t="shared" ref="N45:N60" si="10">SUM(D45:M45)</f>
        <v>59794455</v>
      </c>
      <c r="O45" s="47">
        <f t="shared" si="7"/>
        <v>354.62120807757316</v>
      </c>
      <c r="P45" s="9"/>
    </row>
    <row r="46" spans="1:16">
      <c r="A46" s="12"/>
      <c r="B46" s="25">
        <v>341.9</v>
      </c>
      <c r="C46" s="20" t="s">
        <v>52</v>
      </c>
      <c r="D46" s="46">
        <v>1399504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1399504</v>
      </c>
      <c r="O46" s="47">
        <f t="shared" si="7"/>
        <v>8.2999970346647682</v>
      </c>
      <c r="P46" s="9"/>
    </row>
    <row r="47" spans="1:16">
      <c r="A47" s="12"/>
      <c r="B47" s="25">
        <v>342.1</v>
      </c>
      <c r="C47" s="20" t="s">
        <v>53</v>
      </c>
      <c r="D47" s="46">
        <v>237207</v>
      </c>
      <c r="E47" s="46">
        <v>185008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422215</v>
      </c>
      <c r="O47" s="47">
        <f t="shared" si="7"/>
        <v>2.5040180292382055</v>
      </c>
      <c r="P47" s="9"/>
    </row>
    <row r="48" spans="1:16">
      <c r="A48" s="12"/>
      <c r="B48" s="25">
        <v>342.2</v>
      </c>
      <c r="C48" s="20" t="s">
        <v>54</v>
      </c>
      <c r="D48" s="46">
        <v>1768148</v>
      </c>
      <c r="E48" s="46">
        <v>46252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1814400</v>
      </c>
      <c r="O48" s="47">
        <f t="shared" si="7"/>
        <v>10.760608486789431</v>
      </c>
      <c r="P48" s="9"/>
    </row>
    <row r="49" spans="1:16">
      <c r="A49" s="12"/>
      <c r="B49" s="25">
        <v>342.6</v>
      </c>
      <c r="C49" s="20" t="s">
        <v>55</v>
      </c>
      <c r="D49" s="46">
        <v>7276909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7276909</v>
      </c>
      <c r="O49" s="47">
        <f t="shared" si="7"/>
        <v>43.156949263114193</v>
      </c>
      <c r="P49" s="9"/>
    </row>
    <row r="50" spans="1:16">
      <c r="A50" s="12"/>
      <c r="B50" s="25">
        <v>342.9</v>
      </c>
      <c r="C50" s="20" t="s">
        <v>56</v>
      </c>
      <c r="D50" s="46">
        <v>1194859</v>
      </c>
      <c r="E50" s="46">
        <v>30582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1225441</v>
      </c>
      <c r="O50" s="47">
        <f t="shared" si="7"/>
        <v>7.2676867419861813</v>
      </c>
      <c r="P50" s="9"/>
    </row>
    <row r="51" spans="1:16">
      <c r="A51" s="12"/>
      <c r="B51" s="25">
        <v>343.4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18270742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18270742</v>
      </c>
      <c r="O51" s="47">
        <f t="shared" si="7"/>
        <v>108.35774990362661</v>
      </c>
      <c r="P51" s="9"/>
    </row>
    <row r="52" spans="1:16">
      <c r="A52" s="12"/>
      <c r="B52" s="25">
        <v>343.6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105836231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105836231</v>
      </c>
      <c r="O52" s="47">
        <f t="shared" si="7"/>
        <v>627.67980903241107</v>
      </c>
      <c r="P52" s="9"/>
    </row>
    <row r="53" spans="1:16">
      <c r="A53" s="12"/>
      <c r="B53" s="25">
        <v>343.7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491331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491331</v>
      </c>
      <c r="O53" s="47">
        <f t="shared" si="7"/>
        <v>2.9139222489102394</v>
      </c>
      <c r="P53" s="9"/>
    </row>
    <row r="54" spans="1:16">
      <c r="A54" s="12"/>
      <c r="B54" s="25">
        <v>343.8</v>
      </c>
      <c r="C54" s="20" t="s">
        <v>109</v>
      </c>
      <c r="D54" s="46">
        <v>0</v>
      </c>
      <c r="E54" s="46">
        <v>0</v>
      </c>
      <c r="F54" s="46">
        <v>0</v>
      </c>
      <c r="G54" s="46">
        <v>0</v>
      </c>
      <c r="H54" s="46">
        <v>613691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613691</v>
      </c>
      <c r="O54" s="47">
        <f t="shared" si="7"/>
        <v>3.6395990866767489</v>
      </c>
      <c r="P54" s="9"/>
    </row>
    <row r="55" spans="1:16">
      <c r="A55" s="12"/>
      <c r="B55" s="25">
        <v>343.9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5343857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5343857</v>
      </c>
      <c r="O55" s="47">
        <f t="shared" si="7"/>
        <v>31.692654864632448</v>
      </c>
      <c r="P55" s="9"/>
    </row>
    <row r="56" spans="1:16">
      <c r="A56" s="12"/>
      <c r="B56" s="25">
        <v>344.1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3477926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3477926</v>
      </c>
      <c r="O56" s="47">
        <f t="shared" si="7"/>
        <v>20.626432998250451</v>
      </c>
      <c r="P56" s="9"/>
    </row>
    <row r="57" spans="1:16">
      <c r="A57" s="12"/>
      <c r="B57" s="25">
        <v>344.5</v>
      </c>
      <c r="C57" s="20" t="s">
        <v>62</v>
      </c>
      <c r="D57" s="46">
        <v>975349</v>
      </c>
      <c r="E57" s="46">
        <v>0</v>
      </c>
      <c r="F57" s="46">
        <v>0</v>
      </c>
      <c r="G57" s="46">
        <v>0</v>
      </c>
      <c r="H57" s="46">
        <v>0</v>
      </c>
      <c r="I57" s="46">
        <v>10191597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11166946</v>
      </c>
      <c r="O57" s="47">
        <f t="shared" si="7"/>
        <v>66.227476796251821</v>
      </c>
      <c r="P57" s="9"/>
    </row>
    <row r="58" spans="1:16">
      <c r="A58" s="12"/>
      <c r="B58" s="25">
        <v>347.2</v>
      </c>
      <c r="C58" s="20" t="s">
        <v>63</v>
      </c>
      <c r="D58" s="46">
        <v>3189575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3189575</v>
      </c>
      <c r="O58" s="47">
        <f t="shared" si="7"/>
        <v>18.916318239777006</v>
      </c>
      <c r="P58" s="9"/>
    </row>
    <row r="59" spans="1:16">
      <c r="A59" s="12"/>
      <c r="B59" s="25">
        <v>347.4</v>
      </c>
      <c r="C59" s="20" t="s">
        <v>64</v>
      </c>
      <c r="D59" s="46">
        <v>37809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37809</v>
      </c>
      <c r="O59" s="47">
        <f t="shared" si="7"/>
        <v>0.2242327195089405</v>
      </c>
      <c r="P59" s="9"/>
    </row>
    <row r="60" spans="1:16">
      <c r="A60" s="12"/>
      <c r="B60" s="25">
        <v>347.5</v>
      </c>
      <c r="C60" s="20" t="s">
        <v>65</v>
      </c>
      <c r="D60" s="46">
        <v>4059611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4059611</v>
      </c>
      <c r="O60" s="47">
        <f t="shared" si="7"/>
        <v>24.076215046110963</v>
      </c>
      <c r="P60" s="9"/>
    </row>
    <row r="61" spans="1:16" ht="15.6">
      <c r="A61" s="29" t="s">
        <v>49</v>
      </c>
      <c r="B61" s="30"/>
      <c r="C61" s="31"/>
      <c r="D61" s="32">
        <f t="shared" ref="D61:M61" si="11">SUM(D62:D64)</f>
        <v>2785551</v>
      </c>
      <c r="E61" s="32">
        <f t="shared" si="11"/>
        <v>751188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2492110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6" si="12">SUM(D61:M61)</f>
        <v>6028849</v>
      </c>
      <c r="O61" s="45">
        <f t="shared" si="7"/>
        <v>35.755116685941346</v>
      </c>
      <c r="P61" s="10"/>
    </row>
    <row r="62" spans="1:16">
      <c r="A62" s="13"/>
      <c r="B62" s="39">
        <v>351.1</v>
      </c>
      <c r="C62" s="21" t="s">
        <v>68</v>
      </c>
      <c r="D62" s="46">
        <v>1758670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1758670</v>
      </c>
      <c r="O62" s="47">
        <f t="shared" si="7"/>
        <v>10.430092221925689</v>
      </c>
      <c r="P62" s="9"/>
    </row>
    <row r="63" spans="1:16">
      <c r="A63" s="13"/>
      <c r="B63" s="39">
        <v>354</v>
      </c>
      <c r="C63" s="21" t="s">
        <v>69</v>
      </c>
      <c r="D63" s="46">
        <v>1026881</v>
      </c>
      <c r="E63" s="46">
        <v>0</v>
      </c>
      <c r="F63" s="46">
        <v>0</v>
      </c>
      <c r="G63" s="46">
        <v>0</v>
      </c>
      <c r="H63" s="46">
        <v>0</v>
      </c>
      <c r="I63" s="46">
        <v>2492110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3518991</v>
      </c>
      <c r="O63" s="47">
        <f t="shared" si="7"/>
        <v>20.869975980784627</v>
      </c>
      <c r="P63" s="9"/>
    </row>
    <row r="64" spans="1:16">
      <c r="A64" s="13"/>
      <c r="B64" s="39">
        <v>359</v>
      </c>
      <c r="C64" s="21" t="s">
        <v>70</v>
      </c>
      <c r="D64" s="46">
        <v>0</v>
      </c>
      <c r="E64" s="46">
        <v>751188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751188</v>
      </c>
      <c r="O64" s="47">
        <f t="shared" si="7"/>
        <v>4.4550484832310291</v>
      </c>
      <c r="P64" s="9"/>
    </row>
    <row r="65" spans="1:16" ht="15.6">
      <c r="A65" s="29" t="s">
        <v>3</v>
      </c>
      <c r="B65" s="30"/>
      <c r="C65" s="31"/>
      <c r="D65" s="32">
        <f t="shared" ref="D65:M65" si="13">SUM(D66:D73)</f>
        <v>39075521</v>
      </c>
      <c r="E65" s="32">
        <f t="shared" si="13"/>
        <v>2811851</v>
      </c>
      <c r="F65" s="32">
        <f t="shared" si="13"/>
        <v>6194</v>
      </c>
      <c r="G65" s="32">
        <f t="shared" si="13"/>
        <v>483828</v>
      </c>
      <c r="H65" s="32">
        <f t="shared" si="13"/>
        <v>3420265</v>
      </c>
      <c r="I65" s="32">
        <f t="shared" si="13"/>
        <v>3262846</v>
      </c>
      <c r="J65" s="32">
        <f t="shared" si="13"/>
        <v>972164</v>
      </c>
      <c r="K65" s="32">
        <f t="shared" si="13"/>
        <v>196438979</v>
      </c>
      <c r="L65" s="32">
        <f t="shared" si="13"/>
        <v>0</v>
      </c>
      <c r="M65" s="32">
        <f t="shared" si="13"/>
        <v>7334</v>
      </c>
      <c r="N65" s="32">
        <f t="shared" si="12"/>
        <v>246478982</v>
      </c>
      <c r="O65" s="45">
        <f t="shared" si="7"/>
        <v>1461.7856181241289</v>
      </c>
      <c r="P65" s="10"/>
    </row>
    <row r="66" spans="1:16">
      <c r="A66" s="12"/>
      <c r="B66" s="25">
        <v>361.1</v>
      </c>
      <c r="C66" s="20" t="s">
        <v>71</v>
      </c>
      <c r="D66" s="46">
        <v>425314</v>
      </c>
      <c r="E66" s="46">
        <v>360897</v>
      </c>
      <c r="F66" s="46">
        <v>6194</v>
      </c>
      <c r="G66" s="46">
        <v>410322</v>
      </c>
      <c r="H66" s="46">
        <v>3417262</v>
      </c>
      <c r="I66" s="46">
        <v>0</v>
      </c>
      <c r="J66" s="46">
        <v>270618</v>
      </c>
      <c r="K66" s="46">
        <v>13651000</v>
      </c>
      <c r="L66" s="46">
        <v>0</v>
      </c>
      <c r="M66" s="46">
        <v>508</v>
      </c>
      <c r="N66" s="46">
        <f t="shared" si="12"/>
        <v>18542115</v>
      </c>
      <c r="O66" s="47">
        <f t="shared" si="7"/>
        <v>109.96717373899119</v>
      </c>
      <c r="P66" s="9"/>
    </row>
    <row r="67" spans="1:16">
      <c r="A67" s="12"/>
      <c r="B67" s="25">
        <v>361.2</v>
      </c>
      <c r="C67" s="20" t="s">
        <v>72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6270144</v>
      </c>
      <c r="L67" s="46">
        <v>0</v>
      </c>
      <c r="M67" s="46">
        <v>0</v>
      </c>
      <c r="N67" s="46">
        <f t="shared" ref="N67:N73" si="14">SUM(D67:M67)</f>
        <v>6270144</v>
      </c>
      <c r="O67" s="47">
        <f t="shared" si="7"/>
        <v>37.186157815141001</v>
      </c>
      <c r="P67" s="9"/>
    </row>
    <row r="68" spans="1:16">
      <c r="A68" s="12"/>
      <c r="B68" s="25">
        <v>361.3</v>
      </c>
      <c r="C68" s="20" t="s">
        <v>73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106037364</v>
      </c>
      <c r="L68" s="46">
        <v>0</v>
      </c>
      <c r="M68" s="46">
        <v>0</v>
      </c>
      <c r="N68" s="46">
        <f t="shared" si="14"/>
        <v>106037364</v>
      </c>
      <c r="O68" s="47">
        <f t="shared" si="7"/>
        <v>628.87266257450403</v>
      </c>
      <c r="P68" s="9"/>
    </row>
    <row r="69" spans="1:16">
      <c r="A69" s="12"/>
      <c r="B69" s="25">
        <v>362</v>
      </c>
      <c r="C69" s="20" t="s">
        <v>74</v>
      </c>
      <c r="D69" s="46">
        <v>2964095</v>
      </c>
      <c r="E69" s="46">
        <v>156206</v>
      </c>
      <c r="F69" s="46">
        <v>0</v>
      </c>
      <c r="G69" s="46">
        <v>0</v>
      </c>
      <c r="H69" s="46">
        <v>0</v>
      </c>
      <c r="I69" s="46">
        <v>3318203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6438504</v>
      </c>
      <c r="O69" s="47">
        <f t="shared" ref="O69:O81" si="15">(N69/O$83)</f>
        <v>38.184645494173118</v>
      </c>
      <c r="P69" s="9"/>
    </row>
    <row r="70" spans="1:16">
      <c r="A70" s="12"/>
      <c r="B70" s="25">
        <v>364</v>
      </c>
      <c r="C70" s="20" t="s">
        <v>75</v>
      </c>
      <c r="D70" s="46">
        <v>353758</v>
      </c>
      <c r="E70" s="46">
        <v>0</v>
      </c>
      <c r="F70" s="46">
        <v>0</v>
      </c>
      <c r="G70" s="46">
        <v>0</v>
      </c>
      <c r="H70" s="46">
        <v>0</v>
      </c>
      <c r="I70" s="46">
        <v>-839711</v>
      </c>
      <c r="J70" s="46">
        <v>-1120</v>
      </c>
      <c r="K70" s="46">
        <v>0</v>
      </c>
      <c r="L70" s="46">
        <v>0</v>
      </c>
      <c r="M70" s="46">
        <v>0</v>
      </c>
      <c r="N70" s="46">
        <f t="shared" si="14"/>
        <v>-487073</v>
      </c>
      <c r="O70" s="47">
        <f t="shared" si="15"/>
        <v>-2.8886694540817839</v>
      </c>
      <c r="P70" s="9"/>
    </row>
    <row r="71" spans="1:16">
      <c r="A71" s="12"/>
      <c r="B71" s="25">
        <v>366</v>
      </c>
      <c r="C71" s="20" t="s">
        <v>76</v>
      </c>
      <c r="D71" s="46">
        <v>549498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549498</v>
      </c>
      <c r="O71" s="47">
        <f t="shared" si="15"/>
        <v>3.258891557690597</v>
      </c>
      <c r="P71" s="9"/>
    </row>
    <row r="72" spans="1:16">
      <c r="A72" s="12"/>
      <c r="B72" s="25">
        <v>368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67757053</v>
      </c>
      <c r="L72" s="46">
        <v>0</v>
      </c>
      <c r="M72" s="46">
        <v>0</v>
      </c>
      <c r="N72" s="46">
        <f t="shared" si="14"/>
        <v>67757053</v>
      </c>
      <c r="O72" s="47">
        <f t="shared" si="15"/>
        <v>401.84475283930851</v>
      </c>
      <c r="P72" s="9"/>
    </row>
    <row r="73" spans="1:16">
      <c r="A73" s="12"/>
      <c r="B73" s="25">
        <v>369.9</v>
      </c>
      <c r="C73" s="20" t="s">
        <v>78</v>
      </c>
      <c r="D73" s="46">
        <v>34782856</v>
      </c>
      <c r="E73" s="46">
        <v>2294748</v>
      </c>
      <c r="F73" s="46">
        <v>0</v>
      </c>
      <c r="G73" s="46">
        <v>73506</v>
      </c>
      <c r="H73" s="46">
        <v>3003</v>
      </c>
      <c r="I73" s="46">
        <v>784354</v>
      </c>
      <c r="J73" s="46">
        <v>702666</v>
      </c>
      <c r="K73" s="46">
        <v>2723418</v>
      </c>
      <c r="L73" s="46">
        <v>0</v>
      </c>
      <c r="M73" s="46">
        <v>6826</v>
      </c>
      <c r="N73" s="46">
        <f t="shared" si="14"/>
        <v>41371377</v>
      </c>
      <c r="O73" s="47">
        <f t="shared" si="15"/>
        <v>245.36000355840227</v>
      </c>
      <c r="P73" s="9"/>
    </row>
    <row r="74" spans="1:16" ht="15.6">
      <c r="A74" s="29" t="s">
        <v>50</v>
      </c>
      <c r="B74" s="30"/>
      <c r="C74" s="31"/>
      <c r="D74" s="32">
        <f t="shared" ref="D74:M74" si="16">SUM(D75:D80)</f>
        <v>12801227</v>
      </c>
      <c r="E74" s="32">
        <f t="shared" si="16"/>
        <v>5237528</v>
      </c>
      <c r="F74" s="32">
        <f t="shared" si="16"/>
        <v>15516221</v>
      </c>
      <c r="G74" s="32">
        <f t="shared" si="16"/>
        <v>6698054</v>
      </c>
      <c r="H74" s="32">
        <f t="shared" si="16"/>
        <v>111543</v>
      </c>
      <c r="I74" s="32">
        <f t="shared" si="16"/>
        <v>3372074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ref="N74:N81" si="17">SUM(D74:M74)</f>
        <v>43736647</v>
      </c>
      <c r="O74" s="45">
        <f t="shared" si="15"/>
        <v>259.38764048275658</v>
      </c>
      <c r="P74" s="9"/>
    </row>
    <row r="75" spans="1:16">
      <c r="A75" s="12"/>
      <c r="B75" s="25">
        <v>381</v>
      </c>
      <c r="C75" s="20" t="s">
        <v>79</v>
      </c>
      <c r="D75" s="46">
        <v>12801227</v>
      </c>
      <c r="E75" s="46">
        <v>5237528</v>
      </c>
      <c r="F75" s="46">
        <v>15516221</v>
      </c>
      <c r="G75" s="46">
        <v>6698054</v>
      </c>
      <c r="H75" s="46">
        <v>111543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40364573</v>
      </c>
      <c r="O75" s="47">
        <f t="shared" si="15"/>
        <v>239.38898081428104</v>
      </c>
      <c r="P75" s="9"/>
    </row>
    <row r="76" spans="1:16">
      <c r="A76" s="12"/>
      <c r="B76" s="25">
        <v>389.1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1209495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1209495</v>
      </c>
      <c r="O76" s="47">
        <f t="shared" si="15"/>
        <v>7.1731162707944129</v>
      </c>
      <c r="P76" s="9"/>
    </row>
    <row r="77" spans="1:16">
      <c r="A77" s="12"/>
      <c r="B77" s="25">
        <v>389.3</v>
      </c>
      <c r="C77" s="20" t="s">
        <v>115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1091104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1091104</v>
      </c>
      <c r="O77" s="47">
        <f t="shared" si="15"/>
        <v>6.4709782640927553</v>
      </c>
      <c r="P77" s="9"/>
    </row>
    <row r="78" spans="1:16">
      <c r="A78" s="12"/>
      <c r="B78" s="25">
        <v>389.5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72317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72317</v>
      </c>
      <c r="O78" s="47">
        <f t="shared" si="15"/>
        <v>0.42888829582184268</v>
      </c>
      <c r="P78" s="9"/>
    </row>
    <row r="79" spans="1:16">
      <c r="A79" s="12"/>
      <c r="B79" s="25">
        <v>389.6</v>
      </c>
      <c r="C79" s="20" t="s">
        <v>85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100592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100592</v>
      </c>
      <c r="O79" s="47">
        <f t="shared" si="15"/>
        <v>0.59657800314325538</v>
      </c>
      <c r="P79" s="9"/>
    </row>
    <row r="80" spans="1:16" ht="15.6" thickBot="1">
      <c r="A80" s="12"/>
      <c r="B80" s="25">
        <v>389.8</v>
      </c>
      <c r="C80" s="20" t="s">
        <v>87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898566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898566</v>
      </c>
      <c r="O80" s="47">
        <f t="shared" si="15"/>
        <v>5.3290988346232542</v>
      </c>
      <c r="P80" s="9"/>
    </row>
    <row r="81" spans="1:119" ht="16.2" thickBot="1">
      <c r="A81" s="14" t="s">
        <v>66</v>
      </c>
      <c r="B81" s="23"/>
      <c r="C81" s="22"/>
      <c r="D81" s="15">
        <f t="shared" ref="D81:M81" si="18">SUM(D5,D14,D21,D44,D61,D65,D74)</f>
        <v>264550511</v>
      </c>
      <c r="E81" s="15">
        <f t="shared" si="18"/>
        <v>55256669</v>
      </c>
      <c r="F81" s="15">
        <f t="shared" si="18"/>
        <v>19340632</v>
      </c>
      <c r="G81" s="15">
        <f t="shared" si="18"/>
        <v>8287718</v>
      </c>
      <c r="H81" s="15">
        <f t="shared" si="18"/>
        <v>4145499</v>
      </c>
      <c r="I81" s="15">
        <f t="shared" si="18"/>
        <v>152738714</v>
      </c>
      <c r="J81" s="15">
        <f t="shared" si="18"/>
        <v>60758509</v>
      </c>
      <c r="K81" s="15">
        <f t="shared" si="18"/>
        <v>196438979</v>
      </c>
      <c r="L81" s="15">
        <f t="shared" si="18"/>
        <v>0</v>
      </c>
      <c r="M81" s="15">
        <f t="shared" si="18"/>
        <v>85277</v>
      </c>
      <c r="N81" s="15">
        <f t="shared" si="17"/>
        <v>761602508</v>
      </c>
      <c r="O81" s="38">
        <f t="shared" si="15"/>
        <v>4516.8134982059719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21" t="s">
        <v>116</v>
      </c>
      <c r="M83" s="121"/>
      <c r="N83" s="121"/>
      <c r="O83" s="43">
        <v>168615</v>
      </c>
    </row>
    <row r="84" spans="1:119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  <row r="85" spans="1:119" ht="15.75" customHeight="1" thickBot="1">
      <c r="A85" s="123" t="s">
        <v>105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106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139026222</v>
      </c>
      <c r="E5" s="27">
        <f t="shared" si="0"/>
        <v>0</v>
      </c>
      <c r="F5" s="27">
        <f t="shared" si="0"/>
        <v>5083903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41326</v>
      </c>
      <c r="N5" s="28">
        <f t="shared" ref="N5:N23" si="1">SUM(D5:M5)</f>
        <v>144151451</v>
      </c>
      <c r="O5" s="33">
        <f t="shared" ref="O5:O36" si="2">(N5/O$83)</f>
        <v>867.31115790740353</v>
      </c>
      <c r="P5" s="6"/>
    </row>
    <row r="6" spans="1:133">
      <c r="A6" s="12"/>
      <c r="B6" s="25">
        <v>311</v>
      </c>
      <c r="C6" s="20" t="s">
        <v>2</v>
      </c>
      <c r="D6" s="46">
        <v>96703744</v>
      </c>
      <c r="E6" s="46">
        <v>0</v>
      </c>
      <c r="F6" s="46">
        <v>5083903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41326</v>
      </c>
      <c r="N6" s="46">
        <f t="shared" si="1"/>
        <v>101828973</v>
      </c>
      <c r="O6" s="47">
        <f t="shared" si="2"/>
        <v>612.67093649408866</v>
      </c>
      <c r="P6" s="9"/>
    </row>
    <row r="7" spans="1:133">
      <c r="A7" s="12"/>
      <c r="B7" s="25">
        <v>312.51</v>
      </c>
      <c r="C7" s="20" t="s">
        <v>99</v>
      </c>
      <c r="D7" s="46">
        <v>3215261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3215261</v>
      </c>
      <c r="O7" s="47">
        <f t="shared" si="2"/>
        <v>19.345152071237326</v>
      </c>
      <c r="P7" s="9"/>
    </row>
    <row r="8" spans="1:133">
      <c r="A8" s="12"/>
      <c r="B8" s="25">
        <v>312.52</v>
      </c>
      <c r="C8" s="20" t="s">
        <v>96</v>
      </c>
      <c r="D8" s="46">
        <v>1520669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1520669</v>
      </c>
      <c r="O8" s="47">
        <f t="shared" si="2"/>
        <v>9.1493577208868562</v>
      </c>
      <c r="P8" s="9"/>
    </row>
    <row r="9" spans="1:133">
      <c r="A9" s="12"/>
      <c r="B9" s="25">
        <v>314.10000000000002</v>
      </c>
      <c r="C9" s="20" t="s">
        <v>10</v>
      </c>
      <c r="D9" s="46">
        <v>16252773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16252773</v>
      </c>
      <c r="O9" s="47">
        <f t="shared" si="2"/>
        <v>97.787509401040879</v>
      </c>
      <c r="P9" s="9"/>
    </row>
    <row r="10" spans="1:133">
      <c r="A10" s="12"/>
      <c r="B10" s="25">
        <v>314.3</v>
      </c>
      <c r="C10" s="20" t="s">
        <v>11</v>
      </c>
      <c r="D10" s="46">
        <v>4462339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4462339</v>
      </c>
      <c r="O10" s="47">
        <f t="shared" si="2"/>
        <v>26.848404079299659</v>
      </c>
      <c r="P10" s="9"/>
    </row>
    <row r="11" spans="1:133">
      <c r="A11" s="12"/>
      <c r="B11" s="25">
        <v>314.39999999999998</v>
      </c>
      <c r="C11" s="20" t="s">
        <v>13</v>
      </c>
      <c r="D11" s="46">
        <v>499504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499504</v>
      </c>
      <c r="O11" s="47">
        <f t="shared" si="2"/>
        <v>3.0053488162209319</v>
      </c>
      <c r="P11" s="9"/>
    </row>
    <row r="12" spans="1:133">
      <c r="A12" s="12"/>
      <c r="B12" s="25">
        <v>315</v>
      </c>
      <c r="C12" s="20" t="s">
        <v>107</v>
      </c>
      <c r="D12" s="46">
        <v>13511022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13511022</v>
      </c>
      <c r="O12" s="47">
        <f t="shared" si="2"/>
        <v>81.291308925724252</v>
      </c>
      <c r="P12" s="9"/>
    </row>
    <row r="13" spans="1:133">
      <c r="A13" s="12"/>
      <c r="B13" s="25">
        <v>316</v>
      </c>
      <c r="C13" s="20" t="s">
        <v>14</v>
      </c>
      <c r="D13" s="46">
        <v>2860910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2860910</v>
      </c>
      <c r="O13" s="47">
        <f t="shared" si="2"/>
        <v>17.213140398904965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SUM(D15:D20)</f>
        <v>37569538</v>
      </c>
      <c r="E14" s="32">
        <f t="shared" si="3"/>
        <v>11187200</v>
      </c>
      <c r="F14" s="32">
        <f t="shared" si="3"/>
        <v>0</v>
      </c>
      <c r="G14" s="32">
        <f t="shared" si="3"/>
        <v>110838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48867576</v>
      </c>
      <c r="O14" s="45">
        <f t="shared" si="2"/>
        <v>294.01989109834238</v>
      </c>
      <c r="P14" s="10"/>
    </row>
    <row r="15" spans="1:133">
      <c r="A15" s="12"/>
      <c r="B15" s="25">
        <v>322</v>
      </c>
      <c r="C15" s="20" t="s">
        <v>0</v>
      </c>
      <c r="D15" s="46">
        <v>261615</v>
      </c>
      <c r="E15" s="46">
        <v>10611017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10872632</v>
      </c>
      <c r="O15" s="47">
        <f t="shared" si="2"/>
        <v>65.416997081916904</v>
      </c>
      <c r="P15" s="9"/>
    </row>
    <row r="16" spans="1:133">
      <c r="A16" s="12"/>
      <c r="B16" s="25">
        <v>323.10000000000002</v>
      </c>
      <c r="C16" s="20" t="s">
        <v>16</v>
      </c>
      <c r="D16" s="46">
        <v>16141012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16141012</v>
      </c>
      <c r="O16" s="47">
        <f t="shared" si="2"/>
        <v>97.115080773743273</v>
      </c>
      <c r="P16" s="9"/>
    </row>
    <row r="17" spans="1:16">
      <c r="A17" s="12"/>
      <c r="B17" s="25">
        <v>323.39999999999998</v>
      </c>
      <c r="C17" s="20" t="s">
        <v>17</v>
      </c>
      <c r="D17" s="46">
        <v>298162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298162</v>
      </c>
      <c r="O17" s="47">
        <f t="shared" si="2"/>
        <v>1.7939412171715652</v>
      </c>
      <c r="P17" s="9"/>
    </row>
    <row r="18" spans="1:16">
      <c r="A18" s="12"/>
      <c r="B18" s="25">
        <v>324.62</v>
      </c>
      <c r="C18" s="20" t="s">
        <v>18</v>
      </c>
      <c r="D18" s="46">
        <v>492970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492970</v>
      </c>
      <c r="O18" s="47">
        <f t="shared" si="2"/>
        <v>2.9660359194970067</v>
      </c>
      <c r="P18" s="9"/>
    </row>
    <row r="19" spans="1:16">
      <c r="A19" s="12"/>
      <c r="B19" s="25">
        <v>325.10000000000002</v>
      </c>
      <c r="C19" s="20" t="s">
        <v>19</v>
      </c>
      <c r="D19" s="46">
        <v>0</v>
      </c>
      <c r="E19" s="46">
        <v>0</v>
      </c>
      <c r="F19" s="46">
        <v>0</v>
      </c>
      <c r="G19" s="46">
        <v>110838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110838</v>
      </c>
      <c r="O19" s="47">
        <f t="shared" si="2"/>
        <v>0.66687524442706292</v>
      </c>
      <c r="P19" s="9"/>
    </row>
    <row r="20" spans="1:16">
      <c r="A20" s="12"/>
      <c r="B20" s="25">
        <v>325.2</v>
      </c>
      <c r="C20" s="20" t="s">
        <v>20</v>
      </c>
      <c r="D20" s="46">
        <v>20375779</v>
      </c>
      <c r="E20" s="46">
        <v>576183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20951962</v>
      </c>
      <c r="O20" s="47">
        <f t="shared" si="2"/>
        <v>126.06096086158659</v>
      </c>
      <c r="P20" s="9"/>
    </row>
    <row r="21" spans="1:16" ht="15.6">
      <c r="A21" s="29" t="s">
        <v>22</v>
      </c>
      <c r="B21" s="30"/>
      <c r="C21" s="31"/>
      <c r="D21" s="32">
        <f t="shared" ref="D21:M21" si="4">SUM(D22:D43)</f>
        <v>17099268</v>
      </c>
      <c r="E21" s="32">
        <f t="shared" si="4"/>
        <v>32092789</v>
      </c>
      <c r="F21" s="32">
        <f t="shared" si="4"/>
        <v>0</v>
      </c>
      <c r="G21" s="32">
        <f t="shared" si="4"/>
        <v>978700</v>
      </c>
      <c r="H21" s="32">
        <f t="shared" si="4"/>
        <v>0</v>
      </c>
      <c r="I21" s="32">
        <f t="shared" si="4"/>
        <v>248680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4">
        <f t="shared" si="1"/>
        <v>50419437</v>
      </c>
      <c r="O21" s="45">
        <f t="shared" si="2"/>
        <v>303.35692067025661</v>
      </c>
      <c r="P21" s="10"/>
    </row>
    <row r="22" spans="1:16">
      <c r="A22" s="12"/>
      <c r="B22" s="25">
        <v>331.1</v>
      </c>
      <c r="C22" s="20" t="s">
        <v>100</v>
      </c>
      <c r="D22" s="46">
        <v>0</v>
      </c>
      <c r="E22" s="46">
        <v>308757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308757</v>
      </c>
      <c r="O22" s="47">
        <f t="shared" si="2"/>
        <v>1.8576877951926838</v>
      </c>
      <c r="P22" s="9"/>
    </row>
    <row r="23" spans="1:16">
      <c r="A23" s="12"/>
      <c r="B23" s="25">
        <v>331.2</v>
      </c>
      <c r="C23" s="20" t="s">
        <v>21</v>
      </c>
      <c r="D23" s="46">
        <v>0</v>
      </c>
      <c r="E23" s="46">
        <v>2969357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2969357</v>
      </c>
      <c r="O23" s="47">
        <f t="shared" si="2"/>
        <v>17.86562979453085</v>
      </c>
      <c r="P23" s="9"/>
    </row>
    <row r="24" spans="1:16">
      <c r="A24" s="12"/>
      <c r="B24" s="25">
        <v>331.39</v>
      </c>
      <c r="C24" s="20" t="s">
        <v>101</v>
      </c>
      <c r="D24" s="46">
        <v>0</v>
      </c>
      <c r="E24" s="46">
        <v>1145351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1145351</v>
      </c>
      <c r="O24" s="47">
        <f t="shared" si="2"/>
        <v>6.8911946090671163</v>
      </c>
      <c r="P24" s="9"/>
    </row>
    <row r="25" spans="1:16">
      <c r="A25" s="12"/>
      <c r="B25" s="25">
        <v>331.42</v>
      </c>
      <c r="C25" s="20" t="s">
        <v>26</v>
      </c>
      <c r="D25" s="46">
        <v>0</v>
      </c>
      <c r="E25" s="46">
        <v>1696848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1696848</v>
      </c>
      <c r="O25" s="47">
        <f t="shared" si="2"/>
        <v>10.209367949219338</v>
      </c>
      <c r="P25" s="9"/>
    </row>
    <row r="26" spans="1:16">
      <c r="A26" s="12"/>
      <c r="B26" s="25">
        <v>331.49</v>
      </c>
      <c r="C26" s="20" t="s">
        <v>27</v>
      </c>
      <c r="D26" s="46">
        <v>0</v>
      </c>
      <c r="E26" s="46">
        <v>1636876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1636876</v>
      </c>
      <c r="O26" s="47">
        <f t="shared" si="2"/>
        <v>9.8485364459552969</v>
      </c>
      <c r="P26" s="9"/>
    </row>
    <row r="27" spans="1:16">
      <c r="A27" s="12"/>
      <c r="B27" s="25">
        <v>331.5</v>
      </c>
      <c r="C27" s="20" t="s">
        <v>23</v>
      </c>
      <c r="D27" s="46">
        <v>84164</v>
      </c>
      <c r="E27" s="46">
        <v>9142545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9226709</v>
      </c>
      <c r="O27" s="47">
        <f t="shared" si="2"/>
        <v>55.514027857164344</v>
      </c>
      <c r="P27" s="9"/>
    </row>
    <row r="28" spans="1:16">
      <c r="A28" s="12"/>
      <c r="B28" s="25">
        <v>331.7</v>
      </c>
      <c r="C28" s="20" t="s">
        <v>24</v>
      </c>
      <c r="D28" s="46">
        <v>0</v>
      </c>
      <c r="E28" s="46">
        <v>276395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276395</v>
      </c>
      <c r="O28" s="47">
        <f t="shared" si="2"/>
        <v>1.662976444751963</v>
      </c>
      <c r="P28" s="9"/>
    </row>
    <row r="29" spans="1:16">
      <c r="A29" s="12"/>
      <c r="B29" s="25">
        <v>334.2</v>
      </c>
      <c r="C29" s="20" t="s">
        <v>25</v>
      </c>
      <c r="D29" s="46">
        <v>0</v>
      </c>
      <c r="E29" s="46">
        <v>157487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157487</v>
      </c>
      <c r="O29" s="47">
        <f t="shared" si="2"/>
        <v>0.947546704371108</v>
      </c>
      <c r="P29" s="9"/>
    </row>
    <row r="30" spans="1:16">
      <c r="A30" s="12"/>
      <c r="B30" s="25">
        <v>334.41</v>
      </c>
      <c r="C30" s="20" t="s">
        <v>102</v>
      </c>
      <c r="D30" s="46">
        <v>0</v>
      </c>
      <c r="E30" s="46">
        <v>183564</v>
      </c>
      <c r="F30" s="46">
        <v>0</v>
      </c>
      <c r="G30" s="46">
        <v>0</v>
      </c>
      <c r="H30" s="46">
        <v>0</v>
      </c>
      <c r="I30" s="46">
        <v>248680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6">SUM(D30:M30)</f>
        <v>432244</v>
      </c>
      <c r="O30" s="47">
        <f t="shared" si="2"/>
        <v>2.6006678499443456</v>
      </c>
      <c r="P30" s="9"/>
    </row>
    <row r="31" spans="1:16">
      <c r="A31" s="12"/>
      <c r="B31" s="25">
        <v>334.5</v>
      </c>
      <c r="C31" s="20" t="s">
        <v>29</v>
      </c>
      <c r="D31" s="46">
        <v>0</v>
      </c>
      <c r="E31" s="46">
        <v>555523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555523</v>
      </c>
      <c r="O31" s="47">
        <f t="shared" si="2"/>
        <v>3.3423964381336302</v>
      </c>
      <c r="P31" s="9"/>
    </row>
    <row r="32" spans="1:16">
      <c r="A32" s="12"/>
      <c r="B32" s="25">
        <v>334.7</v>
      </c>
      <c r="C32" s="20" t="s">
        <v>30</v>
      </c>
      <c r="D32" s="46">
        <v>0</v>
      </c>
      <c r="E32" s="46">
        <v>129611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129611</v>
      </c>
      <c r="O32" s="47">
        <f t="shared" si="2"/>
        <v>0.77982611834782345</v>
      </c>
      <c r="P32" s="9"/>
    </row>
    <row r="33" spans="1:16">
      <c r="A33" s="12"/>
      <c r="B33" s="25">
        <v>335.12</v>
      </c>
      <c r="C33" s="20" t="s">
        <v>31</v>
      </c>
      <c r="D33" s="46">
        <v>4663469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4663469</v>
      </c>
      <c r="O33" s="47">
        <f t="shared" si="2"/>
        <v>28.058536145121987</v>
      </c>
      <c r="P33" s="9"/>
    </row>
    <row r="34" spans="1:16">
      <c r="A34" s="12"/>
      <c r="B34" s="25">
        <v>335.14</v>
      </c>
      <c r="C34" s="20" t="s">
        <v>32</v>
      </c>
      <c r="D34" s="46">
        <v>32661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32661</v>
      </c>
      <c r="O34" s="47">
        <f t="shared" si="2"/>
        <v>0.19651033362413886</v>
      </c>
      <c r="P34" s="9"/>
    </row>
    <row r="35" spans="1:16">
      <c r="A35" s="12"/>
      <c r="B35" s="25">
        <v>335.15</v>
      </c>
      <c r="C35" s="20" t="s">
        <v>33</v>
      </c>
      <c r="D35" s="46">
        <v>241903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241903</v>
      </c>
      <c r="O35" s="47">
        <f t="shared" si="2"/>
        <v>1.4554495953792004</v>
      </c>
      <c r="P35" s="9"/>
    </row>
    <row r="36" spans="1:16">
      <c r="A36" s="12"/>
      <c r="B36" s="25">
        <v>335.18</v>
      </c>
      <c r="C36" s="20" t="s">
        <v>34</v>
      </c>
      <c r="D36" s="46">
        <v>9503251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9503251</v>
      </c>
      <c r="O36" s="47">
        <f t="shared" si="2"/>
        <v>57.177888751842602</v>
      </c>
      <c r="P36" s="9"/>
    </row>
    <row r="37" spans="1:16">
      <c r="A37" s="12"/>
      <c r="B37" s="25">
        <v>335.21</v>
      </c>
      <c r="C37" s="20" t="s">
        <v>108</v>
      </c>
      <c r="D37" s="46">
        <v>150086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150086</v>
      </c>
      <c r="O37" s="47">
        <f t="shared" ref="O37:O68" si="7">(N37/O$83)</f>
        <v>0.90301735808188688</v>
      </c>
      <c r="P37" s="9"/>
    </row>
    <row r="38" spans="1:16">
      <c r="A38" s="12"/>
      <c r="B38" s="25">
        <v>335.49</v>
      </c>
      <c r="C38" s="20" t="s">
        <v>36</v>
      </c>
      <c r="D38" s="46">
        <v>163125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163125</v>
      </c>
      <c r="O38" s="47">
        <f t="shared" si="7"/>
        <v>0.98146866821094436</v>
      </c>
      <c r="P38" s="9"/>
    </row>
    <row r="39" spans="1:16">
      <c r="A39" s="12"/>
      <c r="B39" s="25">
        <v>337.2</v>
      </c>
      <c r="C39" s="20" t="s">
        <v>38</v>
      </c>
      <c r="D39" s="46">
        <v>0</v>
      </c>
      <c r="E39" s="46">
        <v>106156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8">SUM(D39:M39)</f>
        <v>106156</v>
      </c>
      <c r="O39" s="47">
        <f t="shared" si="7"/>
        <v>0.63870521344123221</v>
      </c>
      <c r="P39" s="9"/>
    </row>
    <row r="40" spans="1:16">
      <c r="A40" s="12"/>
      <c r="B40" s="25">
        <v>337.3</v>
      </c>
      <c r="C40" s="20" t="s">
        <v>39</v>
      </c>
      <c r="D40" s="46">
        <v>0</v>
      </c>
      <c r="E40" s="46">
        <v>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</v>
      </c>
      <c r="O40" s="47">
        <f t="shared" si="7"/>
        <v>6.0166661652778193E-5</v>
      </c>
      <c r="P40" s="9"/>
    </row>
    <row r="41" spans="1:16">
      <c r="A41" s="12"/>
      <c r="B41" s="25">
        <v>337.4</v>
      </c>
      <c r="C41" s="20" t="s">
        <v>40</v>
      </c>
      <c r="D41" s="46">
        <v>0</v>
      </c>
      <c r="E41" s="46">
        <v>1547034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1547034</v>
      </c>
      <c r="O41" s="47">
        <f t="shared" si="7"/>
        <v>9.3079871243344066</v>
      </c>
      <c r="P41" s="9"/>
    </row>
    <row r="42" spans="1:16">
      <c r="A42" s="12"/>
      <c r="B42" s="25">
        <v>337.7</v>
      </c>
      <c r="C42" s="20" t="s">
        <v>41</v>
      </c>
      <c r="D42" s="46">
        <v>0</v>
      </c>
      <c r="E42" s="46">
        <v>4750485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4750485</v>
      </c>
      <c r="O42" s="47">
        <f t="shared" si="7"/>
        <v>28.582082368159803</v>
      </c>
      <c r="P42" s="9"/>
    </row>
    <row r="43" spans="1:16">
      <c r="A43" s="12"/>
      <c r="B43" s="25">
        <v>338</v>
      </c>
      <c r="C43" s="20" t="s">
        <v>43</v>
      </c>
      <c r="D43" s="46">
        <v>2260609</v>
      </c>
      <c r="E43" s="46">
        <v>7486790</v>
      </c>
      <c r="F43" s="46">
        <v>0</v>
      </c>
      <c r="G43" s="46">
        <v>978700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10726099</v>
      </c>
      <c r="O43" s="47">
        <f t="shared" si="7"/>
        <v>64.535356938720255</v>
      </c>
      <c r="P43" s="9"/>
    </row>
    <row r="44" spans="1:16" ht="15.6">
      <c r="A44" s="29" t="s">
        <v>48</v>
      </c>
      <c r="B44" s="30"/>
      <c r="C44" s="31"/>
      <c r="D44" s="32">
        <f t="shared" ref="D44:M44" si="9">SUM(D45:D59)</f>
        <v>19426937</v>
      </c>
      <c r="E44" s="32">
        <f t="shared" si="9"/>
        <v>212197</v>
      </c>
      <c r="F44" s="32">
        <f t="shared" si="9"/>
        <v>0</v>
      </c>
      <c r="G44" s="32">
        <f t="shared" si="9"/>
        <v>0</v>
      </c>
      <c r="H44" s="32">
        <f t="shared" si="9"/>
        <v>578150</v>
      </c>
      <c r="I44" s="32">
        <f t="shared" si="9"/>
        <v>143361413</v>
      </c>
      <c r="J44" s="32">
        <f t="shared" si="9"/>
        <v>54920481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218499178</v>
      </c>
      <c r="O44" s="45">
        <f t="shared" si="7"/>
        <v>1314.6366114136158</v>
      </c>
      <c r="P44" s="10"/>
    </row>
    <row r="45" spans="1:16">
      <c r="A45" s="12"/>
      <c r="B45" s="25">
        <v>341.2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54920481</v>
      </c>
      <c r="K45" s="46">
        <v>0</v>
      </c>
      <c r="L45" s="46">
        <v>0</v>
      </c>
      <c r="M45" s="46">
        <v>0</v>
      </c>
      <c r="N45" s="46">
        <f t="shared" ref="N45:N59" si="10">SUM(D45:M45)</f>
        <v>54920481</v>
      </c>
      <c r="O45" s="47">
        <f t="shared" si="7"/>
        <v>330.43819981348332</v>
      </c>
      <c r="P45" s="9"/>
    </row>
    <row r="46" spans="1:16">
      <c r="A46" s="12"/>
      <c r="B46" s="25">
        <v>341.9</v>
      </c>
      <c r="C46" s="20" t="s">
        <v>52</v>
      </c>
      <c r="D46" s="46">
        <v>1198668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1198668</v>
      </c>
      <c r="O46" s="47">
        <f t="shared" si="7"/>
        <v>7.2119851990012336</v>
      </c>
      <c r="P46" s="9"/>
    </row>
    <row r="47" spans="1:16">
      <c r="A47" s="12"/>
      <c r="B47" s="25">
        <v>342.1</v>
      </c>
      <c r="C47" s="20" t="s">
        <v>53</v>
      </c>
      <c r="D47" s="46">
        <v>256865</v>
      </c>
      <c r="E47" s="46">
        <v>188445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445310</v>
      </c>
      <c r="O47" s="47">
        <f t="shared" si="7"/>
        <v>2.6792816100598658</v>
      </c>
      <c r="P47" s="9"/>
    </row>
    <row r="48" spans="1:16">
      <c r="A48" s="12"/>
      <c r="B48" s="25">
        <v>342.2</v>
      </c>
      <c r="C48" s="20" t="s">
        <v>54</v>
      </c>
      <c r="D48" s="46">
        <v>1759722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1759722</v>
      </c>
      <c r="O48" s="47">
        <f t="shared" si="7"/>
        <v>10.587659817695016</v>
      </c>
      <c r="P48" s="9"/>
    </row>
    <row r="49" spans="1:16">
      <c r="A49" s="12"/>
      <c r="B49" s="25">
        <v>342.6</v>
      </c>
      <c r="C49" s="20" t="s">
        <v>55</v>
      </c>
      <c r="D49" s="46">
        <v>7285138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7285138</v>
      </c>
      <c r="O49" s="47">
        <f t="shared" si="7"/>
        <v>43.832243313979724</v>
      </c>
      <c r="P49" s="9"/>
    </row>
    <row r="50" spans="1:16">
      <c r="A50" s="12"/>
      <c r="B50" s="25">
        <v>342.9</v>
      </c>
      <c r="C50" s="20" t="s">
        <v>56</v>
      </c>
      <c r="D50" s="46">
        <v>1150055</v>
      </c>
      <c r="E50" s="46">
        <v>23752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1173807</v>
      </c>
      <c r="O50" s="47">
        <f t="shared" si="7"/>
        <v>7.0624048614662618</v>
      </c>
      <c r="P50" s="9"/>
    </row>
    <row r="51" spans="1:16">
      <c r="A51" s="12"/>
      <c r="B51" s="25">
        <v>343.4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19244685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19244685</v>
      </c>
      <c r="O51" s="47">
        <f t="shared" si="7"/>
        <v>115.78884510092958</v>
      </c>
      <c r="P51" s="9"/>
    </row>
    <row r="52" spans="1:16">
      <c r="A52" s="12"/>
      <c r="B52" s="25">
        <v>343.6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105395277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105395277</v>
      </c>
      <c r="O52" s="47">
        <f t="shared" si="7"/>
        <v>634.12819710598353</v>
      </c>
      <c r="P52" s="9"/>
    </row>
    <row r="53" spans="1:16">
      <c r="A53" s="12"/>
      <c r="B53" s="25">
        <v>343.7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451033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451033</v>
      </c>
      <c r="O53" s="47">
        <f t="shared" si="7"/>
        <v>2.713714990523751</v>
      </c>
      <c r="P53" s="9"/>
    </row>
    <row r="54" spans="1:16">
      <c r="A54" s="12"/>
      <c r="B54" s="25">
        <v>343.8</v>
      </c>
      <c r="C54" s="20" t="s">
        <v>109</v>
      </c>
      <c r="D54" s="46">
        <v>0</v>
      </c>
      <c r="E54" s="46">
        <v>0</v>
      </c>
      <c r="F54" s="46">
        <v>0</v>
      </c>
      <c r="G54" s="46">
        <v>0</v>
      </c>
      <c r="H54" s="46">
        <v>578150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578150</v>
      </c>
      <c r="O54" s="47">
        <f t="shared" si="7"/>
        <v>3.4785355434553713</v>
      </c>
      <c r="P54" s="9"/>
    </row>
    <row r="55" spans="1:16">
      <c r="A55" s="12"/>
      <c r="B55" s="25">
        <v>343.9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8520392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8520392</v>
      </c>
      <c r="O55" s="47">
        <f t="shared" si="7"/>
        <v>51.264354261303815</v>
      </c>
      <c r="P55" s="9"/>
    </row>
    <row r="56" spans="1:16">
      <c r="A56" s="12"/>
      <c r="B56" s="25">
        <v>344.5</v>
      </c>
      <c r="C56" s="20" t="s">
        <v>62</v>
      </c>
      <c r="D56" s="46">
        <v>842181</v>
      </c>
      <c r="E56" s="46">
        <v>0</v>
      </c>
      <c r="F56" s="46">
        <v>0</v>
      </c>
      <c r="G56" s="46">
        <v>0</v>
      </c>
      <c r="H56" s="46">
        <v>0</v>
      </c>
      <c r="I56" s="46">
        <v>9750026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10592207</v>
      </c>
      <c r="O56" s="47">
        <f t="shared" si="7"/>
        <v>63.729773472518879</v>
      </c>
      <c r="P56" s="9"/>
    </row>
    <row r="57" spans="1:16">
      <c r="A57" s="12"/>
      <c r="B57" s="25">
        <v>347.2</v>
      </c>
      <c r="C57" s="20" t="s">
        <v>63</v>
      </c>
      <c r="D57" s="46">
        <v>2815853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2815853</v>
      </c>
      <c r="O57" s="47">
        <f t="shared" si="7"/>
        <v>16.942047471496043</v>
      </c>
      <c r="P57" s="9"/>
    </row>
    <row r="58" spans="1:16">
      <c r="A58" s="12"/>
      <c r="B58" s="25">
        <v>347.4</v>
      </c>
      <c r="C58" s="20" t="s">
        <v>64</v>
      </c>
      <c r="D58" s="46">
        <v>31666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31666</v>
      </c>
      <c r="O58" s="47">
        <f t="shared" si="7"/>
        <v>0.19052375078968745</v>
      </c>
      <c r="P58" s="9"/>
    </row>
    <row r="59" spans="1:16">
      <c r="A59" s="12"/>
      <c r="B59" s="25">
        <v>347.5</v>
      </c>
      <c r="C59" s="20" t="s">
        <v>65</v>
      </c>
      <c r="D59" s="46">
        <v>4086789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4086789</v>
      </c>
      <c r="O59" s="47">
        <f t="shared" si="7"/>
        <v>24.588845100929575</v>
      </c>
      <c r="P59" s="9"/>
    </row>
    <row r="60" spans="1:16" ht="15.6">
      <c r="A60" s="29" t="s">
        <v>49</v>
      </c>
      <c r="B60" s="30"/>
      <c r="C60" s="31"/>
      <c r="D60" s="32">
        <f t="shared" ref="D60:M60" si="11">SUM(D61:D63)</f>
        <v>2690287</v>
      </c>
      <c r="E60" s="32">
        <f t="shared" si="11"/>
        <v>1078976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2610955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5" si="12">SUM(D60:M60)</f>
        <v>6380218</v>
      </c>
      <c r="O60" s="45">
        <f t="shared" si="7"/>
        <v>38.387641767696522</v>
      </c>
      <c r="P60" s="10"/>
    </row>
    <row r="61" spans="1:16">
      <c r="A61" s="13"/>
      <c r="B61" s="39">
        <v>351.1</v>
      </c>
      <c r="C61" s="21" t="s">
        <v>68</v>
      </c>
      <c r="D61" s="46">
        <v>1551992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1551992</v>
      </c>
      <c r="O61" s="47">
        <f t="shared" si="7"/>
        <v>9.3378177551818542</v>
      </c>
      <c r="P61" s="9"/>
    </row>
    <row r="62" spans="1:16">
      <c r="A62" s="13"/>
      <c r="B62" s="39">
        <v>354</v>
      </c>
      <c r="C62" s="21" t="s">
        <v>69</v>
      </c>
      <c r="D62" s="46">
        <v>1138295</v>
      </c>
      <c r="E62" s="46">
        <v>0</v>
      </c>
      <c r="F62" s="46">
        <v>0</v>
      </c>
      <c r="G62" s="46">
        <v>0</v>
      </c>
      <c r="H62" s="46">
        <v>0</v>
      </c>
      <c r="I62" s="46">
        <v>2610955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3749250</v>
      </c>
      <c r="O62" s="47">
        <f t="shared" si="7"/>
        <v>22.557985620167866</v>
      </c>
      <c r="P62" s="9"/>
    </row>
    <row r="63" spans="1:16">
      <c r="A63" s="13"/>
      <c r="B63" s="39">
        <v>359</v>
      </c>
      <c r="C63" s="21" t="s">
        <v>70</v>
      </c>
      <c r="D63" s="46">
        <v>0</v>
      </c>
      <c r="E63" s="46">
        <v>1078976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1078976</v>
      </c>
      <c r="O63" s="47">
        <f t="shared" si="7"/>
        <v>6.4918383923468008</v>
      </c>
      <c r="P63" s="9"/>
    </row>
    <row r="64" spans="1:16" ht="15.6">
      <c r="A64" s="29" t="s">
        <v>3</v>
      </c>
      <c r="B64" s="30"/>
      <c r="C64" s="31"/>
      <c r="D64" s="32">
        <f t="shared" ref="D64:M64" si="13">SUM(D65:D72)</f>
        <v>27493802</v>
      </c>
      <c r="E64" s="32">
        <f t="shared" si="13"/>
        <v>1480412</v>
      </c>
      <c r="F64" s="32">
        <f t="shared" si="13"/>
        <v>196</v>
      </c>
      <c r="G64" s="32">
        <f t="shared" si="13"/>
        <v>460555</v>
      </c>
      <c r="H64" s="32">
        <f t="shared" si="13"/>
        <v>346287</v>
      </c>
      <c r="I64" s="32">
        <f t="shared" si="13"/>
        <v>4878906</v>
      </c>
      <c r="J64" s="32">
        <f t="shared" si="13"/>
        <v>640227</v>
      </c>
      <c r="K64" s="32">
        <f t="shared" si="13"/>
        <v>66801870</v>
      </c>
      <c r="L64" s="32">
        <f t="shared" si="13"/>
        <v>0</v>
      </c>
      <c r="M64" s="32">
        <f t="shared" si="13"/>
        <v>1329</v>
      </c>
      <c r="N64" s="32">
        <f t="shared" si="12"/>
        <v>102103584</v>
      </c>
      <c r="O64" s="45">
        <f t="shared" si="7"/>
        <v>614.32317920640173</v>
      </c>
      <c r="P64" s="10"/>
    </row>
    <row r="65" spans="1:16">
      <c r="A65" s="12"/>
      <c r="B65" s="25">
        <v>361.1</v>
      </c>
      <c r="C65" s="20" t="s">
        <v>71</v>
      </c>
      <c r="D65" s="46">
        <v>436702</v>
      </c>
      <c r="E65" s="46">
        <v>272025</v>
      </c>
      <c r="F65" s="46">
        <v>196</v>
      </c>
      <c r="G65" s="46">
        <v>238649</v>
      </c>
      <c r="H65" s="46">
        <v>702068</v>
      </c>
      <c r="I65" s="46">
        <v>0</v>
      </c>
      <c r="J65" s="46">
        <v>326657</v>
      </c>
      <c r="K65" s="46">
        <v>8951997</v>
      </c>
      <c r="L65" s="46">
        <v>0</v>
      </c>
      <c r="M65" s="46">
        <v>1329</v>
      </c>
      <c r="N65" s="46">
        <f t="shared" si="12"/>
        <v>10929623</v>
      </c>
      <c r="O65" s="47">
        <f t="shared" si="7"/>
        <v>65.759892903342262</v>
      </c>
      <c r="P65" s="9"/>
    </row>
    <row r="66" spans="1:16">
      <c r="A66" s="12"/>
      <c r="B66" s="25">
        <v>361.2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5130869</v>
      </c>
      <c r="L66" s="46">
        <v>0</v>
      </c>
      <c r="M66" s="46">
        <v>0</v>
      </c>
      <c r="N66" s="46">
        <f t="shared" ref="N66:N72" si="14">SUM(D66:M66)</f>
        <v>5130869</v>
      </c>
      <c r="O66" s="47">
        <f t="shared" si="7"/>
        <v>30.87072591077284</v>
      </c>
      <c r="P66" s="9"/>
    </row>
    <row r="67" spans="1:16">
      <c r="A67" s="12"/>
      <c r="B67" s="25">
        <v>361.3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-359384</v>
      </c>
      <c r="I67" s="46">
        <v>0</v>
      </c>
      <c r="J67" s="46">
        <v>0</v>
      </c>
      <c r="K67" s="46">
        <v>-15462763</v>
      </c>
      <c r="L67" s="46">
        <v>0</v>
      </c>
      <c r="M67" s="46">
        <v>0</v>
      </c>
      <c r="N67" s="46">
        <f t="shared" si="14"/>
        <v>-15822147</v>
      </c>
      <c r="O67" s="47">
        <f t="shared" si="7"/>
        <v>-95.19657651695195</v>
      </c>
      <c r="P67" s="9"/>
    </row>
    <row r="68" spans="1:16">
      <c r="A68" s="12"/>
      <c r="B68" s="25">
        <v>362</v>
      </c>
      <c r="C68" s="20" t="s">
        <v>74</v>
      </c>
      <c r="D68" s="46">
        <v>2852586</v>
      </c>
      <c r="E68" s="46">
        <v>170406</v>
      </c>
      <c r="F68" s="46">
        <v>0</v>
      </c>
      <c r="G68" s="46">
        <v>0</v>
      </c>
      <c r="H68" s="46">
        <v>0</v>
      </c>
      <c r="I68" s="46">
        <v>3200078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6223070</v>
      </c>
      <c r="O68" s="47">
        <f t="shared" si="7"/>
        <v>37.44213471315544</v>
      </c>
      <c r="P68" s="9"/>
    </row>
    <row r="69" spans="1:16">
      <c r="A69" s="12"/>
      <c r="B69" s="25">
        <v>364</v>
      </c>
      <c r="C69" s="20" t="s">
        <v>75</v>
      </c>
      <c r="D69" s="46">
        <v>401411</v>
      </c>
      <c r="E69" s="46">
        <v>0</v>
      </c>
      <c r="F69" s="46">
        <v>0</v>
      </c>
      <c r="G69" s="46">
        <v>0</v>
      </c>
      <c r="H69" s="46">
        <v>0</v>
      </c>
      <c r="I69" s="46">
        <v>-1323330</v>
      </c>
      <c r="J69" s="46">
        <v>-346047</v>
      </c>
      <c r="K69" s="46">
        <v>0</v>
      </c>
      <c r="L69" s="46">
        <v>0</v>
      </c>
      <c r="M69" s="46">
        <v>0</v>
      </c>
      <c r="N69" s="46">
        <f t="shared" si="14"/>
        <v>-1267966</v>
      </c>
      <c r="O69" s="47">
        <f t="shared" ref="O69:O81" si="15">(N69/O$83)</f>
        <v>-7.628928130922656</v>
      </c>
      <c r="P69" s="9"/>
    </row>
    <row r="70" spans="1:16">
      <c r="A70" s="12"/>
      <c r="B70" s="25">
        <v>366</v>
      </c>
      <c r="C70" s="20" t="s">
        <v>76</v>
      </c>
      <c r="D70" s="46">
        <v>792337</v>
      </c>
      <c r="E70" s="46">
        <v>0</v>
      </c>
      <c r="F70" s="46">
        <v>0</v>
      </c>
      <c r="G70" s="46">
        <v>122049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914386</v>
      </c>
      <c r="O70" s="47">
        <f t="shared" si="15"/>
        <v>5.5015553082037245</v>
      </c>
      <c r="P70" s="9"/>
    </row>
    <row r="71" spans="1:16">
      <c r="A71" s="12"/>
      <c r="B71" s="25">
        <v>368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66122670</v>
      </c>
      <c r="L71" s="46">
        <v>0</v>
      </c>
      <c r="M71" s="46">
        <v>0</v>
      </c>
      <c r="N71" s="46">
        <f t="shared" si="14"/>
        <v>66122670</v>
      </c>
      <c r="O71" s="47">
        <f t="shared" si="15"/>
        <v>397.83803134683075</v>
      </c>
      <c r="P71" s="9"/>
    </row>
    <row r="72" spans="1:16">
      <c r="A72" s="12"/>
      <c r="B72" s="25">
        <v>369.9</v>
      </c>
      <c r="C72" s="20" t="s">
        <v>78</v>
      </c>
      <c r="D72" s="46">
        <v>23010766</v>
      </c>
      <c r="E72" s="46">
        <v>1037981</v>
      </c>
      <c r="F72" s="46">
        <v>0</v>
      </c>
      <c r="G72" s="46">
        <v>99857</v>
      </c>
      <c r="H72" s="46">
        <v>3603</v>
      </c>
      <c r="I72" s="46">
        <v>3002158</v>
      </c>
      <c r="J72" s="46">
        <v>659617</v>
      </c>
      <c r="K72" s="46">
        <v>2059097</v>
      </c>
      <c r="L72" s="46">
        <v>0</v>
      </c>
      <c r="M72" s="46">
        <v>0</v>
      </c>
      <c r="N72" s="46">
        <f t="shared" si="14"/>
        <v>29873079</v>
      </c>
      <c r="O72" s="47">
        <f t="shared" si="15"/>
        <v>179.73634367197135</v>
      </c>
      <c r="P72" s="9"/>
    </row>
    <row r="73" spans="1:16" ht="15.6">
      <c r="A73" s="29" t="s">
        <v>50</v>
      </c>
      <c r="B73" s="30"/>
      <c r="C73" s="31"/>
      <c r="D73" s="32">
        <f t="shared" ref="D73:M73" si="16">SUM(D74:D80)</f>
        <v>1519812</v>
      </c>
      <c r="E73" s="32">
        <f t="shared" si="16"/>
        <v>6387230</v>
      </c>
      <c r="F73" s="32">
        <f t="shared" si="16"/>
        <v>43540771</v>
      </c>
      <c r="G73" s="32">
        <f t="shared" si="16"/>
        <v>81323515</v>
      </c>
      <c r="H73" s="32">
        <f t="shared" si="16"/>
        <v>0</v>
      </c>
      <c r="I73" s="32">
        <f t="shared" si="16"/>
        <v>2873162</v>
      </c>
      <c r="J73" s="32">
        <f t="shared" si="16"/>
        <v>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135644490</v>
      </c>
      <c r="O73" s="45">
        <f t="shared" si="15"/>
        <v>816.12761348936556</v>
      </c>
      <c r="P73" s="9"/>
    </row>
    <row r="74" spans="1:16">
      <c r="A74" s="12"/>
      <c r="B74" s="25">
        <v>381</v>
      </c>
      <c r="C74" s="20" t="s">
        <v>79</v>
      </c>
      <c r="D74" s="46">
        <v>1519812</v>
      </c>
      <c r="E74" s="46">
        <v>6387230</v>
      </c>
      <c r="F74" s="46">
        <v>4801009</v>
      </c>
      <c r="G74" s="46">
        <v>51146121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63854172</v>
      </c>
      <c r="O74" s="47">
        <f t="shared" si="15"/>
        <v>384.18923618423031</v>
      </c>
      <c r="P74" s="9"/>
    </row>
    <row r="75" spans="1:16">
      <c r="A75" s="12"/>
      <c r="B75" s="25">
        <v>384</v>
      </c>
      <c r="C75" s="20" t="s">
        <v>80</v>
      </c>
      <c r="D75" s="46">
        <v>0</v>
      </c>
      <c r="E75" s="46">
        <v>0</v>
      </c>
      <c r="F75" s="46">
        <v>649762</v>
      </c>
      <c r="G75" s="46">
        <v>30177394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0" si="17">SUM(D75:M75)</f>
        <v>30827156</v>
      </c>
      <c r="O75" s="47">
        <f t="shared" si="15"/>
        <v>185.47670647694113</v>
      </c>
      <c r="P75" s="9"/>
    </row>
    <row r="76" spans="1:16">
      <c r="A76" s="12"/>
      <c r="B76" s="25">
        <v>385</v>
      </c>
      <c r="C76" s="20" t="s">
        <v>110</v>
      </c>
      <c r="D76" s="46">
        <v>0</v>
      </c>
      <c r="E76" s="46">
        <v>0</v>
      </c>
      <c r="F76" s="46">
        <v>38090000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38090000</v>
      </c>
      <c r="O76" s="47">
        <f t="shared" si="15"/>
        <v>229.17481423543214</v>
      </c>
      <c r="P76" s="9"/>
    </row>
    <row r="77" spans="1:16">
      <c r="A77" s="12"/>
      <c r="B77" s="25">
        <v>389.1</v>
      </c>
      <c r="C77" s="20" t="s">
        <v>81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1412567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1412567</v>
      </c>
      <c r="O77" s="47">
        <f t="shared" si="15"/>
        <v>8.4989440750879943</v>
      </c>
      <c r="P77" s="9"/>
    </row>
    <row r="78" spans="1:16">
      <c r="A78" s="12"/>
      <c r="B78" s="25">
        <v>389.5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50563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50563</v>
      </c>
      <c r="O78" s="47">
        <f t="shared" si="15"/>
        <v>0.30422069131494239</v>
      </c>
      <c r="P78" s="9"/>
    </row>
    <row r="79" spans="1:16">
      <c r="A79" s="12"/>
      <c r="B79" s="25">
        <v>389.6</v>
      </c>
      <c r="C79" s="20" t="s">
        <v>85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797693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797693</v>
      </c>
      <c r="O79" s="47">
        <f t="shared" si="15"/>
        <v>4.7994524833789596</v>
      </c>
      <c r="P79" s="9"/>
    </row>
    <row r="80" spans="1:16" ht="15.6" thickBot="1">
      <c r="A80" s="12"/>
      <c r="B80" s="25">
        <v>389.8</v>
      </c>
      <c r="C80" s="20" t="s">
        <v>87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612339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612339</v>
      </c>
      <c r="O80" s="47">
        <f t="shared" si="15"/>
        <v>3.6842393429800548</v>
      </c>
      <c r="P80" s="9"/>
    </row>
    <row r="81" spans="1:119" ht="16.2" thickBot="1">
      <c r="A81" s="14" t="s">
        <v>66</v>
      </c>
      <c r="B81" s="23"/>
      <c r="C81" s="22"/>
      <c r="D81" s="15">
        <f t="shared" ref="D81:M81" si="18">SUM(D5,D14,D21,D44,D60,D64,D73)</f>
        <v>244825866</v>
      </c>
      <c r="E81" s="15">
        <f t="shared" si="18"/>
        <v>52438804</v>
      </c>
      <c r="F81" s="15">
        <f t="shared" si="18"/>
        <v>48624870</v>
      </c>
      <c r="G81" s="15">
        <f t="shared" si="18"/>
        <v>82873608</v>
      </c>
      <c r="H81" s="15">
        <f t="shared" si="18"/>
        <v>924437</v>
      </c>
      <c r="I81" s="15">
        <f t="shared" si="18"/>
        <v>153973116</v>
      </c>
      <c r="J81" s="15">
        <f t="shared" si="18"/>
        <v>55560708</v>
      </c>
      <c r="K81" s="15">
        <f t="shared" si="18"/>
        <v>66801870</v>
      </c>
      <c r="L81" s="15">
        <f t="shared" si="18"/>
        <v>0</v>
      </c>
      <c r="M81" s="15">
        <f t="shared" si="18"/>
        <v>42655</v>
      </c>
      <c r="N81" s="15">
        <f>SUM(D81:M81)</f>
        <v>706065934</v>
      </c>
      <c r="O81" s="38">
        <f t="shared" si="15"/>
        <v>4248.163015553082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21" t="s">
        <v>111</v>
      </c>
      <c r="M83" s="121"/>
      <c r="N83" s="121"/>
      <c r="O83" s="43">
        <v>166205</v>
      </c>
    </row>
    <row r="84" spans="1:119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  <row r="85" spans="1:119" ht="15.75" customHeight="1" thickBot="1">
      <c r="A85" s="123" t="s">
        <v>105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98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154960658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62424</v>
      </c>
      <c r="N5" s="28">
        <f t="shared" ref="N5:N23" si="1">SUM(D5:M5)</f>
        <v>155023082</v>
      </c>
      <c r="O5" s="33">
        <f t="shared" ref="O5:O36" si="2">(N5/O$85)</f>
        <v>936.57651899154791</v>
      </c>
      <c r="P5" s="6"/>
    </row>
    <row r="6" spans="1:133">
      <c r="A6" s="12"/>
      <c r="B6" s="25">
        <v>311</v>
      </c>
      <c r="C6" s="20" t="s">
        <v>2</v>
      </c>
      <c r="D6" s="46">
        <v>112811703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62424</v>
      </c>
      <c r="N6" s="46">
        <f t="shared" si="1"/>
        <v>112874127</v>
      </c>
      <c r="O6" s="47">
        <f t="shared" si="2"/>
        <v>681.93236507754307</v>
      </c>
      <c r="P6" s="9"/>
    </row>
    <row r="7" spans="1:133">
      <c r="A7" s="12"/>
      <c r="B7" s="25">
        <v>312.51</v>
      </c>
      <c r="C7" s="20" t="s">
        <v>99</v>
      </c>
      <c r="D7" s="46">
        <v>3194103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3194103</v>
      </c>
      <c r="O7" s="47">
        <f t="shared" si="2"/>
        <v>19.297267416219089</v>
      </c>
      <c r="P7" s="9"/>
    </row>
    <row r="8" spans="1:133">
      <c r="A8" s="12"/>
      <c r="B8" s="25">
        <v>312.52</v>
      </c>
      <c r="C8" s="20" t="s">
        <v>96</v>
      </c>
      <c r="D8" s="46">
        <v>1622473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1622473</v>
      </c>
      <c r="O8" s="47">
        <f t="shared" si="2"/>
        <v>9.8022184496227069</v>
      </c>
      <c r="P8" s="9"/>
    </row>
    <row r="9" spans="1:133">
      <c r="A9" s="12"/>
      <c r="B9" s="25">
        <v>314.10000000000002</v>
      </c>
      <c r="C9" s="20" t="s">
        <v>10</v>
      </c>
      <c r="D9" s="46">
        <v>16089695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16089695</v>
      </c>
      <c r="O9" s="47">
        <f t="shared" si="2"/>
        <v>97.206366563759275</v>
      </c>
      <c r="P9" s="9"/>
    </row>
    <row r="10" spans="1:133">
      <c r="A10" s="12"/>
      <c r="B10" s="25">
        <v>314.2</v>
      </c>
      <c r="C10" s="20" t="s">
        <v>12</v>
      </c>
      <c r="D10" s="46">
        <v>13754980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13754980</v>
      </c>
      <c r="O10" s="47">
        <f t="shared" si="2"/>
        <v>83.101117078799675</v>
      </c>
      <c r="P10" s="9"/>
    </row>
    <row r="11" spans="1:133">
      <c r="A11" s="12"/>
      <c r="B11" s="25">
        <v>314.3</v>
      </c>
      <c r="C11" s="20" t="s">
        <v>11</v>
      </c>
      <c r="D11" s="46">
        <v>4372129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4372129</v>
      </c>
      <c r="O11" s="47">
        <f t="shared" si="2"/>
        <v>26.414346215888013</v>
      </c>
      <c r="P11" s="9"/>
    </row>
    <row r="12" spans="1:133">
      <c r="A12" s="12"/>
      <c r="B12" s="25">
        <v>314.39999999999998</v>
      </c>
      <c r="C12" s="20" t="s">
        <v>13</v>
      </c>
      <c r="D12" s="46">
        <v>537515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537515</v>
      </c>
      <c r="O12" s="47">
        <f t="shared" si="2"/>
        <v>3.2474127150029299</v>
      </c>
      <c r="P12" s="9"/>
    </row>
    <row r="13" spans="1:133">
      <c r="A13" s="12"/>
      <c r="B13" s="25">
        <v>316</v>
      </c>
      <c r="C13" s="20" t="s">
        <v>14</v>
      </c>
      <c r="D13" s="46">
        <v>2578060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2578060</v>
      </c>
      <c r="O13" s="47">
        <f t="shared" si="2"/>
        <v>15.575425474713178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SUM(D15:D20)</f>
        <v>43692771</v>
      </c>
      <c r="E14" s="32">
        <f t="shared" si="3"/>
        <v>527593</v>
      </c>
      <c r="F14" s="32">
        <f t="shared" si="3"/>
        <v>0</v>
      </c>
      <c r="G14" s="32">
        <f t="shared" si="3"/>
        <v>145113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44365477</v>
      </c>
      <c r="O14" s="45">
        <f t="shared" si="2"/>
        <v>268.03533690589109</v>
      </c>
      <c r="P14" s="10"/>
    </row>
    <row r="15" spans="1:133">
      <c r="A15" s="12"/>
      <c r="B15" s="25">
        <v>322</v>
      </c>
      <c r="C15" s="20" t="s">
        <v>0</v>
      </c>
      <c r="D15" s="46">
        <v>5453730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5453730</v>
      </c>
      <c r="O15" s="47">
        <f t="shared" si="2"/>
        <v>32.948870536064909</v>
      </c>
      <c r="P15" s="9"/>
    </row>
    <row r="16" spans="1:133">
      <c r="A16" s="12"/>
      <c r="B16" s="25">
        <v>323.10000000000002</v>
      </c>
      <c r="C16" s="20" t="s">
        <v>16</v>
      </c>
      <c r="D16" s="46">
        <v>17872611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17872611</v>
      </c>
      <c r="O16" s="47">
        <f t="shared" si="2"/>
        <v>107.97790612671504</v>
      </c>
      <c r="P16" s="9"/>
    </row>
    <row r="17" spans="1:16">
      <c r="A17" s="12"/>
      <c r="B17" s="25">
        <v>323.39999999999998</v>
      </c>
      <c r="C17" s="20" t="s">
        <v>17</v>
      </c>
      <c r="D17" s="46">
        <v>352250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352250</v>
      </c>
      <c r="O17" s="47">
        <f t="shared" si="2"/>
        <v>2.1281287570761416</v>
      </c>
      <c r="P17" s="9"/>
    </row>
    <row r="18" spans="1:16">
      <c r="A18" s="12"/>
      <c r="B18" s="25">
        <v>324.62</v>
      </c>
      <c r="C18" s="20" t="s">
        <v>18</v>
      </c>
      <c r="D18" s="46">
        <v>170547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170547</v>
      </c>
      <c r="O18" s="47">
        <f t="shared" si="2"/>
        <v>1.0303647271343213</v>
      </c>
      <c r="P18" s="9"/>
    </row>
    <row r="19" spans="1:16">
      <c r="A19" s="12"/>
      <c r="B19" s="25">
        <v>325.10000000000002</v>
      </c>
      <c r="C19" s="20" t="s">
        <v>19</v>
      </c>
      <c r="D19" s="46">
        <v>0</v>
      </c>
      <c r="E19" s="46">
        <v>0</v>
      </c>
      <c r="F19" s="46">
        <v>0</v>
      </c>
      <c r="G19" s="46">
        <v>145113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145113</v>
      </c>
      <c r="O19" s="47">
        <f t="shared" si="2"/>
        <v>0.87670446650273981</v>
      </c>
      <c r="P19" s="9"/>
    </row>
    <row r="20" spans="1:16">
      <c r="A20" s="12"/>
      <c r="B20" s="25">
        <v>325.2</v>
      </c>
      <c r="C20" s="20" t="s">
        <v>20</v>
      </c>
      <c r="D20" s="46">
        <v>19843633</v>
      </c>
      <c r="E20" s="46">
        <v>527593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20371226</v>
      </c>
      <c r="O20" s="47">
        <f t="shared" si="2"/>
        <v>123.07336229239795</v>
      </c>
      <c r="P20" s="9"/>
    </row>
    <row r="21" spans="1:16" ht="15.6">
      <c r="A21" s="29" t="s">
        <v>22</v>
      </c>
      <c r="B21" s="30"/>
      <c r="C21" s="31"/>
      <c r="D21" s="32">
        <f t="shared" ref="D21:M21" si="4">SUM(D22:D46)</f>
        <v>16427691</v>
      </c>
      <c r="E21" s="32">
        <f t="shared" si="4"/>
        <v>33568228</v>
      </c>
      <c r="F21" s="32">
        <f t="shared" si="4"/>
        <v>0</v>
      </c>
      <c r="G21" s="32">
        <f t="shared" si="4"/>
        <v>973534</v>
      </c>
      <c r="H21" s="32">
        <f t="shared" si="4"/>
        <v>0</v>
      </c>
      <c r="I21" s="32">
        <f t="shared" si="4"/>
        <v>2773782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4">
        <f t="shared" si="1"/>
        <v>53743235</v>
      </c>
      <c r="O21" s="45">
        <f t="shared" si="2"/>
        <v>324.69133825919369</v>
      </c>
      <c r="P21" s="10"/>
    </row>
    <row r="22" spans="1:16">
      <c r="A22" s="12"/>
      <c r="B22" s="25">
        <v>331.1</v>
      </c>
      <c r="C22" s="20" t="s">
        <v>100</v>
      </c>
      <c r="D22" s="46">
        <v>0</v>
      </c>
      <c r="E22" s="46">
        <v>141213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141213</v>
      </c>
      <c r="O22" s="47">
        <f t="shared" si="2"/>
        <v>0.85314250155569382</v>
      </c>
      <c r="P22" s="9"/>
    </row>
    <row r="23" spans="1:16">
      <c r="A23" s="12"/>
      <c r="B23" s="25">
        <v>331.2</v>
      </c>
      <c r="C23" s="20" t="s">
        <v>21</v>
      </c>
      <c r="D23" s="46">
        <v>164444</v>
      </c>
      <c r="E23" s="46">
        <v>3200248</v>
      </c>
      <c r="F23" s="46">
        <v>0</v>
      </c>
      <c r="G23" s="46">
        <v>0</v>
      </c>
      <c r="H23" s="46">
        <v>0</v>
      </c>
      <c r="I23" s="46">
        <v>2893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3367585</v>
      </c>
      <c r="O23" s="47">
        <f t="shared" si="2"/>
        <v>20.345364032358432</v>
      </c>
      <c r="P23" s="9"/>
    </row>
    <row r="24" spans="1:16">
      <c r="A24" s="12"/>
      <c r="B24" s="25">
        <v>331.39</v>
      </c>
      <c r="C24" s="20" t="s">
        <v>101</v>
      </c>
      <c r="D24" s="46">
        <v>0</v>
      </c>
      <c r="E24" s="46">
        <v>165528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165528</v>
      </c>
      <c r="O24" s="47">
        <f t="shared" si="2"/>
        <v>1.0000422907063151</v>
      </c>
      <c r="P24" s="9"/>
    </row>
    <row r="25" spans="1:16">
      <c r="A25" s="12"/>
      <c r="B25" s="25">
        <v>331.42</v>
      </c>
      <c r="C25" s="20" t="s">
        <v>26</v>
      </c>
      <c r="D25" s="46">
        <v>0</v>
      </c>
      <c r="E25" s="46">
        <v>114195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114195</v>
      </c>
      <c r="O25" s="47">
        <f t="shared" si="2"/>
        <v>0.68991245823792746</v>
      </c>
      <c r="P25" s="9"/>
    </row>
    <row r="26" spans="1:16">
      <c r="A26" s="12"/>
      <c r="B26" s="25">
        <v>331.49</v>
      </c>
      <c r="C26" s="20" t="s">
        <v>27</v>
      </c>
      <c r="D26" s="46">
        <v>0</v>
      </c>
      <c r="E26" s="46">
        <v>1448490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1448490</v>
      </c>
      <c r="O26" s="47">
        <f t="shared" si="2"/>
        <v>8.7510950272170902</v>
      </c>
      <c r="P26" s="9"/>
    </row>
    <row r="27" spans="1:16">
      <c r="A27" s="12"/>
      <c r="B27" s="25">
        <v>331.5</v>
      </c>
      <c r="C27" s="20" t="s">
        <v>23</v>
      </c>
      <c r="D27" s="46">
        <v>4012</v>
      </c>
      <c r="E27" s="46">
        <v>16358470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16362482</v>
      </c>
      <c r="O27" s="47">
        <f t="shared" si="2"/>
        <v>98.85441726427463</v>
      </c>
      <c r="P27" s="9"/>
    </row>
    <row r="28" spans="1:16">
      <c r="A28" s="12"/>
      <c r="B28" s="25">
        <v>331.7</v>
      </c>
      <c r="C28" s="20" t="s">
        <v>24</v>
      </c>
      <c r="D28" s="46">
        <v>0</v>
      </c>
      <c r="E28" s="46">
        <v>83712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83712</v>
      </c>
      <c r="O28" s="47">
        <f t="shared" si="2"/>
        <v>0.5057485152941319</v>
      </c>
      <c r="P28" s="9"/>
    </row>
    <row r="29" spans="1:16">
      <c r="A29" s="12"/>
      <c r="B29" s="25">
        <v>334.2</v>
      </c>
      <c r="C29" s="20" t="s">
        <v>25</v>
      </c>
      <c r="D29" s="46">
        <v>0</v>
      </c>
      <c r="E29" s="46">
        <v>142169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142169</v>
      </c>
      <c r="O29" s="47">
        <f t="shared" si="2"/>
        <v>0.85891820373245686</v>
      </c>
      <c r="P29" s="9"/>
    </row>
    <row r="30" spans="1:16">
      <c r="A30" s="12"/>
      <c r="B30" s="25">
        <v>334.39</v>
      </c>
      <c r="C30" s="20" t="s">
        <v>28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226827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0" si="6">SUM(D30:M30)</f>
        <v>226827</v>
      </c>
      <c r="O30" s="47">
        <f t="shared" si="2"/>
        <v>1.3703820059086158</v>
      </c>
      <c r="P30" s="9"/>
    </row>
    <row r="31" spans="1:16">
      <c r="A31" s="12"/>
      <c r="B31" s="25">
        <v>334.41</v>
      </c>
      <c r="C31" s="20" t="s">
        <v>102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2179547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2179547</v>
      </c>
      <c r="O31" s="47">
        <f t="shared" si="2"/>
        <v>13.167797439599809</v>
      </c>
      <c r="P31" s="9"/>
    </row>
    <row r="32" spans="1:16">
      <c r="A32" s="12"/>
      <c r="B32" s="25">
        <v>334.49</v>
      </c>
      <c r="C32" s="20" t="s">
        <v>103</v>
      </c>
      <c r="D32" s="46">
        <v>0</v>
      </c>
      <c r="E32" s="46">
        <v>300000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300000</v>
      </c>
      <c r="O32" s="47">
        <f t="shared" si="2"/>
        <v>1.812458842080461</v>
      </c>
      <c r="P32" s="9"/>
    </row>
    <row r="33" spans="1:16">
      <c r="A33" s="12"/>
      <c r="B33" s="25">
        <v>334.5</v>
      </c>
      <c r="C33" s="20" t="s">
        <v>29</v>
      </c>
      <c r="D33" s="46">
        <v>0</v>
      </c>
      <c r="E33" s="46">
        <v>965252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965252</v>
      </c>
      <c r="O33" s="47">
        <f t="shared" si="2"/>
        <v>5.8315984074528311</v>
      </c>
      <c r="P33" s="9"/>
    </row>
    <row r="34" spans="1:16">
      <c r="A34" s="12"/>
      <c r="B34" s="25">
        <v>334.7</v>
      </c>
      <c r="C34" s="20" t="s">
        <v>30</v>
      </c>
      <c r="D34" s="46">
        <v>0</v>
      </c>
      <c r="E34" s="46">
        <v>210500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210500</v>
      </c>
      <c r="O34" s="47">
        <f t="shared" si="2"/>
        <v>1.2717419541931236</v>
      </c>
      <c r="P34" s="9"/>
    </row>
    <row r="35" spans="1:16">
      <c r="A35" s="12"/>
      <c r="B35" s="25">
        <v>335.12</v>
      </c>
      <c r="C35" s="20" t="s">
        <v>31</v>
      </c>
      <c r="D35" s="46">
        <v>4531766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4531766</v>
      </c>
      <c r="O35" s="47">
        <f t="shared" si="2"/>
        <v>27.378797856465344</v>
      </c>
      <c r="P35" s="9"/>
    </row>
    <row r="36" spans="1:16">
      <c r="A36" s="12"/>
      <c r="B36" s="25">
        <v>335.14</v>
      </c>
      <c r="C36" s="20" t="s">
        <v>32</v>
      </c>
      <c r="D36" s="46">
        <v>32340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32340</v>
      </c>
      <c r="O36" s="47">
        <f t="shared" si="2"/>
        <v>0.19538306317627371</v>
      </c>
      <c r="P36" s="9"/>
    </row>
    <row r="37" spans="1:16">
      <c r="A37" s="12"/>
      <c r="B37" s="25">
        <v>335.15</v>
      </c>
      <c r="C37" s="20" t="s">
        <v>33</v>
      </c>
      <c r="D37" s="46">
        <v>232000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232000</v>
      </c>
      <c r="O37" s="47">
        <f t="shared" ref="O37:O68" si="7">(N37/O$85)</f>
        <v>1.4016348378755565</v>
      </c>
      <c r="P37" s="9"/>
    </row>
    <row r="38" spans="1:16">
      <c r="A38" s="12"/>
      <c r="B38" s="25">
        <v>335.18</v>
      </c>
      <c r="C38" s="20" t="s">
        <v>34</v>
      </c>
      <c r="D38" s="46">
        <v>9084883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9084883</v>
      </c>
      <c r="O38" s="47">
        <f t="shared" si="7"/>
        <v>54.886588408721551</v>
      </c>
      <c r="P38" s="9"/>
    </row>
    <row r="39" spans="1:16">
      <c r="A39" s="12"/>
      <c r="B39" s="25">
        <v>335.29</v>
      </c>
      <c r="C39" s="20" t="s">
        <v>35</v>
      </c>
      <c r="D39" s="46">
        <v>136882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136882</v>
      </c>
      <c r="O39" s="47">
        <f t="shared" si="7"/>
        <v>0.82697663740552563</v>
      </c>
      <c r="P39" s="9"/>
    </row>
    <row r="40" spans="1:16">
      <c r="A40" s="12"/>
      <c r="B40" s="25">
        <v>335.49</v>
      </c>
      <c r="C40" s="20" t="s">
        <v>36</v>
      </c>
      <c r="D40" s="46">
        <v>187950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187950</v>
      </c>
      <c r="O40" s="47">
        <f t="shared" si="7"/>
        <v>1.1355054645634088</v>
      </c>
      <c r="P40" s="9"/>
    </row>
    <row r="41" spans="1:16">
      <c r="A41" s="12"/>
      <c r="B41" s="25">
        <v>337.2</v>
      </c>
      <c r="C41" s="20" t="s">
        <v>38</v>
      </c>
      <c r="D41" s="46">
        <v>0</v>
      </c>
      <c r="E41" s="46">
        <v>128170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8">SUM(D41:M41)</f>
        <v>128170</v>
      </c>
      <c r="O41" s="47">
        <f t="shared" si="7"/>
        <v>0.77434283263150905</v>
      </c>
      <c r="P41" s="9"/>
    </row>
    <row r="42" spans="1:16">
      <c r="A42" s="12"/>
      <c r="B42" s="25">
        <v>337.3</v>
      </c>
      <c r="C42" s="20" t="s">
        <v>39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364515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364515</v>
      </c>
      <c r="O42" s="47">
        <f t="shared" si="7"/>
        <v>2.2022281160698642</v>
      </c>
      <c r="P42" s="9"/>
    </row>
    <row r="43" spans="1:16">
      <c r="A43" s="12"/>
      <c r="B43" s="25">
        <v>337.4</v>
      </c>
      <c r="C43" s="20" t="s">
        <v>40</v>
      </c>
      <c r="D43" s="46">
        <v>0</v>
      </c>
      <c r="E43" s="46">
        <v>1436023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1436023</v>
      </c>
      <c r="O43" s="47">
        <f t="shared" si="7"/>
        <v>8.6757752792697005</v>
      </c>
      <c r="P43" s="9"/>
    </row>
    <row r="44" spans="1:16">
      <c r="A44" s="12"/>
      <c r="B44" s="25">
        <v>337.7</v>
      </c>
      <c r="C44" s="20" t="s">
        <v>41</v>
      </c>
      <c r="D44" s="46">
        <v>0</v>
      </c>
      <c r="E44" s="46">
        <v>296213</v>
      </c>
      <c r="F44" s="46">
        <v>0</v>
      </c>
      <c r="G44" s="46">
        <v>7500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303713</v>
      </c>
      <c r="O44" s="47">
        <f t="shared" si="7"/>
        <v>1.8348910410159436</v>
      </c>
      <c r="P44" s="9"/>
    </row>
    <row r="45" spans="1:16">
      <c r="A45" s="12"/>
      <c r="B45" s="25">
        <v>337.9</v>
      </c>
      <c r="C45" s="20" t="s">
        <v>42</v>
      </c>
      <c r="D45" s="46">
        <v>0</v>
      </c>
      <c r="E45" s="46">
        <v>16430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16430</v>
      </c>
      <c r="O45" s="47">
        <f t="shared" si="7"/>
        <v>9.9262329251273249E-2</v>
      </c>
      <c r="P45" s="9"/>
    </row>
    <row r="46" spans="1:16">
      <c r="A46" s="12"/>
      <c r="B46" s="25">
        <v>338</v>
      </c>
      <c r="C46" s="20" t="s">
        <v>43</v>
      </c>
      <c r="D46" s="46">
        <v>2053414</v>
      </c>
      <c r="E46" s="46">
        <v>8561615</v>
      </c>
      <c r="F46" s="46">
        <v>0</v>
      </c>
      <c r="G46" s="46">
        <v>966034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11581063</v>
      </c>
      <c r="O46" s="47">
        <f t="shared" si="7"/>
        <v>69.967333450136238</v>
      </c>
      <c r="P46" s="9"/>
    </row>
    <row r="47" spans="1:16" ht="15.6">
      <c r="A47" s="29" t="s">
        <v>48</v>
      </c>
      <c r="B47" s="30"/>
      <c r="C47" s="31"/>
      <c r="D47" s="32">
        <f t="shared" ref="D47:M47" si="9">SUM(D48:D62)</f>
        <v>17829591</v>
      </c>
      <c r="E47" s="32">
        <f t="shared" si="9"/>
        <v>29126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142590313</v>
      </c>
      <c r="J47" s="32">
        <f t="shared" si="9"/>
        <v>59120166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8"/>
        <v>219569196</v>
      </c>
      <c r="O47" s="45">
        <f t="shared" si="7"/>
        <v>1326.5337691289926</v>
      </c>
      <c r="P47" s="10"/>
    </row>
    <row r="48" spans="1:16">
      <c r="A48" s="12"/>
      <c r="B48" s="25">
        <v>341.2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59120166</v>
      </c>
      <c r="K48" s="46">
        <v>0</v>
      </c>
      <c r="L48" s="46">
        <v>0</v>
      </c>
      <c r="M48" s="46">
        <v>0</v>
      </c>
      <c r="N48" s="46">
        <f t="shared" ref="N48:N62" si="10">SUM(D48:M48)</f>
        <v>59120166</v>
      </c>
      <c r="O48" s="47">
        <f t="shared" si="7"/>
        <v>357.17622537321546</v>
      </c>
      <c r="P48" s="9"/>
    </row>
    <row r="49" spans="1:16">
      <c r="A49" s="12"/>
      <c r="B49" s="25">
        <v>341.9</v>
      </c>
      <c r="C49" s="20" t="s">
        <v>52</v>
      </c>
      <c r="D49" s="46">
        <v>748344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748344</v>
      </c>
      <c r="O49" s="47">
        <f t="shared" si="7"/>
        <v>4.521142332392869</v>
      </c>
      <c r="P49" s="9"/>
    </row>
    <row r="50" spans="1:16">
      <c r="A50" s="12"/>
      <c r="B50" s="25">
        <v>342.1</v>
      </c>
      <c r="C50" s="20" t="s">
        <v>53</v>
      </c>
      <c r="D50" s="46">
        <v>203586</v>
      </c>
      <c r="E50" s="46">
        <v>29126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232712</v>
      </c>
      <c r="O50" s="47">
        <f t="shared" si="7"/>
        <v>1.4059364068607609</v>
      </c>
      <c r="P50" s="9"/>
    </row>
    <row r="51" spans="1:16">
      <c r="A51" s="12"/>
      <c r="B51" s="25">
        <v>342.2</v>
      </c>
      <c r="C51" s="20" t="s">
        <v>54</v>
      </c>
      <c r="D51" s="46">
        <v>1514540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1514540</v>
      </c>
      <c r="O51" s="47">
        <f t="shared" si="7"/>
        <v>9.150138048948472</v>
      </c>
      <c r="P51" s="9"/>
    </row>
    <row r="52" spans="1:16">
      <c r="A52" s="12"/>
      <c r="B52" s="25">
        <v>342.6</v>
      </c>
      <c r="C52" s="20" t="s">
        <v>55</v>
      </c>
      <c r="D52" s="46">
        <v>6136747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6136747</v>
      </c>
      <c r="O52" s="47">
        <f t="shared" si="7"/>
        <v>37.075337872535812</v>
      </c>
      <c r="P52" s="9"/>
    </row>
    <row r="53" spans="1:16">
      <c r="A53" s="12"/>
      <c r="B53" s="25">
        <v>342.9</v>
      </c>
      <c r="C53" s="20" t="s">
        <v>56</v>
      </c>
      <c r="D53" s="46">
        <v>1378945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1378945</v>
      </c>
      <c r="O53" s="47">
        <f t="shared" si="7"/>
        <v>8.3309368599754716</v>
      </c>
      <c r="P53" s="9"/>
    </row>
    <row r="54" spans="1:16">
      <c r="A54" s="12"/>
      <c r="B54" s="25">
        <v>343.4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18793441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18793441</v>
      </c>
      <c r="O54" s="47">
        <f t="shared" si="7"/>
        <v>113.54112771189155</v>
      </c>
      <c r="P54" s="9"/>
    </row>
    <row r="55" spans="1:16">
      <c r="A55" s="12"/>
      <c r="B55" s="25">
        <v>343.6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105959129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105959129</v>
      </c>
      <c r="O55" s="47">
        <f t="shared" si="7"/>
        <v>640.15520085064736</v>
      </c>
      <c r="P55" s="9"/>
    </row>
    <row r="56" spans="1:16">
      <c r="A56" s="12"/>
      <c r="B56" s="25">
        <v>343.7</v>
      </c>
      <c r="C56" s="20" t="s">
        <v>59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1201423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1201423</v>
      </c>
      <c r="O56" s="47">
        <f t="shared" si="7"/>
        <v>7.2584324647627794</v>
      </c>
      <c r="P56" s="9"/>
    </row>
    <row r="57" spans="1:16">
      <c r="A57" s="12"/>
      <c r="B57" s="25">
        <v>343.9</v>
      </c>
      <c r="C57" s="20" t="s">
        <v>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4864092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4864092</v>
      </c>
      <c r="O57" s="47">
        <f t="shared" si="7"/>
        <v>29.386555180309447</v>
      </c>
      <c r="P57" s="9"/>
    </row>
    <row r="58" spans="1:16">
      <c r="A58" s="12"/>
      <c r="B58" s="25">
        <v>344.1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2931911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2931911</v>
      </c>
      <c r="O58" s="47">
        <f t="shared" si="7"/>
        <v>17.713226720476555</v>
      </c>
      <c r="P58" s="9"/>
    </row>
    <row r="59" spans="1:16">
      <c r="A59" s="12"/>
      <c r="B59" s="25">
        <v>344.5</v>
      </c>
      <c r="C59" s="20" t="s">
        <v>62</v>
      </c>
      <c r="D59" s="46">
        <v>870602</v>
      </c>
      <c r="E59" s="46">
        <v>0</v>
      </c>
      <c r="F59" s="46">
        <v>0</v>
      </c>
      <c r="G59" s="46">
        <v>0</v>
      </c>
      <c r="H59" s="46">
        <v>0</v>
      </c>
      <c r="I59" s="46">
        <v>8840317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9710919</v>
      </c>
      <c r="O59" s="47">
        <f t="shared" si="7"/>
        <v>58.668803354257165</v>
      </c>
      <c r="P59" s="9"/>
    </row>
    <row r="60" spans="1:16">
      <c r="A60" s="12"/>
      <c r="B60" s="25">
        <v>347.2</v>
      </c>
      <c r="C60" s="20" t="s">
        <v>63</v>
      </c>
      <c r="D60" s="46">
        <v>3543117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3543117</v>
      </c>
      <c r="O60" s="47">
        <f t="shared" si="7"/>
        <v>21.405845783918657</v>
      </c>
      <c r="P60" s="9"/>
    </row>
    <row r="61" spans="1:16">
      <c r="A61" s="12"/>
      <c r="B61" s="25">
        <v>347.4</v>
      </c>
      <c r="C61" s="20" t="s">
        <v>64</v>
      </c>
      <c r="D61" s="46">
        <v>43443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43443</v>
      </c>
      <c r="O61" s="47">
        <f t="shared" si="7"/>
        <v>0.26246216492167157</v>
      </c>
      <c r="P61" s="9"/>
    </row>
    <row r="62" spans="1:16">
      <c r="A62" s="12"/>
      <c r="B62" s="25">
        <v>347.5</v>
      </c>
      <c r="C62" s="20" t="s">
        <v>65</v>
      </c>
      <c r="D62" s="46">
        <v>3390267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3390267</v>
      </c>
      <c r="O62" s="47">
        <f t="shared" si="7"/>
        <v>20.482398003878661</v>
      </c>
      <c r="P62" s="9"/>
    </row>
    <row r="63" spans="1:16" ht="15.6">
      <c r="A63" s="29" t="s">
        <v>49</v>
      </c>
      <c r="B63" s="30"/>
      <c r="C63" s="31"/>
      <c r="D63" s="32">
        <f t="shared" ref="D63:M63" si="11">SUM(D64:D66)</f>
        <v>1654881</v>
      </c>
      <c r="E63" s="32">
        <f t="shared" si="11"/>
        <v>879347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2658103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68" si="12">SUM(D63:M63)</f>
        <v>5192331</v>
      </c>
      <c r="O63" s="45">
        <f t="shared" si="7"/>
        <v>31.369620773194942</v>
      </c>
      <c r="P63" s="10"/>
    </row>
    <row r="64" spans="1:16">
      <c r="A64" s="13"/>
      <c r="B64" s="39">
        <v>351.1</v>
      </c>
      <c r="C64" s="21" t="s">
        <v>68</v>
      </c>
      <c r="D64" s="46">
        <v>673838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673838</v>
      </c>
      <c r="O64" s="47">
        <f t="shared" si="7"/>
        <v>4.0710121374327128</v>
      </c>
      <c r="P64" s="9"/>
    </row>
    <row r="65" spans="1:16">
      <c r="A65" s="13"/>
      <c r="B65" s="39">
        <v>354</v>
      </c>
      <c r="C65" s="21" t="s">
        <v>69</v>
      </c>
      <c r="D65" s="46">
        <v>981043</v>
      </c>
      <c r="E65" s="46">
        <v>0</v>
      </c>
      <c r="F65" s="46">
        <v>0</v>
      </c>
      <c r="G65" s="46">
        <v>0</v>
      </c>
      <c r="H65" s="46">
        <v>0</v>
      </c>
      <c r="I65" s="46">
        <v>2658103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3639146</v>
      </c>
      <c r="O65" s="47">
        <f t="shared" si="7"/>
        <v>21.986007817739139</v>
      </c>
      <c r="P65" s="9"/>
    </row>
    <row r="66" spans="1:16">
      <c r="A66" s="13"/>
      <c r="B66" s="39">
        <v>359</v>
      </c>
      <c r="C66" s="21" t="s">
        <v>70</v>
      </c>
      <c r="D66" s="46">
        <v>0</v>
      </c>
      <c r="E66" s="46">
        <v>879347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879347</v>
      </c>
      <c r="O66" s="47">
        <f t="shared" si="7"/>
        <v>5.3126008180230908</v>
      </c>
      <c r="P66" s="9"/>
    </row>
    <row r="67" spans="1:16" ht="15.6">
      <c r="A67" s="29" t="s">
        <v>3</v>
      </c>
      <c r="B67" s="30"/>
      <c r="C67" s="31"/>
      <c r="D67" s="32">
        <f t="shared" ref="D67:M67" si="13">SUM(D68:D75)</f>
        <v>27758732</v>
      </c>
      <c r="E67" s="32">
        <f t="shared" si="13"/>
        <v>997030</v>
      </c>
      <c r="F67" s="32">
        <f t="shared" si="13"/>
        <v>5170</v>
      </c>
      <c r="G67" s="32">
        <f t="shared" si="13"/>
        <v>365645</v>
      </c>
      <c r="H67" s="32">
        <f t="shared" si="13"/>
        <v>2958438</v>
      </c>
      <c r="I67" s="32">
        <f t="shared" si="13"/>
        <v>3056392</v>
      </c>
      <c r="J67" s="32">
        <f t="shared" si="13"/>
        <v>1300312</v>
      </c>
      <c r="K67" s="32">
        <f t="shared" si="13"/>
        <v>121296555</v>
      </c>
      <c r="L67" s="32">
        <f t="shared" si="13"/>
        <v>0</v>
      </c>
      <c r="M67" s="32">
        <f t="shared" si="13"/>
        <v>1748</v>
      </c>
      <c r="N67" s="32">
        <f t="shared" si="12"/>
        <v>157740022</v>
      </c>
      <c r="O67" s="45">
        <f t="shared" si="7"/>
        <v>952.99099207955487</v>
      </c>
      <c r="P67" s="10"/>
    </row>
    <row r="68" spans="1:16">
      <c r="A68" s="12"/>
      <c r="B68" s="25">
        <v>361.1</v>
      </c>
      <c r="C68" s="20" t="s">
        <v>71</v>
      </c>
      <c r="D68" s="46">
        <v>830298</v>
      </c>
      <c r="E68" s="46">
        <v>384590</v>
      </c>
      <c r="F68" s="46">
        <v>5170</v>
      </c>
      <c r="G68" s="46">
        <v>299846</v>
      </c>
      <c r="H68" s="46">
        <v>588160</v>
      </c>
      <c r="I68" s="46">
        <v>0</v>
      </c>
      <c r="J68" s="46">
        <v>560022</v>
      </c>
      <c r="K68" s="46">
        <v>7841543</v>
      </c>
      <c r="L68" s="46">
        <v>0</v>
      </c>
      <c r="M68" s="46">
        <v>1748</v>
      </c>
      <c r="N68" s="46">
        <f t="shared" si="12"/>
        <v>10511377</v>
      </c>
      <c r="O68" s="47">
        <f t="shared" si="7"/>
        <v>63.504793953637304</v>
      </c>
      <c r="P68" s="9"/>
    </row>
    <row r="69" spans="1:16">
      <c r="A69" s="12"/>
      <c r="B69" s="25">
        <v>361.2</v>
      </c>
      <c r="C69" s="20" t="s">
        <v>72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5142836</v>
      </c>
      <c r="L69" s="46">
        <v>0</v>
      </c>
      <c r="M69" s="46">
        <v>0</v>
      </c>
      <c r="N69" s="46">
        <f t="shared" ref="N69:N75" si="14">SUM(D69:M69)</f>
        <v>5142836</v>
      </c>
      <c r="O69" s="47">
        <f t="shared" ref="O69:O83" si="15">(N69/O$85)</f>
        <v>31.070595271899034</v>
      </c>
      <c r="P69" s="9"/>
    </row>
    <row r="70" spans="1:16">
      <c r="A70" s="12"/>
      <c r="B70" s="25">
        <v>361.3</v>
      </c>
      <c r="C70" s="20" t="s">
        <v>73</v>
      </c>
      <c r="D70" s="46">
        <v>0</v>
      </c>
      <c r="E70" s="46">
        <v>0</v>
      </c>
      <c r="F70" s="46">
        <v>0</v>
      </c>
      <c r="G70" s="46">
        <v>0</v>
      </c>
      <c r="H70" s="46">
        <v>1685067</v>
      </c>
      <c r="I70" s="46">
        <v>0</v>
      </c>
      <c r="J70" s="46">
        <v>0</v>
      </c>
      <c r="K70" s="46">
        <v>46869047</v>
      </c>
      <c r="L70" s="46">
        <v>0</v>
      </c>
      <c r="M70" s="46">
        <v>0</v>
      </c>
      <c r="N70" s="46">
        <f t="shared" si="14"/>
        <v>48554114</v>
      </c>
      <c r="O70" s="47">
        <f t="shared" si="15"/>
        <v>293.34111079560904</v>
      </c>
      <c r="P70" s="9"/>
    </row>
    <row r="71" spans="1:16">
      <c r="A71" s="12"/>
      <c r="B71" s="25">
        <v>362</v>
      </c>
      <c r="C71" s="20" t="s">
        <v>74</v>
      </c>
      <c r="D71" s="46">
        <v>2544549</v>
      </c>
      <c r="E71" s="46">
        <v>170406</v>
      </c>
      <c r="F71" s="46">
        <v>0</v>
      </c>
      <c r="G71" s="46">
        <v>0</v>
      </c>
      <c r="H71" s="46">
        <v>0</v>
      </c>
      <c r="I71" s="46">
        <v>3145656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5860611</v>
      </c>
      <c r="O71" s="47">
        <f t="shared" si="15"/>
        <v>35.407054089813379</v>
      </c>
      <c r="P71" s="9"/>
    </row>
    <row r="72" spans="1:16">
      <c r="A72" s="12"/>
      <c r="B72" s="25">
        <v>364</v>
      </c>
      <c r="C72" s="20" t="s">
        <v>75</v>
      </c>
      <c r="D72" s="46">
        <v>1025772</v>
      </c>
      <c r="E72" s="46">
        <v>0</v>
      </c>
      <c r="F72" s="46">
        <v>0</v>
      </c>
      <c r="G72" s="46">
        <v>0</v>
      </c>
      <c r="H72" s="46">
        <v>0</v>
      </c>
      <c r="I72" s="46">
        <v>-1151604</v>
      </c>
      <c r="J72" s="46">
        <v>-219232</v>
      </c>
      <c r="K72" s="46">
        <v>0</v>
      </c>
      <c r="L72" s="46">
        <v>0</v>
      </c>
      <c r="M72" s="46">
        <v>0</v>
      </c>
      <c r="N72" s="46">
        <f t="shared" si="14"/>
        <v>-345064</v>
      </c>
      <c r="O72" s="47">
        <f t="shared" si="15"/>
        <v>-2.0847143262788408</v>
      </c>
      <c r="P72" s="9"/>
    </row>
    <row r="73" spans="1:16">
      <c r="A73" s="12"/>
      <c r="B73" s="25">
        <v>366</v>
      </c>
      <c r="C73" s="20" t="s">
        <v>76</v>
      </c>
      <c r="D73" s="46">
        <v>454211</v>
      </c>
      <c r="E73" s="46">
        <v>0</v>
      </c>
      <c r="F73" s="46">
        <v>0</v>
      </c>
      <c r="G73" s="46">
        <v>65799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520010</v>
      </c>
      <c r="O73" s="47">
        <f t="shared" si="15"/>
        <v>3.141655741567535</v>
      </c>
      <c r="P73" s="9"/>
    </row>
    <row r="74" spans="1:16">
      <c r="A74" s="12"/>
      <c r="B74" s="25">
        <v>368</v>
      </c>
      <c r="C74" s="20" t="s">
        <v>77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59439591</v>
      </c>
      <c r="L74" s="46">
        <v>0</v>
      </c>
      <c r="M74" s="46">
        <v>0</v>
      </c>
      <c r="N74" s="46">
        <f t="shared" si="14"/>
        <v>59439591</v>
      </c>
      <c r="O74" s="47">
        <f t="shared" si="15"/>
        <v>359.10604092532066</v>
      </c>
      <c r="P74" s="9"/>
    </row>
    <row r="75" spans="1:16">
      <c r="A75" s="12"/>
      <c r="B75" s="25">
        <v>369.9</v>
      </c>
      <c r="C75" s="20" t="s">
        <v>78</v>
      </c>
      <c r="D75" s="46">
        <v>22903902</v>
      </c>
      <c r="E75" s="46">
        <v>442034</v>
      </c>
      <c r="F75" s="46">
        <v>0</v>
      </c>
      <c r="G75" s="46">
        <v>0</v>
      </c>
      <c r="H75" s="46">
        <v>685211</v>
      </c>
      <c r="I75" s="46">
        <v>1062340</v>
      </c>
      <c r="J75" s="46">
        <v>959522</v>
      </c>
      <c r="K75" s="46">
        <v>2003538</v>
      </c>
      <c r="L75" s="46">
        <v>0</v>
      </c>
      <c r="M75" s="46">
        <v>0</v>
      </c>
      <c r="N75" s="46">
        <f t="shared" si="14"/>
        <v>28056547</v>
      </c>
      <c r="O75" s="47">
        <f t="shared" si="15"/>
        <v>169.50445562798677</v>
      </c>
      <c r="P75" s="9"/>
    </row>
    <row r="76" spans="1:16" ht="15.6">
      <c r="A76" s="29" t="s">
        <v>50</v>
      </c>
      <c r="B76" s="30"/>
      <c r="C76" s="31"/>
      <c r="D76" s="32">
        <f t="shared" ref="D76:M76" si="16">SUM(D77:D82)</f>
        <v>0</v>
      </c>
      <c r="E76" s="32">
        <f t="shared" si="16"/>
        <v>7522563</v>
      </c>
      <c r="F76" s="32">
        <f t="shared" si="16"/>
        <v>7560686</v>
      </c>
      <c r="G76" s="32">
        <f t="shared" si="16"/>
        <v>597482</v>
      </c>
      <c r="H76" s="32">
        <f t="shared" si="16"/>
        <v>0</v>
      </c>
      <c r="I76" s="32">
        <f t="shared" si="16"/>
        <v>5606523</v>
      </c>
      <c r="J76" s="32">
        <f t="shared" si="16"/>
        <v>0</v>
      </c>
      <c r="K76" s="32">
        <f t="shared" si="16"/>
        <v>5515</v>
      </c>
      <c r="L76" s="32">
        <f t="shared" si="16"/>
        <v>0</v>
      </c>
      <c r="M76" s="32">
        <f t="shared" si="16"/>
        <v>0</v>
      </c>
      <c r="N76" s="32">
        <f t="shared" ref="N76:N83" si="17">SUM(D76:M76)</f>
        <v>21292769</v>
      </c>
      <c r="O76" s="45">
        <f t="shared" si="15"/>
        <v>128.64089148808912</v>
      </c>
      <c r="P76" s="9"/>
    </row>
    <row r="77" spans="1:16">
      <c r="A77" s="12"/>
      <c r="B77" s="25">
        <v>381</v>
      </c>
      <c r="C77" s="20" t="s">
        <v>79</v>
      </c>
      <c r="D77" s="46">
        <v>0</v>
      </c>
      <c r="E77" s="46">
        <v>7522563</v>
      </c>
      <c r="F77" s="46">
        <v>7560686</v>
      </c>
      <c r="G77" s="46">
        <v>597482</v>
      </c>
      <c r="H77" s="46">
        <v>0</v>
      </c>
      <c r="I77" s="46">
        <v>0</v>
      </c>
      <c r="J77" s="46">
        <v>0</v>
      </c>
      <c r="K77" s="46">
        <v>5515</v>
      </c>
      <c r="L77" s="46">
        <v>0</v>
      </c>
      <c r="M77" s="46">
        <v>0</v>
      </c>
      <c r="N77" s="46">
        <f t="shared" si="17"/>
        <v>15686246</v>
      </c>
      <c r="O77" s="47">
        <f t="shared" si="15"/>
        <v>94.768917539164221</v>
      </c>
      <c r="P77" s="9"/>
    </row>
    <row r="78" spans="1:16">
      <c r="A78" s="12"/>
      <c r="B78" s="25">
        <v>389.1</v>
      </c>
      <c r="C78" s="20" t="s">
        <v>81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2030444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2030444</v>
      </c>
      <c r="O78" s="47">
        <f t="shared" si="15"/>
        <v>12.266987270497399</v>
      </c>
      <c r="P78" s="9"/>
    </row>
    <row r="79" spans="1:16">
      <c r="A79" s="12"/>
      <c r="B79" s="25">
        <v>389.5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15586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15586</v>
      </c>
      <c r="O79" s="47">
        <f t="shared" si="15"/>
        <v>9.416327837555355E-2</v>
      </c>
      <c r="P79" s="9"/>
    </row>
    <row r="80" spans="1:16">
      <c r="A80" s="12"/>
      <c r="B80" s="25">
        <v>389.6</v>
      </c>
      <c r="C80" s="20" t="s">
        <v>85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3197306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3197306</v>
      </c>
      <c r="O80" s="47">
        <f t="shared" si="15"/>
        <v>19.316618435123036</v>
      </c>
      <c r="P80" s="9"/>
    </row>
    <row r="81" spans="1:119">
      <c r="A81" s="12"/>
      <c r="B81" s="25">
        <v>389.7</v>
      </c>
      <c r="C81" s="20" t="s">
        <v>86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15000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15000</v>
      </c>
      <c r="O81" s="47">
        <f t="shared" si="15"/>
        <v>9.0622942104023052E-2</v>
      </c>
      <c r="P81" s="9"/>
    </row>
    <row r="82" spans="1:119" ht="15.6" thickBot="1">
      <c r="A82" s="12"/>
      <c r="B82" s="25">
        <v>389.8</v>
      </c>
      <c r="C82" s="20" t="s">
        <v>87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348187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348187</v>
      </c>
      <c r="O82" s="47">
        <f t="shared" si="15"/>
        <v>2.1035820228248983</v>
      </c>
      <c r="P82" s="9"/>
    </row>
    <row r="83" spans="1:119" ht="16.2" thickBot="1">
      <c r="A83" s="14" t="s">
        <v>66</v>
      </c>
      <c r="B83" s="23"/>
      <c r="C83" s="22"/>
      <c r="D83" s="15">
        <f t="shared" ref="D83:M83" si="18">SUM(D5,D14,D21,D47,D63,D67,D76)</f>
        <v>262324324</v>
      </c>
      <c r="E83" s="15">
        <f t="shared" si="18"/>
        <v>43523887</v>
      </c>
      <c r="F83" s="15">
        <f t="shared" si="18"/>
        <v>7565856</v>
      </c>
      <c r="G83" s="15">
        <f t="shared" si="18"/>
        <v>2081774</v>
      </c>
      <c r="H83" s="15">
        <f t="shared" si="18"/>
        <v>2958438</v>
      </c>
      <c r="I83" s="15">
        <f t="shared" si="18"/>
        <v>156685113</v>
      </c>
      <c r="J83" s="15">
        <f t="shared" si="18"/>
        <v>60420478</v>
      </c>
      <c r="K83" s="15">
        <f t="shared" si="18"/>
        <v>121302070</v>
      </c>
      <c r="L83" s="15">
        <f t="shared" si="18"/>
        <v>0</v>
      </c>
      <c r="M83" s="15">
        <f t="shared" si="18"/>
        <v>64172</v>
      </c>
      <c r="N83" s="15">
        <f t="shared" si="17"/>
        <v>656926112</v>
      </c>
      <c r="O83" s="38">
        <f t="shared" si="15"/>
        <v>3968.8384676264645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104</v>
      </c>
      <c r="M85" s="121"/>
      <c r="N85" s="121"/>
      <c r="O85" s="43">
        <v>165521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6" thickBot="1">
      <c r="A87" s="123" t="s">
        <v>105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A87:O87"/>
    <mergeCell ref="L85:N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7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166819869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77314</v>
      </c>
      <c r="N5" s="28">
        <f t="shared" ref="N5:N21" si="1">SUM(D5:M5)</f>
        <v>166897183</v>
      </c>
      <c r="O5" s="33">
        <f t="shared" ref="O5:O36" si="2">(N5/O$85)</f>
        <v>923.58407025776671</v>
      </c>
      <c r="P5" s="6"/>
    </row>
    <row r="6" spans="1:133">
      <c r="A6" s="12"/>
      <c r="B6" s="25">
        <v>311</v>
      </c>
      <c r="C6" s="20" t="s">
        <v>2</v>
      </c>
      <c r="D6" s="46">
        <v>124597389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77314</v>
      </c>
      <c r="N6" s="46">
        <f t="shared" si="1"/>
        <v>124674703</v>
      </c>
      <c r="O6" s="47">
        <f t="shared" si="2"/>
        <v>689.93117550053682</v>
      </c>
      <c r="P6" s="9"/>
    </row>
    <row r="7" spans="1:133">
      <c r="A7" s="12"/>
      <c r="B7" s="25">
        <v>312.51</v>
      </c>
      <c r="C7" s="20" t="s">
        <v>95</v>
      </c>
      <c r="D7" s="46">
        <v>2667504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2667504</v>
      </c>
      <c r="O7" s="47">
        <f t="shared" si="2"/>
        <v>14.761568514603832</v>
      </c>
      <c r="P7" s="9"/>
    </row>
    <row r="8" spans="1:133">
      <c r="A8" s="12"/>
      <c r="B8" s="25">
        <v>312.52</v>
      </c>
      <c r="C8" s="20" t="s">
        <v>96</v>
      </c>
      <c r="D8" s="46">
        <v>1742397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1742397</v>
      </c>
      <c r="O8" s="47">
        <f t="shared" si="2"/>
        <v>9.6421646209865752</v>
      </c>
      <c r="P8" s="9"/>
    </row>
    <row r="9" spans="1:133">
      <c r="A9" s="12"/>
      <c r="B9" s="25">
        <v>314.10000000000002</v>
      </c>
      <c r="C9" s="20" t="s">
        <v>10</v>
      </c>
      <c r="D9" s="46">
        <v>15016127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15016127</v>
      </c>
      <c r="O9" s="47">
        <f t="shared" si="2"/>
        <v>83.097002866534595</v>
      </c>
      <c r="P9" s="9"/>
    </row>
    <row r="10" spans="1:133">
      <c r="A10" s="12"/>
      <c r="B10" s="25">
        <v>314.2</v>
      </c>
      <c r="C10" s="20" t="s">
        <v>12</v>
      </c>
      <c r="D10" s="46">
        <v>16125552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16125552</v>
      </c>
      <c r="O10" s="47">
        <f t="shared" si="2"/>
        <v>89.236395028388657</v>
      </c>
      <c r="P10" s="9"/>
    </row>
    <row r="11" spans="1:133">
      <c r="A11" s="12"/>
      <c r="B11" s="25">
        <v>314.3</v>
      </c>
      <c r="C11" s="20" t="s">
        <v>11</v>
      </c>
      <c r="D11" s="46">
        <v>3768774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3768774</v>
      </c>
      <c r="O11" s="47">
        <f t="shared" si="2"/>
        <v>20.855832125109295</v>
      </c>
      <c r="P11" s="9"/>
    </row>
    <row r="12" spans="1:133">
      <c r="A12" s="12"/>
      <c r="B12" s="25">
        <v>314.39999999999998</v>
      </c>
      <c r="C12" s="20" t="s">
        <v>13</v>
      </c>
      <c r="D12" s="46">
        <v>530584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530584</v>
      </c>
      <c r="O12" s="47">
        <f t="shared" si="2"/>
        <v>2.9361725675959844</v>
      </c>
      <c r="P12" s="9"/>
    </row>
    <row r="13" spans="1:133">
      <c r="A13" s="12"/>
      <c r="B13" s="25">
        <v>316</v>
      </c>
      <c r="C13" s="20" t="s">
        <v>14</v>
      </c>
      <c r="D13" s="46">
        <v>2371542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2371542</v>
      </c>
      <c r="O13" s="47">
        <f t="shared" si="2"/>
        <v>13.123759034011046</v>
      </c>
      <c r="P13" s="9"/>
    </row>
    <row r="14" spans="1:133" ht="15.6">
      <c r="A14" s="29" t="s">
        <v>15</v>
      </c>
      <c r="B14" s="30"/>
      <c r="C14" s="31"/>
      <c r="D14" s="32">
        <f t="shared" ref="D14:M14" si="3">SUM(D15:D20)</f>
        <v>43828428</v>
      </c>
      <c r="E14" s="32">
        <f t="shared" si="3"/>
        <v>601444</v>
      </c>
      <c r="F14" s="32">
        <f t="shared" si="3"/>
        <v>0</v>
      </c>
      <c r="G14" s="32">
        <f t="shared" si="3"/>
        <v>742378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45172250</v>
      </c>
      <c r="O14" s="45">
        <f t="shared" si="2"/>
        <v>249.97648113510343</v>
      </c>
      <c r="P14" s="10"/>
    </row>
    <row r="15" spans="1:133">
      <c r="A15" s="12"/>
      <c r="B15" s="25">
        <v>322</v>
      </c>
      <c r="C15" s="20" t="s">
        <v>0</v>
      </c>
      <c r="D15" s="46">
        <v>6002708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6002708</v>
      </c>
      <c r="O15" s="47">
        <f t="shared" si="2"/>
        <v>33.218089050723272</v>
      </c>
      <c r="P15" s="9"/>
    </row>
    <row r="16" spans="1:133">
      <c r="A16" s="12"/>
      <c r="B16" s="25">
        <v>323.10000000000002</v>
      </c>
      <c r="C16" s="20" t="s">
        <v>16</v>
      </c>
      <c r="D16" s="46">
        <v>17633250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17633250</v>
      </c>
      <c r="O16" s="47">
        <f t="shared" si="2"/>
        <v>97.579770455878617</v>
      </c>
      <c r="P16" s="9"/>
    </row>
    <row r="17" spans="1:16">
      <c r="A17" s="12"/>
      <c r="B17" s="25">
        <v>323.39999999999998</v>
      </c>
      <c r="C17" s="20" t="s">
        <v>17</v>
      </c>
      <c r="D17" s="46">
        <v>426179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426179</v>
      </c>
      <c r="O17" s="47">
        <f t="shared" si="2"/>
        <v>2.3584108994720707</v>
      </c>
      <c r="P17" s="9"/>
    </row>
    <row r="18" spans="1:16">
      <c r="A18" s="12"/>
      <c r="B18" s="25">
        <v>324.62</v>
      </c>
      <c r="C18" s="20" t="s">
        <v>18</v>
      </c>
      <c r="D18" s="46">
        <v>47861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47861</v>
      </c>
      <c r="O18" s="47">
        <f t="shared" si="2"/>
        <v>0.26485562183878786</v>
      </c>
      <c r="P18" s="9"/>
    </row>
    <row r="19" spans="1:16">
      <c r="A19" s="12"/>
      <c r="B19" s="25">
        <v>325.10000000000002</v>
      </c>
      <c r="C19" s="20" t="s">
        <v>19</v>
      </c>
      <c r="D19" s="46">
        <v>0</v>
      </c>
      <c r="E19" s="46">
        <v>0</v>
      </c>
      <c r="F19" s="46">
        <v>0</v>
      </c>
      <c r="G19" s="46">
        <v>742378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742378</v>
      </c>
      <c r="O19" s="47">
        <f t="shared" si="2"/>
        <v>4.1082089139264886</v>
      </c>
      <c r="P19" s="9"/>
    </row>
    <row r="20" spans="1:16">
      <c r="A20" s="12"/>
      <c r="B20" s="25">
        <v>325.2</v>
      </c>
      <c r="C20" s="20" t="s">
        <v>20</v>
      </c>
      <c r="D20" s="46">
        <v>19718430</v>
      </c>
      <c r="E20" s="46">
        <v>601444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20319874</v>
      </c>
      <c r="O20" s="47">
        <f t="shared" si="2"/>
        <v>112.4471461932642</v>
      </c>
      <c r="P20" s="9"/>
    </row>
    <row r="21" spans="1:16" ht="15.6">
      <c r="A21" s="29" t="s">
        <v>22</v>
      </c>
      <c r="B21" s="30"/>
      <c r="C21" s="31"/>
      <c r="D21" s="32">
        <f t="shared" ref="D21:M21" si="4">SUM(D22:D43)</f>
        <v>17095268</v>
      </c>
      <c r="E21" s="32">
        <f t="shared" si="4"/>
        <v>24664400</v>
      </c>
      <c r="F21" s="32">
        <f t="shared" si="4"/>
        <v>0</v>
      </c>
      <c r="G21" s="32">
        <f t="shared" si="4"/>
        <v>7534592</v>
      </c>
      <c r="H21" s="32">
        <f t="shared" si="4"/>
        <v>0</v>
      </c>
      <c r="I21" s="32">
        <f t="shared" si="4"/>
        <v>61336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4">
        <f t="shared" si="1"/>
        <v>49355596</v>
      </c>
      <c r="O21" s="45">
        <f t="shared" si="2"/>
        <v>273.12649275618963</v>
      </c>
      <c r="P21" s="10"/>
    </row>
    <row r="22" spans="1:16">
      <c r="A22" s="12"/>
      <c r="B22" s="25">
        <v>331.2</v>
      </c>
      <c r="C22" s="20" t="s">
        <v>21</v>
      </c>
      <c r="D22" s="46">
        <v>0</v>
      </c>
      <c r="E22" s="46">
        <v>419835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6" si="5">SUM(D22:M22)</f>
        <v>419835</v>
      </c>
      <c r="O22" s="47">
        <f t="shared" si="2"/>
        <v>2.323304151494693</v>
      </c>
      <c r="P22" s="9"/>
    </row>
    <row r="23" spans="1:16">
      <c r="A23" s="12"/>
      <c r="B23" s="25">
        <v>331.42</v>
      </c>
      <c r="C23" s="20" t="s">
        <v>26</v>
      </c>
      <c r="D23" s="46">
        <v>0</v>
      </c>
      <c r="E23" s="46">
        <v>79305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79305</v>
      </c>
      <c r="O23" s="47">
        <f t="shared" si="2"/>
        <v>0.43886201897003974</v>
      </c>
      <c r="P23" s="9"/>
    </row>
    <row r="24" spans="1:16">
      <c r="A24" s="12"/>
      <c r="B24" s="25">
        <v>331.49</v>
      </c>
      <c r="C24" s="20" t="s">
        <v>27</v>
      </c>
      <c r="D24" s="46">
        <v>0</v>
      </c>
      <c r="E24" s="46">
        <v>563428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563428</v>
      </c>
      <c r="O24" s="47">
        <f t="shared" si="2"/>
        <v>3.1179263555166958</v>
      </c>
      <c r="P24" s="9"/>
    </row>
    <row r="25" spans="1:16">
      <c r="A25" s="12"/>
      <c r="B25" s="25">
        <v>331.5</v>
      </c>
      <c r="C25" s="20" t="s">
        <v>23</v>
      </c>
      <c r="D25" s="46">
        <v>51535</v>
      </c>
      <c r="E25" s="46">
        <v>12748274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12799809</v>
      </c>
      <c r="O25" s="47">
        <f t="shared" si="2"/>
        <v>70.832230252454266</v>
      </c>
      <c r="P25" s="9"/>
    </row>
    <row r="26" spans="1:16">
      <c r="A26" s="12"/>
      <c r="B26" s="25">
        <v>331.7</v>
      </c>
      <c r="C26" s="20" t="s">
        <v>24</v>
      </c>
      <c r="D26" s="46">
        <v>0</v>
      </c>
      <c r="E26" s="46">
        <v>101783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101783</v>
      </c>
      <c r="O26" s="47">
        <f t="shared" si="2"/>
        <v>0.56325191194536983</v>
      </c>
      <c r="P26" s="9"/>
    </row>
    <row r="27" spans="1:16">
      <c r="A27" s="12"/>
      <c r="B27" s="25">
        <v>334.2</v>
      </c>
      <c r="C27" s="20" t="s">
        <v>25</v>
      </c>
      <c r="D27" s="46">
        <v>0</v>
      </c>
      <c r="E27" s="46">
        <v>147850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147850</v>
      </c>
      <c r="O27" s="47">
        <f t="shared" si="2"/>
        <v>0.81817980587252226</v>
      </c>
      <c r="P27" s="9"/>
    </row>
    <row r="28" spans="1:16">
      <c r="A28" s="12"/>
      <c r="B28" s="25">
        <v>334.39</v>
      </c>
      <c r="C28" s="20" t="s">
        <v>28</v>
      </c>
      <c r="D28" s="46">
        <v>0</v>
      </c>
      <c r="E28" s="46">
        <v>10470</v>
      </c>
      <c r="F28" s="46">
        <v>0</v>
      </c>
      <c r="G28" s="46">
        <v>0</v>
      </c>
      <c r="H28" s="46">
        <v>0</v>
      </c>
      <c r="I28" s="46">
        <v>61336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71806</v>
      </c>
      <c r="O28" s="47">
        <f t="shared" si="2"/>
        <v>0.39736367359135832</v>
      </c>
      <c r="P28" s="9"/>
    </row>
    <row r="29" spans="1:16">
      <c r="A29" s="12"/>
      <c r="B29" s="25">
        <v>334.5</v>
      </c>
      <c r="C29" s="20" t="s">
        <v>29</v>
      </c>
      <c r="D29" s="46">
        <v>0</v>
      </c>
      <c r="E29" s="46">
        <v>24366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24366</v>
      </c>
      <c r="O29" s="47">
        <f t="shared" si="2"/>
        <v>0.1348378028399721</v>
      </c>
      <c r="P29" s="9"/>
    </row>
    <row r="30" spans="1:16">
      <c r="A30" s="12"/>
      <c r="B30" s="25">
        <v>334.7</v>
      </c>
      <c r="C30" s="20" t="s">
        <v>30</v>
      </c>
      <c r="D30" s="46">
        <v>0</v>
      </c>
      <c r="E30" s="46">
        <v>200000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200000</v>
      </c>
      <c r="O30" s="47">
        <f t="shared" si="2"/>
        <v>1.1067701127798746</v>
      </c>
      <c r="P30" s="9"/>
    </row>
    <row r="31" spans="1:16">
      <c r="A31" s="12"/>
      <c r="B31" s="25">
        <v>335.12</v>
      </c>
      <c r="C31" s="20" t="s">
        <v>31</v>
      </c>
      <c r="D31" s="46">
        <v>4554515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4554515</v>
      </c>
      <c r="O31" s="47">
        <f t="shared" si="2"/>
        <v>25.204005401038149</v>
      </c>
      <c r="P31" s="9"/>
    </row>
    <row r="32" spans="1:16">
      <c r="A32" s="12"/>
      <c r="B32" s="25">
        <v>335.14</v>
      </c>
      <c r="C32" s="20" t="s">
        <v>32</v>
      </c>
      <c r="D32" s="46">
        <v>36949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36949</v>
      </c>
      <c r="O32" s="47">
        <f t="shared" si="2"/>
        <v>0.20447024448551793</v>
      </c>
      <c r="P32" s="9"/>
    </row>
    <row r="33" spans="1:16">
      <c r="A33" s="12"/>
      <c r="B33" s="25">
        <v>335.15</v>
      </c>
      <c r="C33" s="20" t="s">
        <v>33</v>
      </c>
      <c r="D33" s="46">
        <v>234193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234193</v>
      </c>
      <c r="O33" s="47">
        <f t="shared" si="2"/>
        <v>1.2959890651112858</v>
      </c>
      <c r="P33" s="9"/>
    </row>
    <row r="34" spans="1:16">
      <c r="A34" s="12"/>
      <c r="B34" s="25">
        <v>335.18</v>
      </c>
      <c r="C34" s="20" t="s">
        <v>34</v>
      </c>
      <c r="D34" s="46">
        <v>9106401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9106401</v>
      </c>
      <c r="O34" s="47">
        <f t="shared" si="2"/>
        <v>50.393462308943811</v>
      </c>
      <c r="P34" s="9"/>
    </row>
    <row r="35" spans="1:16">
      <c r="A35" s="12"/>
      <c r="B35" s="25">
        <v>335.29</v>
      </c>
      <c r="C35" s="20" t="s">
        <v>35</v>
      </c>
      <c r="D35" s="46">
        <v>120717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120717</v>
      </c>
      <c r="O35" s="47">
        <f t="shared" si="2"/>
        <v>0.66802983852224052</v>
      </c>
      <c r="P35" s="9"/>
    </row>
    <row r="36" spans="1:16">
      <c r="A36" s="12"/>
      <c r="B36" s="25">
        <v>335.49</v>
      </c>
      <c r="C36" s="20" t="s">
        <v>36</v>
      </c>
      <c r="D36" s="46">
        <v>183821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183821</v>
      </c>
      <c r="O36" s="47">
        <f t="shared" si="2"/>
        <v>1.0172379445065465</v>
      </c>
      <c r="P36" s="9"/>
    </row>
    <row r="37" spans="1:16">
      <c r="A37" s="12"/>
      <c r="B37" s="25">
        <v>337.1</v>
      </c>
      <c r="C37" s="20" t="s">
        <v>37</v>
      </c>
      <c r="D37" s="46">
        <v>0</v>
      </c>
      <c r="E37" s="46">
        <v>-44252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6">SUM(D37:M37)</f>
        <v>-44252</v>
      </c>
      <c r="O37" s="47">
        <f t="shared" ref="O37:O68" si="7">(N37/O$85)</f>
        <v>-0.24488395515367503</v>
      </c>
      <c r="P37" s="9"/>
    </row>
    <row r="38" spans="1:16">
      <c r="A38" s="12"/>
      <c r="B38" s="25">
        <v>337.2</v>
      </c>
      <c r="C38" s="20" t="s">
        <v>38</v>
      </c>
      <c r="D38" s="46">
        <v>0</v>
      </c>
      <c r="E38" s="46">
        <v>106379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106379</v>
      </c>
      <c r="O38" s="47">
        <f t="shared" si="7"/>
        <v>0.58868548913705132</v>
      </c>
      <c r="P38" s="9"/>
    </row>
    <row r="39" spans="1:16">
      <c r="A39" s="12"/>
      <c r="B39" s="25">
        <v>337.3</v>
      </c>
      <c r="C39" s="20" t="s">
        <v>39</v>
      </c>
      <c r="D39" s="46">
        <v>0</v>
      </c>
      <c r="E39" s="46">
        <v>13000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13000</v>
      </c>
      <c r="O39" s="47">
        <f t="shared" si="7"/>
        <v>7.1940057330691837E-2</v>
      </c>
      <c r="P39" s="9"/>
    </row>
    <row r="40" spans="1:16">
      <c r="A40" s="12"/>
      <c r="B40" s="25">
        <v>337.4</v>
      </c>
      <c r="C40" s="20" t="s">
        <v>40</v>
      </c>
      <c r="D40" s="46">
        <v>0</v>
      </c>
      <c r="E40" s="46">
        <v>438489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438489</v>
      </c>
      <c r="O40" s="47">
        <f t="shared" si="7"/>
        <v>2.426532599913672</v>
      </c>
      <c r="P40" s="9"/>
    </row>
    <row r="41" spans="1:16">
      <c r="A41" s="12"/>
      <c r="B41" s="25">
        <v>337.7</v>
      </c>
      <c r="C41" s="20" t="s">
        <v>41</v>
      </c>
      <c r="D41" s="46">
        <v>699893</v>
      </c>
      <c r="E41" s="46">
        <v>920609</v>
      </c>
      <c r="F41" s="46">
        <v>0</v>
      </c>
      <c r="G41" s="46">
        <v>6556589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8177091</v>
      </c>
      <c r="O41" s="47">
        <f t="shared" si="7"/>
        <v>45.250799641406481</v>
      </c>
      <c r="P41" s="9"/>
    </row>
    <row r="42" spans="1:16">
      <c r="A42" s="12"/>
      <c r="B42" s="25">
        <v>337.9</v>
      </c>
      <c r="C42" s="20" t="s">
        <v>42</v>
      </c>
      <c r="D42" s="46">
        <v>0</v>
      </c>
      <c r="E42" s="46">
        <v>50000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50000</v>
      </c>
      <c r="O42" s="47">
        <f t="shared" si="7"/>
        <v>0.27669252819496865</v>
      </c>
      <c r="P42" s="9"/>
    </row>
    <row r="43" spans="1:16">
      <c r="A43" s="12"/>
      <c r="B43" s="25">
        <v>338</v>
      </c>
      <c r="C43" s="20" t="s">
        <v>43</v>
      </c>
      <c r="D43" s="46">
        <v>2107244</v>
      </c>
      <c r="E43" s="46">
        <v>8884864</v>
      </c>
      <c r="F43" s="46">
        <v>0</v>
      </c>
      <c r="G43" s="46">
        <v>978003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11970111</v>
      </c>
      <c r="O43" s="47">
        <f t="shared" si="7"/>
        <v>66.240805507288087</v>
      </c>
      <c r="P43" s="9"/>
    </row>
    <row r="44" spans="1:16" ht="15.6">
      <c r="A44" s="29" t="s">
        <v>48</v>
      </c>
      <c r="B44" s="30"/>
      <c r="C44" s="31"/>
      <c r="D44" s="32">
        <f t="shared" ref="D44:M44" si="8">SUM(D45:D59)</f>
        <v>16663920</v>
      </c>
      <c r="E44" s="32">
        <f t="shared" si="8"/>
        <v>82252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130329114</v>
      </c>
      <c r="J44" s="32">
        <f t="shared" si="8"/>
        <v>60487372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207562658</v>
      </c>
      <c r="O44" s="45">
        <f t="shared" si="7"/>
        <v>1148.6207320177525</v>
      </c>
      <c r="P44" s="10"/>
    </row>
    <row r="45" spans="1:16">
      <c r="A45" s="12"/>
      <c r="B45" s="25">
        <v>341.2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60487372</v>
      </c>
      <c r="K45" s="46">
        <v>0</v>
      </c>
      <c r="L45" s="46">
        <v>0</v>
      </c>
      <c r="M45" s="46">
        <v>0</v>
      </c>
      <c r="N45" s="46">
        <f>SUM(D45:M45)</f>
        <v>60487372</v>
      </c>
      <c r="O45" s="47">
        <f t="shared" si="7"/>
        <v>334.72807765099111</v>
      </c>
      <c r="P45" s="9"/>
    </row>
    <row r="46" spans="1:16">
      <c r="A46" s="12"/>
      <c r="B46" s="25">
        <v>341.9</v>
      </c>
      <c r="C46" s="20" t="s">
        <v>52</v>
      </c>
      <c r="D46" s="46">
        <v>829509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9" si="9">SUM(D46:M46)</f>
        <v>829509</v>
      </c>
      <c r="O46" s="47">
        <f t="shared" si="7"/>
        <v>4.5903788474096041</v>
      </c>
      <c r="P46" s="9"/>
    </row>
    <row r="47" spans="1:16">
      <c r="A47" s="12"/>
      <c r="B47" s="25">
        <v>342.1</v>
      </c>
      <c r="C47" s="20" t="s">
        <v>53</v>
      </c>
      <c r="D47" s="46">
        <v>191760</v>
      </c>
      <c r="E47" s="46">
        <v>82252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274012</v>
      </c>
      <c r="O47" s="47">
        <f t="shared" si="7"/>
        <v>1.5163414607151948</v>
      </c>
      <c r="P47" s="9"/>
    </row>
    <row r="48" spans="1:16">
      <c r="A48" s="12"/>
      <c r="B48" s="25">
        <v>342.2</v>
      </c>
      <c r="C48" s="20" t="s">
        <v>54</v>
      </c>
      <c r="D48" s="46">
        <v>1128986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1128986</v>
      </c>
      <c r="O48" s="47">
        <f t="shared" si="7"/>
        <v>6.247639812734497</v>
      </c>
      <c r="P48" s="9"/>
    </row>
    <row r="49" spans="1:16">
      <c r="A49" s="12"/>
      <c r="B49" s="25">
        <v>342.6</v>
      </c>
      <c r="C49" s="20" t="s">
        <v>55</v>
      </c>
      <c r="D49" s="46">
        <v>5436694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5436694</v>
      </c>
      <c r="O49" s="47">
        <f t="shared" si="7"/>
        <v>30.085852157648336</v>
      </c>
      <c r="P49" s="9"/>
    </row>
    <row r="50" spans="1:16">
      <c r="A50" s="12"/>
      <c r="B50" s="25">
        <v>342.9</v>
      </c>
      <c r="C50" s="20" t="s">
        <v>56</v>
      </c>
      <c r="D50" s="46">
        <v>950182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950182</v>
      </c>
      <c r="O50" s="47">
        <f t="shared" si="7"/>
        <v>5.2581651965070337</v>
      </c>
      <c r="P50" s="9"/>
    </row>
    <row r="51" spans="1:16">
      <c r="A51" s="12"/>
      <c r="B51" s="25">
        <v>343.4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19206624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19206624</v>
      </c>
      <c r="O51" s="47">
        <f t="shared" si="7"/>
        <v>106.28658705300322</v>
      </c>
      <c r="P51" s="9"/>
    </row>
    <row r="52" spans="1:16">
      <c r="A52" s="12"/>
      <c r="B52" s="25">
        <v>343.6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94554904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94554904</v>
      </c>
      <c r="O52" s="47">
        <f t="shared" si="7"/>
        <v>523.25270881985102</v>
      </c>
      <c r="P52" s="9"/>
    </row>
    <row r="53" spans="1:16">
      <c r="A53" s="12"/>
      <c r="B53" s="25">
        <v>343.7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584998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584998</v>
      </c>
      <c r="O53" s="47">
        <f t="shared" si="7"/>
        <v>3.237291512180005</v>
      </c>
      <c r="P53" s="9"/>
    </row>
    <row r="54" spans="1:16">
      <c r="A54" s="12"/>
      <c r="B54" s="25">
        <v>343.9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4495328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4495328</v>
      </c>
      <c r="O54" s="47">
        <f t="shared" si="7"/>
        <v>24.87647338771264</v>
      </c>
      <c r="P54" s="9"/>
    </row>
    <row r="55" spans="1:16">
      <c r="A55" s="12"/>
      <c r="B55" s="25">
        <v>344.1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2532336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2532336</v>
      </c>
      <c r="O55" s="47">
        <f t="shared" si="7"/>
        <v>14.013569001582681</v>
      </c>
      <c r="P55" s="9"/>
    </row>
    <row r="56" spans="1:16">
      <c r="A56" s="12"/>
      <c r="B56" s="25">
        <v>344.5</v>
      </c>
      <c r="C56" s="20" t="s">
        <v>62</v>
      </c>
      <c r="D56" s="46">
        <v>931584</v>
      </c>
      <c r="E56" s="46">
        <v>0</v>
      </c>
      <c r="F56" s="46">
        <v>0</v>
      </c>
      <c r="G56" s="46">
        <v>0</v>
      </c>
      <c r="H56" s="46">
        <v>0</v>
      </c>
      <c r="I56" s="46">
        <v>8954924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9886508</v>
      </c>
      <c r="O56" s="47">
        <f t="shared" si="7"/>
        <v>54.710457870795658</v>
      </c>
      <c r="P56" s="9"/>
    </row>
    <row r="57" spans="1:16">
      <c r="A57" s="12"/>
      <c r="B57" s="25">
        <v>347.2</v>
      </c>
      <c r="C57" s="20" t="s">
        <v>63</v>
      </c>
      <c r="D57" s="46">
        <v>3293643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3293643</v>
      </c>
      <c r="O57" s="47">
        <f t="shared" si="7"/>
        <v>18.22652817283322</v>
      </c>
      <c r="P57" s="9"/>
    </row>
    <row r="58" spans="1:16">
      <c r="A58" s="12"/>
      <c r="B58" s="25">
        <v>347.4</v>
      </c>
      <c r="C58" s="20" t="s">
        <v>64</v>
      </c>
      <c r="D58" s="46">
        <v>32661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32661</v>
      </c>
      <c r="O58" s="47">
        <f t="shared" si="7"/>
        <v>0.18074109326751742</v>
      </c>
      <c r="P58" s="9"/>
    </row>
    <row r="59" spans="1:16">
      <c r="A59" s="12"/>
      <c r="B59" s="25">
        <v>347.5</v>
      </c>
      <c r="C59" s="20" t="s">
        <v>65</v>
      </c>
      <c r="D59" s="46">
        <v>3868901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3868901</v>
      </c>
      <c r="O59" s="47">
        <f t="shared" si="7"/>
        <v>21.409919980520847</v>
      </c>
      <c r="P59" s="9"/>
    </row>
    <row r="60" spans="1:16" ht="15.6">
      <c r="A60" s="29" t="s">
        <v>49</v>
      </c>
      <c r="B60" s="30"/>
      <c r="C60" s="31"/>
      <c r="D60" s="32">
        <f t="shared" ref="D60:M60" si="10">SUM(D61:D63)</f>
        <v>1524350</v>
      </c>
      <c r="E60" s="32">
        <f t="shared" si="10"/>
        <v>993879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2433252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5" si="11">SUM(D60:M60)</f>
        <v>4951481</v>
      </c>
      <c r="O60" s="45">
        <f t="shared" si="7"/>
        <v>27.400755923987028</v>
      </c>
      <c r="P60" s="10"/>
    </row>
    <row r="61" spans="1:16">
      <c r="A61" s="13"/>
      <c r="B61" s="39">
        <v>351.1</v>
      </c>
      <c r="C61" s="21" t="s">
        <v>68</v>
      </c>
      <c r="D61" s="46">
        <v>670540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670540</v>
      </c>
      <c r="O61" s="47">
        <f t="shared" si="7"/>
        <v>3.7106681571170852</v>
      </c>
      <c r="P61" s="9"/>
    </row>
    <row r="62" spans="1:16">
      <c r="A62" s="13"/>
      <c r="B62" s="39">
        <v>354</v>
      </c>
      <c r="C62" s="21" t="s">
        <v>69</v>
      </c>
      <c r="D62" s="46">
        <v>853810</v>
      </c>
      <c r="E62" s="46">
        <v>0</v>
      </c>
      <c r="F62" s="46">
        <v>0</v>
      </c>
      <c r="G62" s="46">
        <v>0</v>
      </c>
      <c r="H62" s="46">
        <v>0</v>
      </c>
      <c r="I62" s="46">
        <v>2433252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3287062</v>
      </c>
      <c r="O62" s="47">
        <f t="shared" si="7"/>
        <v>18.190109902272198</v>
      </c>
      <c r="P62" s="9"/>
    </row>
    <row r="63" spans="1:16">
      <c r="A63" s="13"/>
      <c r="B63" s="39">
        <v>359</v>
      </c>
      <c r="C63" s="21" t="s">
        <v>70</v>
      </c>
      <c r="D63" s="46">
        <v>0</v>
      </c>
      <c r="E63" s="46">
        <v>993879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993879</v>
      </c>
      <c r="O63" s="47">
        <f t="shared" si="7"/>
        <v>5.499977864597744</v>
      </c>
      <c r="P63" s="9"/>
    </row>
    <row r="64" spans="1:16" ht="15.6">
      <c r="A64" s="29" t="s">
        <v>3</v>
      </c>
      <c r="B64" s="30"/>
      <c r="C64" s="31"/>
      <c r="D64" s="32">
        <f t="shared" ref="D64:M64" si="12">SUM(D65:D72)</f>
        <v>27854950</v>
      </c>
      <c r="E64" s="32">
        <f t="shared" si="12"/>
        <v>1371549</v>
      </c>
      <c r="F64" s="32">
        <f t="shared" si="12"/>
        <v>27815</v>
      </c>
      <c r="G64" s="32">
        <f t="shared" si="12"/>
        <v>1454500</v>
      </c>
      <c r="H64" s="32">
        <f t="shared" si="12"/>
        <v>1639485</v>
      </c>
      <c r="I64" s="32">
        <f t="shared" si="12"/>
        <v>-7199901</v>
      </c>
      <c r="J64" s="32">
        <f t="shared" si="12"/>
        <v>4119817</v>
      </c>
      <c r="K64" s="32">
        <f t="shared" si="12"/>
        <v>48005191</v>
      </c>
      <c r="L64" s="32">
        <f t="shared" si="12"/>
        <v>0</v>
      </c>
      <c r="M64" s="32">
        <f t="shared" si="12"/>
        <v>2482</v>
      </c>
      <c r="N64" s="32">
        <f t="shared" si="11"/>
        <v>77275888</v>
      </c>
      <c r="O64" s="45">
        <f t="shared" si="7"/>
        <v>427.63321638462475</v>
      </c>
      <c r="P64" s="10"/>
    </row>
    <row r="65" spans="1:16">
      <c r="A65" s="12"/>
      <c r="B65" s="25">
        <v>361.1</v>
      </c>
      <c r="C65" s="20" t="s">
        <v>71</v>
      </c>
      <c r="D65" s="46">
        <v>2031311</v>
      </c>
      <c r="E65" s="46">
        <v>877760</v>
      </c>
      <c r="F65" s="46">
        <v>27815</v>
      </c>
      <c r="G65" s="46">
        <v>663361</v>
      </c>
      <c r="H65" s="46">
        <v>515409</v>
      </c>
      <c r="I65" s="46">
        <v>0</v>
      </c>
      <c r="J65" s="46">
        <v>1264874</v>
      </c>
      <c r="K65" s="46">
        <v>8610152</v>
      </c>
      <c r="L65" s="46">
        <v>0</v>
      </c>
      <c r="M65" s="46">
        <v>2482</v>
      </c>
      <c r="N65" s="46">
        <f t="shared" si="11"/>
        <v>13993164</v>
      </c>
      <c r="O65" s="47">
        <f t="shared" si="7"/>
        <v>77.436078492136403</v>
      </c>
      <c r="P65" s="9"/>
    </row>
    <row r="66" spans="1:16">
      <c r="A66" s="12"/>
      <c r="B66" s="25">
        <v>361.2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5720293</v>
      </c>
      <c r="L66" s="46">
        <v>0</v>
      </c>
      <c r="M66" s="46">
        <v>0</v>
      </c>
      <c r="N66" s="46">
        <f t="shared" ref="N66:N72" si="13">SUM(D66:M66)</f>
        <v>5720293</v>
      </c>
      <c r="O66" s="47">
        <f t="shared" si="7"/>
        <v>31.655246643719632</v>
      </c>
      <c r="P66" s="9"/>
    </row>
    <row r="67" spans="1:16">
      <c r="A67" s="12"/>
      <c r="B67" s="25">
        <v>361.3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453041</v>
      </c>
      <c r="I67" s="46">
        <v>0</v>
      </c>
      <c r="J67" s="46">
        <v>0</v>
      </c>
      <c r="K67" s="46">
        <v>-18579492</v>
      </c>
      <c r="L67" s="46">
        <v>0</v>
      </c>
      <c r="M67" s="46">
        <v>0</v>
      </c>
      <c r="N67" s="46">
        <f t="shared" si="13"/>
        <v>-18126451</v>
      </c>
      <c r="O67" s="47">
        <f t="shared" si="7"/>
        <v>-100.30907108784434</v>
      </c>
      <c r="P67" s="9"/>
    </row>
    <row r="68" spans="1:16">
      <c r="A68" s="12"/>
      <c r="B68" s="25">
        <v>362</v>
      </c>
      <c r="C68" s="20" t="s">
        <v>74</v>
      </c>
      <c r="D68" s="46">
        <v>2768662</v>
      </c>
      <c r="E68" s="46">
        <v>190407</v>
      </c>
      <c r="F68" s="46">
        <v>0</v>
      </c>
      <c r="G68" s="46">
        <v>0</v>
      </c>
      <c r="H68" s="46">
        <v>0</v>
      </c>
      <c r="I68" s="46">
        <v>3240034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6199103</v>
      </c>
      <c r="O68" s="47">
        <f t="shared" si="7"/>
        <v>34.304909632220294</v>
      </c>
      <c r="P68" s="9"/>
    </row>
    <row r="69" spans="1:16">
      <c r="A69" s="12"/>
      <c r="B69" s="25">
        <v>364</v>
      </c>
      <c r="C69" s="20" t="s">
        <v>75</v>
      </c>
      <c r="D69" s="46">
        <v>452211</v>
      </c>
      <c r="E69" s="46">
        <v>0</v>
      </c>
      <c r="F69" s="46">
        <v>0</v>
      </c>
      <c r="G69" s="46">
        <v>0</v>
      </c>
      <c r="H69" s="46">
        <v>0</v>
      </c>
      <c r="I69" s="46">
        <v>-11255207</v>
      </c>
      <c r="J69" s="46">
        <v>695721</v>
      </c>
      <c r="K69" s="46">
        <v>0</v>
      </c>
      <c r="L69" s="46">
        <v>0</v>
      </c>
      <c r="M69" s="46">
        <v>0</v>
      </c>
      <c r="N69" s="46">
        <f t="shared" si="13"/>
        <v>-10107275</v>
      </c>
      <c r="O69" s="47">
        <f t="shared" ref="O69:O83" si="14">(N69/O$85)</f>
        <v>-55.932149458236033</v>
      </c>
      <c r="P69" s="9"/>
    </row>
    <row r="70" spans="1:16">
      <c r="A70" s="12"/>
      <c r="B70" s="25">
        <v>366</v>
      </c>
      <c r="C70" s="20" t="s">
        <v>76</v>
      </c>
      <c r="D70" s="46">
        <v>546332</v>
      </c>
      <c r="E70" s="46">
        <v>120340</v>
      </c>
      <c r="F70" s="46">
        <v>0</v>
      </c>
      <c r="G70" s="46">
        <v>787353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1454025</v>
      </c>
      <c r="O70" s="47">
        <f t="shared" si="14"/>
        <v>8.0463570661737851</v>
      </c>
      <c r="P70" s="9"/>
    </row>
    <row r="71" spans="1:16">
      <c r="A71" s="12"/>
      <c r="B71" s="25">
        <v>368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50337815</v>
      </c>
      <c r="L71" s="46">
        <v>0</v>
      </c>
      <c r="M71" s="46">
        <v>0</v>
      </c>
      <c r="N71" s="46">
        <f t="shared" si="13"/>
        <v>50337815</v>
      </c>
      <c r="O71" s="47">
        <f t="shared" si="14"/>
        <v>278.56194592321231</v>
      </c>
      <c r="P71" s="9"/>
    </row>
    <row r="72" spans="1:16">
      <c r="A72" s="12"/>
      <c r="B72" s="25">
        <v>369.9</v>
      </c>
      <c r="C72" s="20" t="s">
        <v>78</v>
      </c>
      <c r="D72" s="46">
        <v>22056434</v>
      </c>
      <c r="E72" s="46">
        <v>183042</v>
      </c>
      <c r="F72" s="46">
        <v>0</v>
      </c>
      <c r="G72" s="46">
        <v>3786</v>
      </c>
      <c r="H72" s="46">
        <v>671035</v>
      </c>
      <c r="I72" s="46">
        <v>815272</v>
      </c>
      <c r="J72" s="46">
        <v>2159222</v>
      </c>
      <c r="K72" s="46">
        <v>1916423</v>
      </c>
      <c r="L72" s="46">
        <v>0</v>
      </c>
      <c r="M72" s="46">
        <v>0</v>
      </c>
      <c r="N72" s="46">
        <f t="shared" si="13"/>
        <v>27805214</v>
      </c>
      <c r="O72" s="47">
        <f t="shared" si="14"/>
        <v>153.86989917324271</v>
      </c>
      <c r="P72" s="9"/>
    </row>
    <row r="73" spans="1:16" ht="15.6">
      <c r="A73" s="29" t="s">
        <v>50</v>
      </c>
      <c r="B73" s="30"/>
      <c r="C73" s="31"/>
      <c r="D73" s="32">
        <f t="shared" ref="D73:M73" si="15">SUM(D74:D82)</f>
        <v>0</v>
      </c>
      <c r="E73" s="32">
        <f t="shared" si="15"/>
        <v>6990732</v>
      </c>
      <c r="F73" s="32">
        <f t="shared" si="15"/>
        <v>25577280</v>
      </c>
      <c r="G73" s="32">
        <f t="shared" si="15"/>
        <v>25160860</v>
      </c>
      <c r="H73" s="32">
        <f t="shared" si="15"/>
        <v>0</v>
      </c>
      <c r="I73" s="32">
        <f t="shared" si="15"/>
        <v>10215778</v>
      </c>
      <c r="J73" s="32">
        <f t="shared" si="15"/>
        <v>44853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67989503</v>
      </c>
      <c r="O73" s="45">
        <f t="shared" si="14"/>
        <v>376.24374951578807</v>
      </c>
      <c r="P73" s="9"/>
    </row>
    <row r="74" spans="1:16">
      <c r="A74" s="12"/>
      <c r="B74" s="25">
        <v>381</v>
      </c>
      <c r="C74" s="20" t="s">
        <v>79</v>
      </c>
      <c r="D74" s="46">
        <v>0</v>
      </c>
      <c r="E74" s="46">
        <v>6990732</v>
      </c>
      <c r="F74" s="46">
        <v>10114399</v>
      </c>
      <c r="G74" s="46">
        <v>15109660</v>
      </c>
      <c r="H74" s="46">
        <v>0</v>
      </c>
      <c r="I74" s="46">
        <v>429612</v>
      </c>
      <c r="J74" s="46">
        <v>44853</v>
      </c>
      <c r="K74" s="46">
        <v>0</v>
      </c>
      <c r="L74" s="46">
        <v>0</v>
      </c>
      <c r="M74" s="46">
        <v>0</v>
      </c>
      <c r="N74" s="46">
        <f>SUM(D74:M74)</f>
        <v>32689256</v>
      </c>
      <c r="O74" s="47">
        <f t="shared" si="14"/>
        <v>180.89745774905094</v>
      </c>
      <c r="P74" s="9"/>
    </row>
    <row r="75" spans="1:16">
      <c r="A75" s="12"/>
      <c r="B75" s="25">
        <v>384</v>
      </c>
      <c r="C75" s="20" t="s">
        <v>80</v>
      </c>
      <c r="D75" s="46">
        <v>0</v>
      </c>
      <c r="E75" s="46">
        <v>0</v>
      </c>
      <c r="F75" s="46">
        <v>15462881</v>
      </c>
      <c r="G75" s="46">
        <v>10051200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2" si="16">SUM(D75:M75)</f>
        <v>25514081</v>
      </c>
      <c r="O75" s="47">
        <f t="shared" si="14"/>
        <v>141.19111152922426</v>
      </c>
      <c r="P75" s="9"/>
    </row>
    <row r="76" spans="1:16">
      <c r="A76" s="12"/>
      <c r="B76" s="25">
        <v>389.1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2916979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2916979</v>
      </c>
      <c r="O76" s="47">
        <f t="shared" si="14"/>
        <v>16.142125884032627</v>
      </c>
      <c r="P76" s="9"/>
    </row>
    <row r="77" spans="1:16">
      <c r="A77" s="12"/>
      <c r="B77" s="25">
        <v>389.2</v>
      </c>
      <c r="C77" s="20" t="s">
        <v>82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-6985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-6985</v>
      </c>
      <c r="O77" s="47">
        <f t="shared" si="14"/>
        <v>-3.8653946188837114E-2</v>
      </c>
      <c r="P77" s="9"/>
    </row>
    <row r="78" spans="1:16">
      <c r="A78" s="12"/>
      <c r="B78" s="25">
        <v>389.4</v>
      </c>
      <c r="C78" s="20" t="s">
        <v>83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604247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604247</v>
      </c>
      <c r="O78" s="47">
        <f t="shared" si="14"/>
        <v>3.3438126016845042</v>
      </c>
      <c r="P78" s="9"/>
    </row>
    <row r="79" spans="1:16">
      <c r="A79" s="12"/>
      <c r="B79" s="25">
        <v>389.5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4400834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4400834</v>
      </c>
      <c r="O79" s="47">
        <f t="shared" si="14"/>
        <v>24.353557712527532</v>
      </c>
      <c r="P79" s="9"/>
    </row>
    <row r="80" spans="1:16">
      <c r="A80" s="12"/>
      <c r="B80" s="25">
        <v>389.6</v>
      </c>
      <c r="C80" s="20" t="s">
        <v>85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914511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914511</v>
      </c>
      <c r="O80" s="47">
        <f t="shared" si="14"/>
        <v>5.0607672130421788</v>
      </c>
      <c r="P80" s="9"/>
    </row>
    <row r="81" spans="1:119">
      <c r="A81" s="12"/>
      <c r="B81" s="25">
        <v>389.7</v>
      </c>
      <c r="C81" s="20" t="s">
        <v>86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141090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141090</v>
      </c>
      <c r="O81" s="47">
        <f t="shared" si="14"/>
        <v>0.78077097606056245</v>
      </c>
      <c r="P81" s="9"/>
    </row>
    <row r="82" spans="1:119" ht="15.6" thickBot="1">
      <c r="A82" s="12"/>
      <c r="B82" s="25">
        <v>389.8</v>
      </c>
      <c r="C82" s="20" t="s">
        <v>87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815490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815490</v>
      </c>
      <c r="O82" s="47">
        <f t="shared" si="14"/>
        <v>4.5127997963542992</v>
      </c>
      <c r="P82" s="9"/>
    </row>
    <row r="83" spans="1:119" ht="16.2" thickBot="1">
      <c r="A83" s="14" t="s">
        <v>66</v>
      </c>
      <c r="B83" s="23"/>
      <c r="C83" s="22"/>
      <c r="D83" s="15">
        <f t="shared" ref="D83:M83" si="17">SUM(D5,D14,D21,D44,D60,D64,D73)</f>
        <v>273786785</v>
      </c>
      <c r="E83" s="15">
        <f t="shared" si="17"/>
        <v>34704256</v>
      </c>
      <c r="F83" s="15">
        <f t="shared" si="17"/>
        <v>25605095</v>
      </c>
      <c r="G83" s="15">
        <f t="shared" si="17"/>
        <v>34892330</v>
      </c>
      <c r="H83" s="15">
        <f t="shared" si="17"/>
        <v>1639485</v>
      </c>
      <c r="I83" s="15">
        <f t="shared" si="17"/>
        <v>135839579</v>
      </c>
      <c r="J83" s="15">
        <f t="shared" si="17"/>
        <v>64652042</v>
      </c>
      <c r="K83" s="15">
        <f t="shared" si="17"/>
        <v>48005191</v>
      </c>
      <c r="L83" s="15">
        <f t="shared" si="17"/>
        <v>0</v>
      </c>
      <c r="M83" s="15">
        <f t="shared" si="17"/>
        <v>79796</v>
      </c>
      <c r="N83" s="15">
        <f>SUM(D83:M83)</f>
        <v>619204559</v>
      </c>
      <c r="O83" s="38">
        <f t="shared" si="14"/>
        <v>3426.5854979912124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94</v>
      </c>
      <c r="M85" s="121"/>
      <c r="N85" s="121"/>
      <c r="O85" s="43">
        <v>180706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6" thickBot="1">
      <c r="A87" s="123" t="s">
        <v>105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A87:O87"/>
    <mergeCell ref="A86:O86"/>
    <mergeCell ref="L85:N8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3.4" thickBot="1">
      <c r="A2" s="127" t="s">
        <v>117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167179542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79299</v>
      </c>
      <c r="N5" s="28">
        <f t="shared" ref="N5:N18" si="1">SUM(D5:M5)</f>
        <v>167258841</v>
      </c>
      <c r="O5" s="33">
        <f t="shared" ref="O5:O36" si="2">(N5/O$85)</f>
        <v>927.15543791574282</v>
      </c>
      <c r="P5" s="6"/>
    </row>
    <row r="6" spans="1:133">
      <c r="A6" s="12"/>
      <c r="B6" s="25">
        <v>311</v>
      </c>
      <c r="C6" s="20" t="s">
        <v>2</v>
      </c>
      <c r="D6" s="46">
        <v>127981444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79299</v>
      </c>
      <c r="N6" s="46">
        <f t="shared" si="1"/>
        <v>128060743</v>
      </c>
      <c r="O6" s="47">
        <f t="shared" si="2"/>
        <v>709.8710809312638</v>
      </c>
      <c r="P6" s="9"/>
    </row>
    <row r="7" spans="1:133">
      <c r="A7" s="12"/>
      <c r="B7" s="25">
        <v>312.51</v>
      </c>
      <c r="C7" s="20" t="s">
        <v>95</v>
      </c>
      <c r="D7" s="46">
        <v>3380092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3380092</v>
      </c>
      <c r="O7" s="47">
        <f t="shared" si="2"/>
        <v>18.736651884700667</v>
      </c>
      <c r="P7" s="9"/>
    </row>
    <row r="8" spans="1:133">
      <c r="A8" s="12"/>
      <c r="B8" s="25">
        <v>312.52</v>
      </c>
      <c r="C8" s="20" t="s">
        <v>96</v>
      </c>
      <c r="D8" s="46">
        <v>1882276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1882276</v>
      </c>
      <c r="O8" s="47">
        <f t="shared" si="2"/>
        <v>10.43390243902439</v>
      </c>
      <c r="P8" s="9"/>
    </row>
    <row r="9" spans="1:133">
      <c r="A9" s="12"/>
      <c r="B9" s="25">
        <v>314.10000000000002</v>
      </c>
      <c r="C9" s="20" t="s">
        <v>10</v>
      </c>
      <c r="D9" s="46">
        <v>15181470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15181470</v>
      </c>
      <c r="O9" s="47">
        <f t="shared" si="2"/>
        <v>84.154490022172951</v>
      </c>
      <c r="P9" s="9"/>
    </row>
    <row r="10" spans="1:133">
      <c r="A10" s="12"/>
      <c r="B10" s="25">
        <v>314.2</v>
      </c>
      <c r="C10" s="20" t="s">
        <v>12</v>
      </c>
      <c r="D10" s="46">
        <v>14869630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14869630</v>
      </c>
      <c r="O10" s="47">
        <f t="shared" si="2"/>
        <v>82.425886917960085</v>
      </c>
      <c r="P10" s="9"/>
    </row>
    <row r="11" spans="1:133">
      <c r="A11" s="12"/>
      <c r="B11" s="25">
        <v>314.3</v>
      </c>
      <c r="C11" s="20" t="s">
        <v>11</v>
      </c>
      <c r="D11" s="46">
        <v>3295955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3295955</v>
      </c>
      <c r="O11" s="47">
        <f t="shared" si="2"/>
        <v>18.270260532150775</v>
      </c>
      <c r="P11" s="9"/>
    </row>
    <row r="12" spans="1:133">
      <c r="A12" s="12"/>
      <c r="B12" s="25">
        <v>314.39999999999998</v>
      </c>
      <c r="C12" s="20" t="s">
        <v>13</v>
      </c>
      <c r="D12" s="46">
        <v>588675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588675</v>
      </c>
      <c r="O12" s="47">
        <f t="shared" si="2"/>
        <v>3.2631651884700665</v>
      </c>
      <c r="P12" s="9"/>
    </row>
    <row r="13" spans="1:133" ht="15.6">
      <c r="A13" s="29" t="s">
        <v>118</v>
      </c>
      <c r="B13" s="30"/>
      <c r="C13" s="31"/>
      <c r="D13" s="32">
        <f t="shared" ref="D13:M13" si="3">SUM(D14:D17)</f>
        <v>29185874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si="1"/>
        <v>29185874</v>
      </c>
      <c r="O13" s="45">
        <f t="shared" si="2"/>
        <v>161.78422394678492</v>
      </c>
      <c r="P13" s="10"/>
    </row>
    <row r="14" spans="1:133">
      <c r="A14" s="12"/>
      <c r="B14" s="25">
        <v>322</v>
      </c>
      <c r="C14" s="20" t="s">
        <v>0</v>
      </c>
      <c r="D14" s="46">
        <v>7967916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7967916</v>
      </c>
      <c r="O14" s="47">
        <f t="shared" si="2"/>
        <v>44.168048780487808</v>
      </c>
      <c r="P14" s="9"/>
    </row>
    <row r="15" spans="1:133">
      <c r="A15" s="12"/>
      <c r="B15" s="25">
        <v>323.10000000000002</v>
      </c>
      <c r="C15" s="20" t="s">
        <v>16</v>
      </c>
      <c r="D15" s="46">
        <v>17797219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17797219</v>
      </c>
      <c r="O15" s="47">
        <f t="shared" si="2"/>
        <v>98.654207317073173</v>
      </c>
      <c r="P15" s="9"/>
    </row>
    <row r="16" spans="1:133">
      <c r="A16" s="12"/>
      <c r="B16" s="25">
        <v>323.39999999999998</v>
      </c>
      <c r="C16" s="20" t="s">
        <v>17</v>
      </c>
      <c r="D16" s="46">
        <v>394786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394786</v>
      </c>
      <c r="O16" s="47">
        <f t="shared" si="2"/>
        <v>2.1883924611973393</v>
      </c>
      <c r="P16" s="9"/>
    </row>
    <row r="17" spans="1:16">
      <c r="A17" s="12"/>
      <c r="B17" s="25">
        <v>329</v>
      </c>
      <c r="C17" s="20" t="s">
        <v>119</v>
      </c>
      <c r="D17" s="46">
        <v>3025953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3025953</v>
      </c>
      <c r="O17" s="47">
        <f t="shared" si="2"/>
        <v>16.773575388026607</v>
      </c>
      <c r="P17" s="9"/>
    </row>
    <row r="18" spans="1:16" ht="15.6">
      <c r="A18" s="29" t="s">
        <v>22</v>
      </c>
      <c r="B18" s="30"/>
      <c r="C18" s="31"/>
      <c r="D18" s="32">
        <f t="shared" ref="D18:M18" si="4">SUM(D19:D41)</f>
        <v>18425642</v>
      </c>
      <c r="E18" s="32">
        <f t="shared" si="4"/>
        <v>22803988</v>
      </c>
      <c r="F18" s="32">
        <f t="shared" si="4"/>
        <v>0</v>
      </c>
      <c r="G18" s="32">
        <f t="shared" si="4"/>
        <v>1085112</v>
      </c>
      <c r="H18" s="32">
        <f t="shared" si="4"/>
        <v>0</v>
      </c>
      <c r="I18" s="32">
        <f t="shared" si="4"/>
        <v>25434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42340176</v>
      </c>
      <c r="O18" s="45">
        <f t="shared" si="2"/>
        <v>234.70164079822615</v>
      </c>
      <c r="P18" s="10"/>
    </row>
    <row r="19" spans="1:16">
      <c r="A19" s="12"/>
      <c r="B19" s="25">
        <v>331.2</v>
      </c>
      <c r="C19" s="20" t="s">
        <v>21</v>
      </c>
      <c r="D19" s="46">
        <v>747996</v>
      </c>
      <c r="E19" s="46">
        <v>1683765</v>
      </c>
      <c r="F19" s="46">
        <v>0</v>
      </c>
      <c r="G19" s="46">
        <v>0</v>
      </c>
      <c r="H19" s="46">
        <v>0</v>
      </c>
      <c r="I19" s="46">
        <v>2512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5" si="5">SUM(D19:M19)</f>
        <v>2434273</v>
      </c>
      <c r="O19" s="47">
        <f t="shared" si="2"/>
        <v>13.493752771618626</v>
      </c>
      <c r="P19" s="9"/>
    </row>
    <row r="20" spans="1:16">
      <c r="A20" s="12"/>
      <c r="B20" s="25">
        <v>331.42</v>
      </c>
      <c r="C20" s="20" t="s">
        <v>26</v>
      </c>
      <c r="D20" s="46">
        <v>0</v>
      </c>
      <c r="E20" s="46">
        <v>212801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212801</v>
      </c>
      <c r="O20" s="47">
        <f t="shared" si="2"/>
        <v>1.1796064301552107</v>
      </c>
      <c r="P20" s="9"/>
    </row>
    <row r="21" spans="1:16">
      <c r="A21" s="12"/>
      <c r="B21" s="25">
        <v>331.5</v>
      </c>
      <c r="C21" s="20" t="s">
        <v>23</v>
      </c>
      <c r="D21" s="46">
        <v>48654</v>
      </c>
      <c r="E21" s="46">
        <v>8478366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8527020</v>
      </c>
      <c r="O21" s="47">
        <f t="shared" si="2"/>
        <v>47.267294900221728</v>
      </c>
      <c r="P21" s="9"/>
    </row>
    <row r="22" spans="1:16">
      <c r="A22" s="12"/>
      <c r="B22" s="25">
        <v>331.69</v>
      </c>
      <c r="C22" s="20" t="s">
        <v>120</v>
      </c>
      <c r="D22" s="46">
        <v>0</v>
      </c>
      <c r="E22" s="46">
        <v>48187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48187</v>
      </c>
      <c r="O22" s="47">
        <f t="shared" si="2"/>
        <v>0.26711197339246118</v>
      </c>
      <c r="P22" s="9"/>
    </row>
    <row r="23" spans="1:16">
      <c r="A23" s="12"/>
      <c r="B23" s="25">
        <v>331.7</v>
      </c>
      <c r="C23" s="20" t="s">
        <v>24</v>
      </c>
      <c r="D23" s="46">
        <v>0</v>
      </c>
      <c r="E23" s="46">
        <v>85578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85578</v>
      </c>
      <c r="O23" s="47">
        <f t="shared" si="2"/>
        <v>0.4743791574279379</v>
      </c>
      <c r="P23" s="9"/>
    </row>
    <row r="24" spans="1:16">
      <c r="A24" s="12"/>
      <c r="B24" s="25">
        <v>334.2</v>
      </c>
      <c r="C24" s="20" t="s">
        <v>25</v>
      </c>
      <c r="D24" s="46">
        <v>0</v>
      </c>
      <c r="E24" s="46">
        <v>113030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113030</v>
      </c>
      <c r="O24" s="47">
        <f t="shared" si="2"/>
        <v>0.62655210643015524</v>
      </c>
      <c r="P24" s="9"/>
    </row>
    <row r="25" spans="1:16">
      <c r="A25" s="12"/>
      <c r="B25" s="25">
        <v>334.39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19537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19537</v>
      </c>
      <c r="O25" s="47">
        <f t="shared" si="2"/>
        <v>0.10829822616407982</v>
      </c>
      <c r="P25" s="9"/>
    </row>
    <row r="26" spans="1:16">
      <c r="A26" s="12"/>
      <c r="B26" s="25">
        <v>334.41</v>
      </c>
      <c r="C26" s="20" t="s">
        <v>102</v>
      </c>
      <c r="D26" s="46">
        <v>0</v>
      </c>
      <c r="E26" s="46">
        <v>157755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157755</v>
      </c>
      <c r="O26" s="47">
        <f t="shared" si="2"/>
        <v>0.87447339246119737</v>
      </c>
      <c r="P26" s="9"/>
    </row>
    <row r="27" spans="1:16">
      <c r="A27" s="12"/>
      <c r="B27" s="25">
        <v>334.49</v>
      </c>
      <c r="C27" s="20" t="s">
        <v>103</v>
      </c>
      <c r="D27" s="46">
        <v>0</v>
      </c>
      <c r="E27" s="46">
        <v>205000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205000</v>
      </c>
      <c r="O27" s="47">
        <f t="shared" si="2"/>
        <v>1.1363636363636365</v>
      </c>
      <c r="P27" s="9"/>
    </row>
    <row r="28" spans="1:16">
      <c r="A28" s="12"/>
      <c r="B28" s="25">
        <v>334.5</v>
      </c>
      <c r="C28" s="20" t="s">
        <v>29</v>
      </c>
      <c r="D28" s="46">
        <v>0</v>
      </c>
      <c r="E28" s="46">
        <v>1640338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1640338</v>
      </c>
      <c r="O28" s="47">
        <f t="shared" si="2"/>
        <v>9.0927827050997792</v>
      </c>
      <c r="P28" s="9"/>
    </row>
    <row r="29" spans="1:16">
      <c r="A29" s="12"/>
      <c r="B29" s="25">
        <v>334.7</v>
      </c>
      <c r="C29" s="20" t="s">
        <v>30</v>
      </c>
      <c r="D29" s="46">
        <v>0</v>
      </c>
      <c r="E29" s="46">
        <v>500000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500000</v>
      </c>
      <c r="O29" s="47">
        <f t="shared" si="2"/>
        <v>2.7716186252771617</v>
      </c>
      <c r="P29" s="9"/>
    </row>
    <row r="30" spans="1:16">
      <c r="A30" s="12"/>
      <c r="B30" s="25">
        <v>335.12</v>
      </c>
      <c r="C30" s="20" t="s">
        <v>31</v>
      </c>
      <c r="D30" s="46">
        <v>5003774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5003774</v>
      </c>
      <c r="O30" s="47">
        <f t="shared" si="2"/>
        <v>27.737106430155212</v>
      </c>
      <c r="P30" s="9"/>
    </row>
    <row r="31" spans="1:16">
      <c r="A31" s="12"/>
      <c r="B31" s="25">
        <v>335.14</v>
      </c>
      <c r="C31" s="20" t="s">
        <v>32</v>
      </c>
      <c r="D31" s="46">
        <v>35338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35338</v>
      </c>
      <c r="O31" s="47">
        <f t="shared" si="2"/>
        <v>0.1958869179600887</v>
      </c>
      <c r="P31" s="9"/>
    </row>
    <row r="32" spans="1:16">
      <c r="A32" s="12"/>
      <c r="B32" s="25">
        <v>335.15</v>
      </c>
      <c r="C32" s="20" t="s">
        <v>33</v>
      </c>
      <c r="D32" s="46">
        <v>252775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252775</v>
      </c>
      <c r="O32" s="47">
        <f t="shared" si="2"/>
        <v>1.4011917960088691</v>
      </c>
      <c r="P32" s="9"/>
    </row>
    <row r="33" spans="1:16">
      <c r="A33" s="12"/>
      <c r="B33" s="25">
        <v>335.18</v>
      </c>
      <c r="C33" s="20" t="s">
        <v>34</v>
      </c>
      <c r="D33" s="46">
        <v>9956766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9956766</v>
      </c>
      <c r="O33" s="47">
        <f t="shared" si="2"/>
        <v>55.192716186252774</v>
      </c>
      <c r="P33" s="9"/>
    </row>
    <row r="34" spans="1:16">
      <c r="A34" s="12"/>
      <c r="B34" s="25">
        <v>335.29</v>
      </c>
      <c r="C34" s="20" t="s">
        <v>35</v>
      </c>
      <c r="D34" s="46">
        <v>111345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111345</v>
      </c>
      <c r="O34" s="47">
        <f t="shared" si="2"/>
        <v>0.61721175166297115</v>
      </c>
      <c r="P34" s="9"/>
    </row>
    <row r="35" spans="1:16">
      <c r="A35" s="12"/>
      <c r="B35" s="25">
        <v>335.49</v>
      </c>
      <c r="C35" s="20" t="s">
        <v>36</v>
      </c>
      <c r="D35" s="46">
        <v>150452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150452</v>
      </c>
      <c r="O35" s="47">
        <f t="shared" si="2"/>
        <v>0.83399113082039911</v>
      </c>
      <c r="P35" s="9"/>
    </row>
    <row r="36" spans="1:16">
      <c r="A36" s="12"/>
      <c r="B36" s="25">
        <v>337.2</v>
      </c>
      <c r="C36" s="20" t="s">
        <v>38</v>
      </c>
      <c r="D36" s="46">
        <v>0</v>
      </c>
      <c r="E36" s="46">
        <v>105469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6">SUM(D36:M36)</f>
        <v>105469</v>
      </c>
      <c r="O36" s="47">
        <f t="shared" si="2"/>
        <v>0.58463968957871393</v>
      </c>
      <c r="P36" s="9"/>
    </row>
    <row r="37" spans="1:16">
      <c r="A37" s="12"/>
      <c r="B37" s="25">
        <v>337.3</v>
      </c>
      <c r="C37" s="20" t="s">
        <v>39</v>
      </c>
      <c r="D37" s="46">
        <v>0</v>
      </c>
      <c r="E37" s="46">
        <v>70623</v>
      </c>
      <c r="F37" s="46">
        <v>0</v>
      </c>
      <c r="G37" s="46">
        <v>0</v>
      </c>
      <c r="H37" s="46">
        <v>0</v>
      </c>
      <c r="I37" s="46">
        <v>3385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74008</v>
      </c>
      <c r="O37" s="47">
        <f t="shared" ref="O37:O68" si="7">(N37/O$85)</f>
        <v>0.41024390243902437</v>
      </c>
      <c r="P37" s="9"/>
    </row>
    <row r="38" spans="1:16">
      <c r="A38" s="12"/>
      <c r="B38" s="25">
        <v>337.4</v>
      </c>
      <c r="C38" s="20" t="s">
        <v>40</v>
      </c>
      <c r="D38" s="46">
        <v>0</v>
      </c>
      <c r="E38" s="46">
        <v>1105452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1105452</v>
      </c>
      <c r="O38" s="47">
        <f t="shared" si="7"/>
        <v>6.1277827050997784</v>
      </c>
      <c r="P38" s="9"/>
    </row>
    <row r="39" spans="1:16">
      <c r="A39" s="12"/>
      <c r="B39" s="25">
        <v>337.7</v>
      </c>
      <c r="C39" s="20" t="s">
        <v>41</v>
      </c>
      <c r="D39" s="46">
        <v>0</v>
      </c>
      <c r="E39" s="46">
        <v>847732</v>
      </c>
      <c r="F39" s="46">
        <v>0</v>
      </c>
      <c r="G39" s="46">
        <v>103000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950732</v>
      </c>
      <c r="O39" s="47">
        <f t="shared" si="7"/>
        <v>5.2701330376940136</v>
      </c>
      <c r="P39" s="9"/>
    </row>
    <row r="40" spans="1:16">
      <c r="A40" s="12"/>
      <c r="B40" s="25">
        <v>337.9</v>
      </c>
      <c r="C40" s="20" t="s">
        <v>42</v>
      </c>
      <c r="D40" s="46">
        <v>0</v>
      </c>
      <c r="E40" s="46">
        <v>104623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104623</v>
      </c>
      <c r="O40" s="47">
        <f t="shared" si="7"/>
        <v>0.57995011086474502</v>
      </c>
      <c r="P40" s="9"/>
    </row>
    <row r="41" spans="1:16">
      <c r="A41" s="12"/>
      <c r="B41" s="25">
        <v>338</v>
      </c>
      <c r="C41" s="20" t="s">
        <v>43</v>
      </c>
      <c r="D41" s="46">
        <v>2118542</v>
      </c>
      <c r="E41" s="46">
        <v>7445269</v>
      </c>
      <c r="F41" s="46">
        <v>0</v>
      </c>
      <c r="G41" s="46">
        <v>982112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10545923</v>
      </c>
      <c r="O41" s="47">
        <f t="shared" si="7"/>
        <v>58.458553215077607</v>
      </c>
      <c r="P41" s="9"/>
    </row>
    <row r="42" spans="1:16" ht="15.6">
      <c r="A42" s="29" t="s">
        <v>48</v>
      </c>
      <c r="B42" s="30"/>
      <c r="C42" s="31"/>
      <c r="D42" s="32">
        <f t="shared" ref="D42:M42" si="8">SUM(D43:D57)</f>
        <v>17744259</v>
      </c>
      <c r="E42" s="32">
        <f t="shared" si="8"/>
        <v>48000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124876699</v>
      </c>
      <c r="J42" s="32">
        <f t="shared" si="8"/>
        <v>56738118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199407076</v>
      </c>
      <c r="O42" s="45">
        <f t="shared" si="7"/>
        <v>1105.360731707317</v>
      </c>
      <c r="P42" s="10"/>
    </row>
    <row r="43" spans="1:16">
      <c r="A43" s="12"/>
      <c r="B43" s="25">
        <v>341.2</v>
      </c>
      <c r="C43" s="20" t="s">
        <v>51</v>
      </c>
      <c r="D43" s="46">
        <v>0</v>
      </c>
      <c r="E43" s="46">
        <v>48000</v>
      </c>
      <c r="F43" s="46">
        <v>0</v>
      </c>
      <c r="G43" s="46">
        <v>0</v>
      </c>
      <c r="H43" s="46">
        <v>0</v>
      </c>
      <c r="I43" s="46">
        <v>0</v>
      </c>
      <c r="J43" s="46">
        <v>56738118</v>
      </c>
      <c r="K43" s="46">
        <v>0</v>
      </c>
      <c r="L43" s="46">
        <v>0</v>
      </c>
      <c r="M43" s="46">
        <v>0</v>
      </c>
      <c r="N43" s="46">
        <f>SUM(D43:M43)</f>
        <v>56786118</v>
      </c>
      <c r="O43" s="47">
        <f t="shared" si="7"/>
        <v>314.77892461197337</v>
      </c>
      <c r="P43" s="9"/>
    </row>
    <row r="44" spans="1:16">
      <c r="A44" s="12"/>
      <c r="B44" s="25">
        <v>341.9</v>
      </c>
      <c r="C44" s="20" t="s">
        <v>52</v>
      </c>
      <c r="D44" s="46">
        <v>935218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9" si="9">SUM(D44:M44)</f>
        <v>935218</v>
      </c>
      <c r="O44" s="47">
        <f t="shared" si="7"/>
        <v>5.1841352549889139</v>
      </c>
      <c r="P44" s="9"/>
    </row>
    <row r="45" spans="1:16">
      <c r="A45" s="12"/>
      <c r="B45" s="25">
        <v>342.1</v>
      </c>
      <c r="C45" s="20" t="s">
        <v>53</v>
      </c>
      <c r="D45" s="46">
        <v>177064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177064</v>
      </c>
      <c r="O45" s="47">
        <f t="shared" si="7"/>
        <v>0.98150776053215083</v>
      </c>
      <c r="P45" s="9"/>
    </row>
    <row r="46" spans="1:16">
      <c r="A46" s="12"/>
      <c r="B46" s="25">
        <v>342.2</v>
      </c>
      <c r="C46" s="20" t="s">
        <v>54</v>
      </c>
      <c r="D46" s="46">
        <v>1510060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1510060</v>
      </c>
      <c r="O46" s="47">
        <f t="shared" si="7"/>
        <v>8.3706208425720625</v>
      </c>
      <c r="P46" s="9"/>
    </row>
    <row r="47" spans="1:16">
      <c r="A47" s="12"/>
      <c r="B47" s="25">
        <v>342.6</v>
      </c>
      <c r="C47" s="20" t="s">
        <v>55</v>
      </c>
      <c r="D47" s="46">
        <v>5197422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5197422</v>
      </c>
      <c r="O47" s="47">
        <f t="shared" si="7"/>
        <v>28.810543237250553</v>
      </c>
      <c r="P47" s="9"/>
    </row>
    <row r="48" spans="1:16">
      <c r="A48" s="12"/>
      <c r="B48" s="25">
        <v>342.9</v>
      </c>
      <c r="C48" s="20" t="s">
        <v>56</v>
      </c>
      <c r="D48" s="46">
        <v>1458623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1458623</v>
      </c>
      <c r="O48" s="47">
        <f t="shared" si="7"/>
        <v>8.0854933481152997</v>
      </c>
      <c r="P48" s="9"/>
    </row>
    <row r="49" spans="1:16">
      <c r="A49" s="12"/>
      <c r="B49" s="25">
        <v>343.4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19543400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19543400</v>
      </c>
      <c r="O49" s="47">
        <f t="shared" si="7"/>
        <v>108.33370288248337</v>
      </c>
      <c r="P49" s="9"/>
    </row>
    <row r="50" spans="1:16">
      <c r="A50" s="12"/>
      <c r="B50" s="25">
        <v>343.6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84838237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84838237</v>
      </c>
      <c r="O50" s="47">
        <f t="shared" si="7"/>
        <v>470.27847560975607</v>
      </c>
      <c r="P50" s="9"/>
    </row>
    <row r="51" spans="1:16">
      <c r="A51" s="12"/>
      <c r="B51" s="25">
        <v>343.7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3498781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3498781</v>
      </c>
      <c r="O51" s="47">
        <f t="shared" si="7"/>
        <v>19.394573170731707</v>
      </c>
      <c r="P51" s="9"/>
    </row>
    <row r="52" spans="1:16">
      <c r="A52" s="12"/>
      <c r="B52" s="25">
        <v>343.9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4257865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4257865</v>
      </c>
      <c r="O52" s="47">
        <f t="shared" si="7"/>
        <v>23.602355875831485</v>
      </c>
      <c r="P52" s="9"/>
    </row>
    <row r="53" spans="1:16">
      <c r="A53" s="12"/>
      <c r="B53" s="25">
        <v>344.1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3189000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3189000</v>
      </c>
      <c r="O53" s="47">
        <f t="shared" si="7"/>
        <v>17.677383592017737</v>
      </c>
      <c r="P53" s="9"/>
    </row>
    <row r="54" spans="1:16">
      <c r="A54" s="12"/>
      <c r="B54" s="25">
        <v>344.5</v>
      </c>
      <c r="C54" s="20" t="s">
        <v>62</v>
      </c>
      <c r="D54" s="46">
        <v>944613</v>
      </c>
      <c r="E54" s="46">
        <v>0</v>
      </c>
      <c r="F54" s="46">
        <v>0</v>
      </c>
      <c r="G54" s="46">
        <v>0</v>
      </c>
      <c r="H54" s="46">
        <v>0</v>
      </c>
      <c r="I54" s="46">
        <v>9549416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10494029</v>
      </c>
      <c r="O54" s="47">
        <f t="shared" si="7"/>
        <v>58.17089246119734</v>
      </c>
      <c r="P54" s="9"/>
    </row>
    <row r="55" spans="1:16">
      <c r="A55" s="12"/>
      <c r="B55" s="25">
        <v>347.2</v>
      </c>
      <c r="C55" s="20" t="s">
        <v>63</v>
      </c>
      <c r="D55" s="46">
        <v>3327874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3327874</v>
      </c>
      <c r="O55" s="47">
        <f t="shared" si="7"/>
        <v>18.447195121951218</v>
      </c>
      <c r="P55" s="9"/>
    </row>
    <row r="56" spans="1:16">
      <c r="A56" s="12"/>
      <c r="B56" s="25">
        <v>347.4</v>
      </c>
      <c r="C56" s="20" t="s">
        <v>64</v>
      </c>
      <c r="D56" s="46">
        <v>59521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59521</v>
      </c>
      <c r="O56" s="47">
        <f t="shared" si="7"/>
        <v>0.32993902439024392</v>
      </c>
      <c r="P56" s="9"/>
    </row>
    <row r="57" spans="1:16">
      <c r="A57" s="12"/>
      <c r="B57" s="25">
        <v>347.5</v>
      </c>
      <c r="C57" s="20" t="s">
        <v>65</v>
      </c>
      <c r="D57" s="46">
        <v>4133864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4133864</v>
      </c>
      <c r="O57" s="47">
        <f t="shared" si="7"/>
        <v>22.914988913525498</v>
      </c>
      <c r="P57" s="9"/>
    </row>
    <row r="58" spans="1:16" ht="15.6">
      <c r="A58" s="29" t="s">
        <v>49</v>
      </c>
      <c r="B58" s="30"/>
      <c r="C58" s="31"/>
      <c r="D58" s="32">
        <f t="shared" ref="D58:M58" si="10">SUM(D59:D61)</f>
        <v>2496102</v>
      </c>
      <c r="E58" s="32">
        <f t="shared" si="10"/>
        <v>4146480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2576293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9"/>
        <v>9218875</v>
      </c>
      <c r="O58" s="45">
        <f t="shared" si="7"/>
        <v>51.10241130820399</v>
      </c>
      <c r="P58" s="10"/>
    </row>
    <row r="59" spans="1:16">
      <c r="A59" s="13"/>
      <c r="B59" s="39">
        <v>351.1</v>
      </c>
      <c r="C59" s="21" t="s">
        <v>68</v>
      </c>
      <c r="D59" s="46">
        <v>1120912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1120912</v>
      </c>
      <c r="O59" s="47">
        <f t="shared" si="7"/>
        <v>6.2134811529933485</v>
      </c>
      <c r="P59" s="9"/>
    </row>
    <row r="60" spans="1:16">
      <c r="A60" s="13"/>
      <c r="B60" s="39">
        <v>354</v>
      </c>
      <c r="C60" s="21" t="s">
        <v>69</v>
      </c>
      <c r="D60" s="46">
        <v>1375190</v>
      </c>
      <c r="E60" s="46">
        <v>0</v>
      </c>
      <c r="F60" s="46">
        <v>0</v>
      </c>
      <c r="G60" s="46">
        <v>0</v>
      </c>
      <c r="H60" s="46">
        <v>0</v>
      </c>
      <c r="I60" s="46">
        <v>2576293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3951483</v>
      </c>
      <c r="O60" s="47">
        <f t="shared" si="7"/>
        <v>21.904007760532149</v>
      </c>
      <c r="P60" s="9"/>
    </row>
    <row r="61" spans="1:16">
      <c r="A61" s="13"/>
      <c r="B61" s="39">
        <v>359</v>
      </c>
      <c r="C61" s="21" t="s">
        <v>70</v>
      </c>
      <c r="D61" s="46">
        <v>0</v>
      </c>
      <c r="E61" s="46">
        <v>4146480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4146480</v>
      </c>
      <c r="O61" s="47">
        <f t="shared" si="7"/>
        <v>22.984922394678492</v>
      </c>
      <c r="P61" s="9"/>
    </row>
    <row r="62" spans="1:16" ht="15.6">
      <c r="A62" s="29" t="s">
        <v>3</v>
      </c>
      <c r="B62" s="30"/>
      <c r="C62" s="31"/>
      <c r="D62" s="32">
        <f t="shared" ref="D62:M62" si="11">SUM(D63:D72)</f>
        <v>43418352</v>
      </c>
      <c r="E62" s="32">
        <f t="shared" si="11"/>
        <v>5958834</v>
      </c>
      <c r="F62" s="32">
        <f t="shared" si="11"/>
        <v>83366</v>
      </c>
      <c r="G62" s="32">
        <f t="shared" si="11"/>
        <v>2432422</v>
      </c>
      <c r="H62" s="32">
        <f t="shared" si="11"/>
        <v>-1286735</v>
      </c>
      <c r="I62" s="32">
        <f t="shared" si="11"/>
        <v>3716236</v>
      </c>
      <c r="J62" s="32">
        <f t="shared" si="11"/>
        <v>3984214</v>
      </c>
      <c r="K62" s="32">
        <f t="shared" si="11"/>
        <v>-66156243</v>
      </c>
      <c r="L62" s="32">
        <f t="shared" si="11"/>
        <v>0</v>
      </c>
      <c r="M62" s="32">
        <f t="shared" si="11"/>
        <v>3928</v>
      </c>
      <c r="N62" s="32">
        <f>SUM(D62:M62)</f>
        <v>-7845626</v>
      </c>
      <c r="O62" s="45">
        <f t="shared" si="7"/>
        <v>-43.490166297117518</v>
      </c>
      <c r="P62" s="10"/>
    </row>
    <row r="63" spans="1:16">
      <c r="A63" s="12"/>
      <c r="B63" s="25">
        <v>361.1</v>
      </c>
      <c r="C63" s="20" t="s">
        <v>71</v>
      </c>
      <c r="D63" s="46">
        <v>3021525</v>
      </c>
      <c r="E63" s="46">
        <v>1985524</v>
      </c>
      <c r="F63" s="46">
        <v>83366</v>
      </c>
      <c r="G63" s="46">
        <v>1622325</v>
      </c>
      <c r="H63" s="46">
        <v>632696</v>
      </c>
      <c r="I63" s="46">
        <v>0</v>
      </c>
      <c r="J63" s="46">
        <v>1821593</v>
      </c>
      <c r="K63" s="46">
        <v>11152142</v>
      </c>
      <c r="L63" s="46">
        <v>0</v>
      </c>
      <c r="M63" s="46">
        <v>3928</v>
      </c>
      <c r="N63" s="46">
        <f>SUM(D63:M63)</f>
        <v>20323099</v>
      </c>
      <c r="O63" s="47">
        <f t="shared" si="7"/>
        <v>112.65575942350333</v>
      </c>
      <c r="P63" s="9"/>
    </row>
    <row r="64" spans="1:16">
      <c r="A64" s="12"/>
      <c r="B64" s="25">
        <v>361.2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6476769</v>
      </c>
      <c r="L64" s="46">
        <v>0</v>
      </c>
      <c r="M64" s="46">
        <v>0</v>
      </c>
      <c r="N64" s="46">
        <f t="shared" ref="N64:N72" si="12">SUM(D64:M64)</f>
        <v>6476769</v>
      </c>
      <c r="O64" s="47">
        <f t="shared" si="7"/>
        <v>35.902267184035473</v>
      </c>
      <c r="P64" s="9"/>
    </row>
    <row r="65" spans="1:16">
      <c r="A65" s="12"/>
      <c r="B65" s="25">
        <v>361.3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-2483416</v>
      </c>
      <c r="I65" s="46">
        <v>0</v>
      </c>
      <c r="J65" s="46">
        <v>0</v>
      </c>
      <c r="K65" s="46">
        <v>-140448542</v>
      </c>
      <c r="L65" s="46">
        <v>0</v>
      </c>
      <c r="M65" s="46">
        <v>0</v>
      </c>
      <c r="N65" s="46">
        <f t="shared" si="12"/>
        <v>-142931958</v>
      </c>
      <c r="O65" s="47">
        <f t="shared" si="7"/>
        <v>-792.30575388026602</v>
      </c>
      <c r="P65" s="9"/>
    </row>
    <row r="66" spans="1:16">
      <c r="A66" s="12"/>
      <c r="B66" s="25">
        <v>362</v>
      </c>
      <c r="C66" s="20" t="s">
        <v>74</v>
      </c>
      <c r="D66" s="46">
        <v>2984227</v>
      </c>
      <c r="E66" s="46">
        <v>184607</v>
      </c>
      <c r="F66" s="46">
        <v>0</v>
      </c>
      <c r="G66" s="46">
        <v>0</v>
      </c>
      <c r="H66" s="46">
        <v>0</v>
      </c>
      <c r="I66" s="46">
        <v>3130508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6299342</v>
      </c>
      <c r="O66" s="47">
        <f t="shared" si="7"/>
        <v>34.918747228381378</v>
      </c>
      <c r="P66" s="9"/>
    </row>
    <row r="67" spans="1:16">
      <c r="A67" s="12"/>
      <c r="B67" s="25">
        <v>363.11</v>
      </c>
      <c r="C67" s="20" t="s">
        <v>19</v>
      </c>
      <c r="D67" s="46">
        <v>15059429</v>
      </c>
      <c r="E67" s="46">
        <v>0</v>
      </c>
      <c r="F67" s="46">
        <v>0</v>
      </c>
      <c r="G67" s="46">
        <v>385007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15444436</v>
      </c>
      <c r="O67" s="47">
        <f t="shared" si="7"/>
        <v>85.612172949002215</v>
      </c>
      <c r="P67" s="9"/>
    </row>
    <row r="68" spans="1:16">
      <c r="A68" s="12"/>
      <c r="B68" s="25">
        <v>363.12</v>
      </c>
      <c r="C68" s="20" t="s">
        <v>20</v>
      </c>
      <c r="D68" s="46">
        <v>0</v>
      </c>
      <c r="E68" s="46">
        <v>566858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566858</v>
      </c>
      <c r="O68" s="47">
        <f t="shared" si="7"/>
        <v>3.1422283813747227</v>
      </c>
      <c r="P68" s="9"/>
    </row>
    <row r="69" spans="1:16">
      <c r="A69" s="12"/>
      <c r="B69" s="25">
        <v>364</v>
      </c>
      <c r="C69" s="20" t="s">
        <v>75</v>
      </c>
      <c r="D69" s="46">
        <v>1175</v>
      </c>
      <c r="E69" s="46">
        <v>0</v>
      </c>
      <c r="F69" s="46">
        <v>0</v>
      </c>
      <c r="G69" s="46">
        <v>0</v>
      </c>
      <c r="H69" s="46">
        <v>0</v>
      </c>
      <c r="I69" s="46">
        <v>670</v>
      </c>
      <c r="J69" s="46">
        <v>848548</v>
      </c>
      <c r="K69" s="46">
        <v>0</v>
      </c>
      <c r="L69" s="46">
        <v>0</v>
      </c>
      <c r="M69" s="46">
        <v>0</v>
      </c>
      <c r="N69" s="46">
        <f t="shared" si="12"/>
        <v>850393</v>
      </c>
      <c r="O69" s="47">
        <f t="shared" ref="O69:O83" si="13">(N69/O$85)</f>
        <v>4.713930155210643</v>
      </c>
      <c r="P69" s="9"/>
    </row>
    <row r="70" spans="1:16">
      <c r="A70" s="12"/>
      <c r="B70" s="25">
        <v>366</v>
      </c>
      <c r="C70" s="20" t="s">
        <v>76</v>
      </c>
      <c r="D70" s="46">
        <v>675319</v>
      </c>
      <c r="E70" s="46">
        <v>371324</v>
      </c>
      <c r="F70" s="46">
        <v>0</v>
      </c>
      <c r="G70" s="46">
        <v>403947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1450590</v>
      </c>
      <c r="O70" s="47">
        <f t="shared" si="13"/>
        <v>8.0409645232815965</v>
      </c>
      <c r="P70" s="9"/>
    </row>
    <row r="71" spans="1:16">
      <c r="A71" s="12"/>
      <c r="B71" s="25">
        <v>368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50704114</v>
      </c>
      <c r="L71" s="46">
        <v>0</v>
      </c>
      <c r="M71" s="46">
        <v>0</v>
      </c>
      <c r="N71" s="46">
        <f t="shared" si="12"/>
        <v>50704114</v>
      </c>
      <c r="O71" s="47">
        <f t="shared" si="13"/>
        <v>281.06493348115299</v>
      </c>
      <c r="P71" s="9"/>
    </row>
    <row r="72" spans="1:16">
      <c r="A72" s="12"/>
      <c r="B72" s="25">
        <v>369.9</v>
      </c>
      <c r="C72" s="20" t="s">
        <v>78</v>
      </c>
      <c r="D72" s="46">
        <v>21676677</v>
      </c>
      <c r="E72" s="46">
        <v>2850521</v>
      </c>
      <c r="F72" s="46">
        <v>0</v>
      </c>
      <c r="G72" s="46">
        <v>21143</v>
      </c>
      <c r="H72" s="46">
        <v>563985</v>
      </c>
      <c r="I72" s="46">
        <v>585058</v>
      </c>
      <c r="J72" s="46">
        <v>1314073</v>
      </c>
      <c r="K72" s="46">
        <v>5959274</v>
      </c>
      <c r="L72" s="46">
        <v>0</v>
      </c>
      <c r="M72" s="46">
        <v>0</v>
      </c>
      <c r="N72" s="46">
        <f t="shared" si="12"/>
        <v>32970731</v>
      </c>
      <c r="O72" s="47">
        <f t="shared" si="13"/>
        <v>182.7645842572062</v>
      </c>
      <c r="P72" s="9"/>
    </row>
    <row r="73" spans="1:16" ht="15.6">
      <c r="A73" s="29" t="s">
        <v>50</v>
      </c>
      <c r="B73" s="30"/>
      <c r="C73" s="31"/>
      <c r="D73" s="32">
        <f t="shared" ref="D73:M73" si="14">SUM(D74:D82)</f>
        <v>183850</v>
      </c>
      <c r="E73" s="32">
        <f t="shared" si="14"/>
        <v>5589907</v>
      </c>
      <c r="F73" s="32">
        <f t="shared" si="14"/>
        <v>11683620</v>
      </c>
      <c r="G73" s="32">
        <f t="shared" si="14"/>
        <v>3592082</v>
      </c>
      <c r="H73" s="32">
        <f t="shared" si="14"/>
        <v>0</v>
      </c>
      <c r="I73" s="32">
        <f t="shared" si="14"/>
        <v>13467684</v>
      </c>
      <c r="J73" s="32">
        <f t="shared" si="14"/>
        <v>250975</v>
      </c>
      <c r="K73" s="32">
        <f t="shared" si="14"/>
        <v>52745</v>
      </c>
      <c r="L73" s="32">
        <f t="shared" si="14"/>
        <v>0</v>
      </c>
      <c r="M73" s="32">
        <f t="shared" si="14"/>
        <v>0</v>
      </c>
      <c r="N73" s="32">
        <f>SUM(D73:M73)</f>
        <v>34820863</v>
      </c>
      <c r="O73" s="45">
        <f t="shared" si="13"/>
        <v>193.02030487804879</v>
      </c>
      <c r="P73" s="9"/>
    </row>
    <row r="74" spans="1:16">
      <c r="A74" s="12"/>
      <c r="B74" s="25">
        <v>381</v>
      </c>
      <c r="C74" s="20" t="s">
        <v>79</v>
      </c>
      <c r="D74" s="46">
        <v>0</v>
      </c>
      <c r="E74" s="46">
        <v>5589907</v>
      </c>
      <c r="F74" s="46">
        <v>11683620</v>
      </c>
      <c r="G74" s="46">
        <v>3592082</v>
      </c>
      <c r="H74" s="46">
        <v>0</v>
      </c>
      <c r="I74" s="46">
        <v>85903</v>
      </c>
      <c r="J74" s="46">
        <v>250975</v>
      </c>
      <c r="K74" s="46">
        <v>52745</v>
      </c>
      <c r="L74" s="46">
        <v>0</v>
      </c>
      <c r="M74" s="46">
        <v>0</v>
      </c>
      <c r="N74" s="46">
        <f>SUM(D74:M74)</f>
        <v>21255232</v>
      </c>
      <c r="O74" s="47">
        <f t="shared" si="13"/>
        <v>117.82279379157428</v>
      </c>
      <c r="P74" s="9"/>
    </row>
    <row r="75" spans="1:16">
      <c r="A75" s="12"/>
      <c r="B75" s="25">
        <v>384</v>
      </c>
      <c r="C75" s="20" t="s">
        <v>80</v>
      </c>
      <c r="D75" s="46">
        <v>183850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2" si="15">SUM(D75:M75)</f>
        <v>183850</v>
      </c>
      <c r="O75" s="47">
        <f t="shared" si="13"/>
        <v>1.0191241685144123</v>
      </c>
      <c r="P75" s="9"/>
    </row>
    <row r="76" spans="1:16">
      <c r="A76" s="12"/>
      <c r="B76" s="25">
        <v>389.1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4971104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4971104</v>
      </c>
      <c r="O76" s="47">
        <f t="shared" si="13"/>
        <v>27.5560088691796</v>
      </c>
      <c r="P76" s="9"/>
    </row>
    <row r="77" spans="1:16">
      <c r="A77" s="12"/>
      <c r="B77" s="25">
        <v>389.2</v>
      </c>
      <c r="C77" s="20" t="s">
        <v>82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17642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17642</v>
      </c>
      <c r="O77" s="47">
        <f t="shared" si="13"/>
        <v>9.7793791574279379E-2</v>
      </c>
      <c r="P77" s="9"/>
    </row>
    <row r="78" spans="1:16">
      <c r="A78" s="12"/>
      <c r="B78" s="25">
        <v>389.3</v>
      </c>
      <c r="C78" s="20" t="s">
        <v>115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323015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323015</v>
      </c>
      <c r="O78" s="47">
        <f t="shared" si="13"/>
        <v>1.7905487804878049</v>
      </c>
      <c r="P78" s="9"/>
    </row>
    <row r="79" spans="1:16">
      <c r="A79" s="12"/>
      <c r="B79" s="25">
        <v>389.5</v>
      </c>
      <c r="C79" s="20" t="s">
        <v>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4048757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4048757</v>
      </c>
      <c r="O79" s="47">
        <f t="shared" si="13"/>
        <v>22.44322062084257</v>
      </c>
      <c r="P79" s="9"/>
    </row>
    <row r="80" spans="1:16">
      <c r="A80" s="12"/>
      <c r="B80" s="25">
        <v>389.6</v>
      </c>
      <c r="C80" s="20" t="s">
        <v>85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1808452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1808452</v>
      </c>
      <c r="O80" s="47">
        <f t="shared" si="13"/>
        <v>10.024678492239468</v>
      </c>
      <c r="P80" s="9"/>
    </row>
    <row r="81" spans="1:119">
      <c r="A81" s="12"/>
      <c r="B81" s="25">
        <v>389.7</v>
      </c>
      <c r="C81" s="20" t="s">
        <v>86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228500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228500</v>
      </c>
      <c r="O81" s="47">
        <f t="shared" si="13"/>
        <v>1.2666297117516629</v>
      </c>
      <c r="P81" s="9"/>
    </row>
    <row r="82" spans="1:119" ht="15.6" thickBot="1">
      <c r="A82" s="12"/>
      <c r="B82" s="25">
        <v>389.8</v>
      </c>
      <c r="C82" s="20" t="s">
        <v>87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1984311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1984311</v>
      </c>
      <c r="O82" s="47">
        <f t="shared" si="13"/>
        <v>10.999506651884701</v>
      </c>
      <c r="P82" s="9"/>
    </row>
    <row r="83" spans="1:119" ht="16.2" thickBot="1">
      <c r="A83" s="14" t="s">
        <v>66</v>
      </c>
      <c r="B83" s="23"/>
      <c r="C83" s="22"/>
      <c r="D83" s="15">
        <f t="shared" ref="D83:M83" si="16">SUM(D5,D13,D18,D42,D58,D62,D73)</f>
        <v>278633621</v>
      </c>
      <c r="E83" s="15">
        <f t="shared" si="16"/>
        <v>38547209</v>
      </c>
      <c r="F83" s="15">
        <f t="shared" si="16"/>
        <v>11766986</v>
      </c>
      <c r="G83" s="15">
        <f t="shared" si="16"/>
        <v>7109616</v>
      </c>
      <c r="H83" s="15">
        <f t="shared" si="16"/>
        <v>-1286735</v>
      </c>
      <c r="I83" s="15">
        <f t="shared" si="16"/>
        <v>144662346</v>
      </c>
      <c r="J83" s="15">
        <f t="shared" si="16"/>
        <v>60973307</v>
      </c>
      <c r="K83" s="15">
        <f t="shared" si="16"/>
        <v>-66103498</v>
      </c>
      <c r="L83" s="15">
        <f t="shared" si="16"/>
        <v>0</v>
      </c>
      <c r="M83" s="15">
        <f t="shared" si="16"/>
        <v>83227</v>
      </c>
      <c r="N83" s="15">
        <f>SUM(D83:M83)</f>
        <v>474386079</v>
      </c>
      <c r="O83" s="38">
        <f t="shared" si="13"/>
        <v>2629.6345842572064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121</v>
      </c>
      <c r="M85" s="121"/>
      <c r="N85" s="121"/>
      <c r="O85" s="43">
        <v>180400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customHeight="1" thickBot="1">
      <c r="A87" s="123" t="s">
        <v>105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2025-03-10T01:56:29Z</cp:lastPrinted>
  <dcterms:created xsi:type="dcterms:W3CDTF">2000-08-31T21:26:31Z</dcterms:created>
  <dcterms:modified xsi:type="dcterms:W3CDTF">2025-03-10T01:57:37Z</dcterms:modified>
</cp:coreProperties>
</file>