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63" documentId="11_26E99E1C73A17ADD4D3EB44CCECED3903C1D7380" xr6:coauthVersionLast="47" xr6:coauthVersionMax="47" xr10:uidLastSave="{E7147B61-6479-4209-A661-2848573B5104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'2007'!$A$1:$O$46</definedName>
    <definedName name="_xlnm.Print_Area" localSheetId="15">'2008'!$A$1:$O$47</definedName>
    <definedName name="_xlnm.Print_Area" localSheetId="14">'2009'!$A$1:$O$47</definedName>
    <definedName name="_xlnm.Print_Area" localSheetId="13">'2010'!$A$1:$O$49</definedName>
    <definedName name="_xlnm.Print_Area" localSheetId="12">'2011'!$A$1:$O$47</definedName>
    <definedName name="_xlnm.Print_Area" localSheetId="11">'2012'!$A$1:$O$46</definedName>
    <definedName name="_xlnm.Print_Area" localSheetId="10">'2013'!$A$1:$O$46</definedName>
    <definedName name="_xlnm.Print_Area" localSheetId="9">'2014'!$A$1:$O$45</definedName>
    <definedName name="_xlnm.Print_Area" localSheetId="8">'2015'!$A$1:$O$45</definedName>
    <definedName name="_xlnm.Print_Area" localSheetId="7">'2016'!$A$1:$O$45</definedName>
    <definedName name="_xlnm.Print_Area" localSheetId="6">'2017'!$A$1:$O$44</definedName>
    <definedName name="_xlnm.Print_Area" localSheetId="5">'2018'!$A$1:$O$44</definedName>
    <definedName name="_xlnm.Print_Area" localSheetId="4">'2019'!$A$1:$O$45</definedName>
    <definedName name="_xlnm.Print_Area" localSheetId="3">'2020'!$A$1:$O$44</definedName>
    <definedName name="_xlnm.Print_Area" localSheetId="2">'2021'!$A$1:$P$45</definedName>
    <definedName name="_xlnm.Print_Area" localSheetId="1">'2022'!$A$1:$P$47</definedName>
    <definedName name="_xlnm.Print_Area" localSheetId="0">'2023'!$A$1:$P$51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49" l="1"/>
  <c r="F47" i="49"/>
  <c r="G47" i="49"/>
  <c r="H47" i="49"/>
  <c r="I47" i="49"/>
  <c r="J47" i="49"/>
  <c r="K47" i="49"/>
  <c r="L47" i="49"/>
  <c r="M47" i="49"/>
  <c r="N47" i="49"/>
  <c r="D47" i="49"/>
  <c r="O46" i="49"/>
  <c r="P46" i="49" s="1"/>
  <c r="O45" i="49"/>
  <c r="P45" i="49" s="1"/>
  <c r="O44" i="49"/>
  <c r="P44" i="49" s="1"/>
  <c r="N43" i="49"/>
  <c r="M43" i="49"/>
  <c r="L43" i="49"/>
  <c r="K43" i="49"/>
  <c r="J43" i="49"/>
  <c r="I43" i="49"/>
  <c r="H43" i="49"/>
  <c r="G43" i="49"/>
  <c r="F43" i="49"/>
  <c r="E43" i="49"/>
  <c r="D43" i="49"/>
  <c r="O42" i="49"/>
  <c r="P42" i="49" s="1"/>
  <c r="O41" i="49"/>
  <c r="P41" i="49" s="1"/>
  <c r="O40" i="49"/>
  <c r="P40" i="49" s="1"/>
  <c r="N39" i="49"/>
  <c r="M39" i="49"/>
  <c r="L39" i="49"/>
  <c r="K39" i="49"/>
  <c r="J39" i="49"/>
  <c r="I39" i="49"/>
  <c r="H39" i="49"/>
  <c r="G39" i="49"/>
  <c r="F39" i="49"/>
  <c r="E39" i="49"/>
  <c r="D39" i="49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3" i="49" l="1"/>
  <c r="P43" i="49" s="1"/>
  <c r="O39" i="49"/>
  <c r="P39" i="49" s="1"/>
  <c r="O37" i="49"/>
  <c r="P37" i="49" s="1"/>
  <c r="O33" i="49"/>
  <c r="P33" i="49" s="1"/>
  <c r="O27" i="49"/>
  <c r="P27" i="49" s="1"/>
  <c r="O21" i="49"/>
  <c r="P21" i="49" s="1"/>
  <c r="O14" i="49"/>
  <c r="P14" i="49" s="1"/>
  <c r="O5" i="49"/>
  <c r="P5" i="49" s="1"/>
  <c r="O47" i="49" l="1"/>
  <c r="P47" i="49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43" i="48" s="1"/>
  <c r="M5" i="48"/>
  <c r="L5" i="48"/>
  <c r="K5" i="48"/>
  <c r="K43" i="48" s="1"/>
  <c r="J5" i="48"/>
  <c r="I5" i="48"/>
  <c r="H5" i="48"/>
  <c r="G5" i="48"/>
  <c r="F5" i="48"/>
  <c r="E5" i="48"/>
  <c r="D5" i="48"/>
  <c r="D43" i="48" l="1"/>
  <c r="E43" i="48"/>
  <c r="F43" i="48"/>
  <c r="L43" i="48"/>
  <c r="M43" i="48"/>
  <c r="G43" i="48"/>
  <c r="H43" i="48"/>
  <c r="I43" i="48"/>
  <c r="J43" i="48"/>
  <c r="O39" i="48"/>
  <c r="P39" i="48" s="1"/>
  <c r="O36" i="48"/>
  <c r="P36" i="48" s="1"/>
  <c r="O32" i="48"/>
  <c r="P32" i="48" s="1"/>
  <c r="O26" i="48"/>
  <c r="P26" i="48" s="1"/>
  <c r="O20" i="48"/>
  <c r="P20" i="48" s="1"/>
  <c r="O14" i="48"/>
  <c r="P14" i="48" s="1"/>
  <c r="O5" i="48"/>
  <c r="P5" i="48" s="1"/>
  <c r="O40" i="47"/>
  <c r="P40" i="47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8" i="47" s="1"/>
  <c r="P38" i="47" s="1"/>
  <c r="O37" i="47"/>
  <c r="P37" i="47" s="1"/>
  <c r="O36" i="47"/>
  <c r="P36" i="47" s="1"/>
  <c r="N35" i="47"/>
  <c r="M35" i="47"/>
  <c r="L35" i="47"/>
  <c r="K35" i="47"/>
  <c r="J35" i="47"/>
  <c r="O35" i="47" s="1"/>
  <c r="P35" i="47" s="1"/>
  <c r="I35" i="47"/>
  <c r="H35" i="47"/>
  <c r="G35" i="47"/>
  <c r="F35" i="47"/>
  <c r="E35" i="47"/>
  <c r="D35" i="47"/>
  <c r="O34" i="47"/>
  <c r="P34" i="47" s="1"/>
  <c r="O33" i="47"/>
  <c r="P33" i="47" s="1"/>
  <c r="N32" i="47"/>
  <c r="M32" i="47"/>
  <c r="L32" i="47"/>
  <c r="K32" i="47"/>
  <c r="J32" i="47"/>
  <c r="I32" i="47"/>
  <c r="I41" i="47" s="1"/>
  <c r="H32" i="47"/>
  <c r="G32" i="47"/>
  <c r="F32" i="47"/>
  <c r="O32" i="47" s="1"/>
  <c r="P32" i="47" s="1"/>
  <c r="E32" i="47"/>
  <c r="D32" i="47"/>
  <c r="O31" i="47"/>
  <c r="P31" i="47" s="1"/>
  <c r="O30" i="47"/>
  <c r="P30" i="47" s="1"/>
  <c r="O29" i="47"/>
  <c r="P29" i="47" s="1"/>
  <c r="O28" i="47"/>
  <c r="P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6" i="47" s="1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9" i="46"/>
  <c r="O39" i="46" s="1"/>
  <c r="N38" i="46"/>
  <c r="O38" i="46"/>
  <c r="N37" i="46"/>
  <c r="O37" i="46" s="1"/>
  <c r="M36" i="46"/>
  <c r="L36" i="46"/>
  <c r="K36" i="46"/>
  <c r="J36" i="46"/>
  <c r="I36" i="46"/>
  <c r="N36" i="46" s="1"/>
  <c r="O36" i="46" s="1"/>
  <c r="H36" i="46"/>
  <c r="G36" i="46"/>
  <c r="F36" i="46"/>
  <c r="E36" i="46"/>
  <c r="D36" i="46"/>
  <c r="N35" i="46"/>
  <c r="O35" i="46" s="1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2" i="46"/>
  <c r="O32" i="46" s="1"/>
  <c r="N31" i="46"/>
  <c r="O31" i="46" s="1"/>
  <c r="M30" i="46"/>
  <c r="N30" i="46" s="1"/>
  <c r="O30" i="46" s="1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 s="1"/>
  <c r="N27" i="46"/>
  <c r="O27" i="46" s="1"/>
  <c r="N26" i="46"/>
  <c r="O26" i="46"/>
  <c r="N25" i="46"/>
  <c r="O25" i="46" s="1"/>
  <c r="M24" i="46"/>
  <c r="L24" i="46"/>
  <c r="K24" i="46"/>
  <c r="J24" i="46"/>
  <c r="I24" i="46"/>
  <c r="N24" i="46" s="1"/>
  <c r="O24" i="46" s="1"/>
  <c r="H24" i="46"/>
  <c r="G24" i="46"/>
  <c r="F24" i="46"/>
  <c r="E24" i="46"/>
  <c r="D24" i="46"/>
  <c r="N23" i="46"/>
  <c r="O23" i="46" s="1"/>
  <c r="N22" i="46"/>
  <c r="O22" i="46" s="1"/>
  <c r="N21" i="46"/>
  <c r="O21" i="46" s="1"/>
  <c r="N20" i="46"/>
  <c r="O20" i="46" s="1"/>
  <c r="N19" i="46"/>
  <c r="O19" i="46" s="1"/>
  <c r="M18" i="46"/>
  <c r="L18" i="46"/>
  <c r="K18" i="46"/>
  <c r="J18" i="46"/>
  <c r="J40" i="46" s="1"/>
  <c r="I18" i="46"/>
  <c r="H18" i="46"/>
  <c r="G18" i="46"/>
  <c r="F18" i="46"/>
  <c r="E18" i="46"/>
  <c r="D18" i="46"/>
  <c r="N18" i="46" s="1"/>
  <c r="O18" i="46" s="1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4" i="46" s="1"/>
  <c r="O14" i="46" s="1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L41" i="45"/>
  <c r="N40" i="45"/>
  <c r="O40" i="45" s="1"/>
  <c r="N39" i="45"/>
  <c r="O39" i="45" s="1"/>
  <c r="M38" i="45"/>
  <c r="L38" i="45"/>
  <c r="K38" i="45"/>
  <c r="K41" i="45" s="1"/>
  <c r="J38" i="45"/>
  <c r="I38" i="45"/>
  <c r="H38" i="45"/>
  <c r="G38" i="45"/>
  <c r="F38" i="45"/>
  <c r="E38" i="45"/>
  <c r="D38" i="45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/>
  <c r="N21" i="45"/>
  <c r="O21" i="45"/>
  <c r="N20" i="45"/>
  <c r="O20" i="45" s="1"/>
  <c r="M19" i="45"/>
  <c r="L19" i="45"/>
  <c r="K19" i="45"/>
  <c r="J19" i="45"/>
  <c r="N19" i="45" s="1"/>
  <c r="O19" i="45" s="1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E40" i="44" s="1"/>
  <c r="D25" i="44"/>
  <c r="N24" i="44"/>
  <c r="O24" i="44" s="1"/>
  <c r="N23" i="44"/>
  <c r="O23" i="44" s="1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M40" i="44" s="1"/>
  <c r="L5" i="44"/>
  <c r="K5" i="44"/>
  <c r="J5" i="44"/>
  <c r="I5" i="44"/>
  <c r="I40" i="44" s="1"/>
  <c r="H5" i="44"/>
  <c r="G5" i="44"/>
  <c r="F5" i="44"/>
  <c r="E5" i="44"/>
  <c r="D5" i="44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M31" i="43"/>
  <c r="L31" i="43"/>
  <c r="K31" i="43"/>
  <c r="J31" i="43"/>
  <c r="N31" i="43" s="1"/>
  <c r="O31" i="43" s="1"/>
  <c r="I31" i="43"/>
  <c r="H31" i="43"/>
  <c r="G31" i="43"/>
  <c r="F31" i="43"/>
  <c r="E31" i="43"/>
  <c r="D31" i="43"/>
  <c r="N30" i="43"/>
  <c r="O30" i="43" s="1"/>
  <c r="N29" i="43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 s="1"/>
  <c r="N20" i="43"/>
  <c r="O20" i="43" s="1"/>
  <c r="M19" i="43"/>
  <c r="M40" i="43" s="1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5" i="42" s="1"/>
  <c r="O35" i="42" s="1"/>
  <c r="N34" i="42"/>
  <c r="O34" i="42" s="1"/>
  <c r="N33" i="42"/>
  <c r="O33" i="42"/>
  <c r="M32" i="42"/>
  <c r="L32" i="42"/>
  <c r="K32" i="42"/>
  <c r="J32" i="42"/>
  <c r="I32" i="42"/>
  <c r="H32" i="42"/>
  <c r="G32" i="42"/>
  <c r="F32" i="42"/>
  <c r="E32" i="42"/>
  <c r="D32" i="42"/>
  <c r="N31" i="42"/>
  <c r="O31" i="42"/>
  <c r="N30" i="42"/>
  <c r="O30" i="42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/>
  <c r="N21" i="42"/>
  <c r="O21" i="42" s="1"/>
  <c r="M20" i="42"/>
  <c r="L20" i="42"/>
  <c r="L41" i="42" s="1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I41" i="42" s="1"/>
  <c r="H5" i="42"/>
  <c r="G5" i="42"/>
  <c r="G41" i="42" s="1"/>
  <c r="F5" i="42"/>
  <c r="E5" i="42"/>
  <c r="D5" i="42"/>
  <c r="N40" i="41"/>
  <c r="O40" i="41" s="1"/>
  <c r="N39" i="41"/>
  <c r="O39" i="41"/>
  <c r="M38" i="41"/>
  <c r="L38" i="41"/>
  <c r="K38" i="41"/>
  <c r="J38" i="41"/>
  <c r="I38" i="41"/>
  <c r="H38" i="41"/>
  <c r="G38" i="41"/>
  <c r="F38" i="41"/>
  <c r="E38" i="41"/>
  <c r="D38" i="41"/>
  <c r="N37" i="41"/>
  <c r="O37" i="4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1" i="41" s="1"/>
  <c r="O31" i="41" s="1"/>
  <c r="N30" i="41"/>
  <c r="O30" i="41" s="1"/>
  <c r="N29" i="41"/>
  <c r="O29" i="41" s="1"/>
  <c r="N28" i="41"/>
  <c r="O28" i="4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L41" i="41" s="1"/>
  <c r="K5" i="41"/>
  <c r="J5" i="41"/>
  <c r="I5" i="41"/>
  <c r="H5" i="41"/>
  <c r="G5" i="41"/>
  <c r="F5" i="41"/>
  <c r="E5" i="41"/>
  <c r="D5" i="41"/>
  <c r="N41" i="40"/>
  <c r="O41" i="40" s="1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E38" i="40"/>
  <c r="N38" i="40" s="1"/>
  <c r="O38" i="40" s="1"/>
  <c r="D38" i="40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M32" i="40"/>
  <c r="L32" i="40"/>
  <c r="L42" i="40" s="1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I42" i="40" s="1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 s="1"/>
  <c r="N12" i="40"/>
  <c r="O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D42" i="40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 s="1"/>
  <c r="N32" i="39"/>
  <c r="O32" i="39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/>
  <c r="N22" i="39"/>
  <c r="O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J41" i="39"/>
  <c r="I5" i="39"/>
  <c r="I41" i="39" s="1"/>
  <c r="H5" i="39"/>
  <c r="G5" i="39"/>
  <c r="F5" i="39"/>
  <c r="E5" i="39"/>
  <c r="D5" i="39"/>
  <c r="N41" i="38"/>
  <c r="O41" i="38" s="1"/>
  <c r="N40" i="38"/>
  <c r="O40" i="38"/>
  <c r="M39" i="38"/>
  <c r="L39" i="38"/>
  <c r="K39" i="38"/>
  <c r="J39" i="38"/>
  <c r="I39" i="38"/>
  <c r="H39" i="38"/>
  <c r="G39" i="38"/>
  <c r="F39" i="38"/>
  <c r="E39" i="38"/>
  <c r="D39" i="38"/>
  <c r="N39" i="38" s="1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/>
  <c r="N29" i="38"/>
  <c r="O29" i="38" s="1"/>
  <c r="N28" i="38"/>
  <c r="O28" i="38" s="1"/>
  <c r="N27" i="38"/>
  <c r="O27" i="38" s="1"/>
  <c r="M26" i="38"/>
  <c r="M42" i="38" s="1"/>
  <c r="L26" i="38"/>
  <c r="K26" i="38"/>
  <c r="J26" i="38"/>
  <c r="I26" i="38"/>
  <c r="I42" i="38" s="1"/>
  <c r="H26" i="38"/>
  <c r="G26" i="38"/>
  <c r="G42" i="38" s="1"/>
  <c r="F26" i="38"/>
  <c r="E26" i="38"/>
  <c r="D26" i="38"/>
  <c r="N25" i="38"/>
  <c r="O25" i="38" s="1"/>
  <c r="N24" i="38"/>
  <c r="O24" i="38" s="1"/>
  <c r="N23" i="38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42" i="37"/>
  <c r="O42" i="37"/>
  <c r="N41" i="37"/>
  <c r="O41" i="37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 s="1"/>
  <c r="N36" i="37"/>
  <c r="O36" i="37" s="1"/>
  <c r="M35" i="37"/>
  <c r="L35" i="37"/>
  <c r="K35" i="37"/>
  <c r="J35" i="37"/>
  <c r="I35" i="37"/>
  <c r="H35" i="37"/>
  <c r="N35" i="37" s="1"/>
  <c r="O35" i="37" s="1"/>
  <c r="G35" i="37"/>
  <c r="F35" i="37"/>
  <c r="E35" i="37"/>
  <c r="D35" i="37"/>
  <c r="N34" i="37"/>
  <c r="O34" i="37" s="1"/>
  <c r="N33" i="37"/>
  <c r="O33" i="37"/>
  <c r="M32" i="37"/>
  <c r="L32" i="37"/>
  <c r="K32" i="37"/>
  <c r="J32" i="37"/>
  <c r="I32" i="37"/>
  <c r="H32" i="37"/>
  <c r="G32" i="37"/>
  <c r="F32" i="37"/>
  <c r="E32" i="37"/>
  <c r="D32" i="37"/>
  <c r="N31" i="37"/>
  <c r="O31" i="37"/>
  <c r="N30" i="37"/>
  <c r="O30" i="37" s="1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E43" i="37" s="1"/>
  <c r="D26" i="37"/>
  <c r="N25" i="37"/>
  <c r="O25" i="37" s="1"/>
  <c r="N24" i="37"/>
  <c r="O24" i="37" s="1"/>
  <c r="N23" i="37"/>
  <c r="O23" i="37" s="1"/>
  <c r="N22" i="37"/>
  <c r="O22" i="37"/>
  <c r="M21" i="37"/>
  <c r="L21" i="37"/>
  <c r="K21" i="37"/>
  <c r="J21" i="37"/>
  <c r="N21" i="37" s="1"/>
  <c r="O21" i="37" s="1"/>
  <c r="I21" i="37"/>
  <c r="H21" i="37"/>
  <c r="G21" i="37"/>
  <c r="F21" i="37"/>
  <c r="E21" i="37"/>
  <c r="D21" i="37"/>
  <c r="N20" i="37"/>
  <c r="O20" i="37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N41" i="36"/>
  <c r="O41" i="36" s="1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/>
  <c r="N36" i="36"/>
  <c r="O36" i="36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M42" i="36" s="1"/>
  <c r="L5" i="36"/>
  <c r="K5" i="36"/>
  <c r="J5" i="36"/>
  <c r="J42" i="36" s="1"/>
  <c r="I5" i="36"/>
  <c r="H5" i="36"/>
  <c r="G5" i="36"/>
  <c r="F5" i="36"/>
  <c r="E5" i="36"/>
  <c r="D5" i="36"/>
  <c r="N42" i="35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/>
  <c r="N18" i="35"/>
  <c r="O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44" i="34"/>
  <c r="O44" i="34" s="1"/>
  <c r="N43" i="34"/>
  <c r="O43" i="34" s="1"/>
  <c r="N42" i="34"/>
  <c r="O42" i="34" s="1"/>
  <c r="M41" i="34"/>
  <c r="L41" i="34"/>
  <c r="K41" i="34"/>
  <c r="J41" i="34"/>
  <c r="I41" i="34"/>
  <c r="H41" i="34"/>
  <c r="G41" i="34"/>
  <c r="F41" i="34"/>
  <c r="E41" i="34"/>
  <c r="N41" i="34" s="1"/>
  <c r="O41" i="34" s="1"/>
  <c r="D41" i="34"/>
  <c r="N40" i="34"/>
  <c r="O40" i="34" s="1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 s="1"/>
  <c r="N29" i="34"/>
  <c r="O29" i="34" s="1"/>
  <c r="N28" i="34"/>
  <c r="O28" i="34" s="1"/>
  <c r="M27" i="34"/>
  <c r="L27" i="34"/>
  <c r="K27" i="34"/>
  <c r="K45" i="34" s="1"/>
  <c r="J27" i="34"/>
  <c r="I27" i="34"/>
  <c r="H27" i="34"/>
  <c r="G27" i="34"/>
  <c r="F27" i="34"/>
  <c r="E27" i="34"/>
  <c r="D27" i="34"/>
  <c r="N26" i="34"/>
  <c r="O26" i="34" s="1"/>
  <c r="N25" i="34"/>
  <c r="O25" i="34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H45" i="34" s="1"/>
  <c r="G21" i="34"/>
  <c r="F21" i="34"/>
  <c r="E21" i="34"/>
  <c r="D21" i="34"/>
  <c r="N21" i="34" s="1"/>
  <c r="O21" i="34" s="1"/>
  <c r="N20" i="34"/>
  <c r="O20" i="34" s="1"/>
  <c r="N19" i="34"/>
  <c r="O19" i="34" s="1"/>
  <c r="N18" i="34"/>
  <c r="O18" i="34" s="1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G45" i="34" s="1"/>
  <c r="F5" i="34"/>
  <c r="E5" i="34"/>
  <c r="D5" i="34"/>
  <c r="N5" i="34" s="1"/>
  <c r="O5" i="34" s="1"/>
  <c r="E39" i="33"/>
  <c r="F39" i="33"/>
  <c r="G39" i="33"/>
  <c r="H39" i="33"/>
  <c r="I39" i="33"/>
  <c r="J39" i="33"/>
  <c r="K39" i="33"/>
  <c r="L39" i="33"/>
  <c r="M39" i="33"/>
  <c r="D39" i="33"/>
  <c r="E35" i="33"/>
  <c r="F35" i="33"/>
  <c r="G35" i="33"/>
  <c r="H35" i="33"/>
  <c r="I35" i="33"/>
  <c r="J35" i="33"/>
  <c r="K35" i="33"/>
  <c r="L35" i="33"/>
  <c r="M35" i="33"/>
  <c r="E32" i="33"/>
  <c r="F32" i="33"/>
  <c r="G32" i="33"/>
  <c r="H32" i="33"/>
  <c r="I32" i="33"/>
  <c r="J32" i="33"/>
  <c r="K32" i="33"/>
  <c r="L32" i="33"/>
  <c r="M32" i="33"/>
  <c r="E26" i="33"/>
  <c r="F26" i="33"/>
  <c r="G26" i="33"/>
  <c r="H26" i="33"/>
  <c r="I26" i="33"/>
  <c r="J26" i="33"/>
  <c r="K26" i="33"/>
  <c r="L26" i="33"/>
  <c r="M26" i="33"/>
  <c r="E21" i="33"/>
  <c r="F21" i="33"/>
  <c r="G21" i="33"/>
  <c r="H21" i="33"/>
  <c r="I21" i="33"/>
  <c r="J21" i="33"/>
  <c r="K21" i="33"/>
  <c r="L21" i="33"/>
  <c r="M21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H43" i="33" s="1"/>
  <c r="I5" i="33"/>
  <c r="I43" i="33" s="1"/>
  <c r="J5" i="33"/>
  <c r="K5" i="33"/>
  <c r="L5" i="33"/>
  <c r="M5" i="33"/>
  <c r="D35" i="33"/>
  <c r="D26" i="33"/>
  <c r="D21" i="33"/>
  <c r="D14" i="33"/>
  <c r="D5" i="33"/>
  <c r="N41" i="33"/>
  <c r="O41" i="33" s="1"/>
  <c r="N42" i="33"/>
  <c r="O42" i="33" s="1"/>
  <c r="N40" i="33"/>
  <c r="O40" i="33" s="1"/>
  <c r="N36" i="33"/>
  <c r="O36" i="33" s="1"/>
  <c r="N37" i="33"/>
  <c r="O37" i="33"/>
  <c r="N38" i="33"/>
  <c r="O38" i="33"/>
  <c r="D32" i="33"/>
  <c r="N33" i="33"/>
  <c r="O33" i="33" s="1"/>
  <c r="N34" i="33"/>
  <c r="O34" i="33" s="1"/>
  <c r="N28" i="33"/>
  <c r="O28" i="33"/>
  <c r="N29" i="33"/>
  <c r="O29" i="33" s="1"/>
  <c r="N30" i="33"/>
  <c r="O30" i="33" s="1"/>
  <c r="N31" i="33"/>
  <c r="O31" i="33" s="1"/>
  <c r="N27" i="33"/>
  <c r="O27" i="33" s="1"/>
  <c r="N16" i="33"/>
  <c r="O16" i="33"/>
  <c r="N17" i="33"/>
  <c r="O17" i="33"/>
  <c r="N18" i="33"/>
  <c r="O18" i="33" s="1"/>
  <c r="N19" i="33"/>
  <c r="O19" i="33" s="1"/>
  <c r="N20" i="33"/>
  <c r="O20" i="33" s="1"/>
  <c r="N7" i="33"/>
  <c r="O7" i="33" s="1"/>
  <c r="N8" i="33"/>
  <c r="O8" i="33"/>
  <c r="N9" i="33"/>
  <c r="O9" i="33"/>
  <c r="N10" i="33"/>
  <c r="O10" i="33" s="1"/>
  <c r="N11" i="33"/>
  <c r="O11" i="33" s="1"/>
  <c r="N12" i="33"/>
  <c r="O12" i="33" s="1"/>
  <c r="N13" i="33"/>
  <c r="O13" i="33" s="1"/>
  <c r="N6" i="33"/>
  <c r="O6" i="33"/>
  <c r="N22" i="33"/>
  <c r="O22" i="33"/>
  <c r="N23" i="33"/>
  <c r="O23" i="33" s="1"/>
  <c r="N24" i="33"/>
  <c r="O24" i="33" s="1"/>
  <c r="N25" i="33"/>
  <c r="O25" i="33" s="1"/>
  <c r="N15" i="33"/>
  <c r="O15" i="33" s="1"/>
  <c r="N21" i="38"/>
  <c r="O21" i="38" s="1"/>
  <c r="N5" i="38"/>
  <c r="O5" i="38" s="1"/>
  <c r="N31" i="39"/>
  <c r="O31" i="39" s="1"/>
  <c r="N35" i="40"/>
  <c r="O35" i="40" s="1"/>
  <c r="N14" i="43"/>
  <c r="O14" i="43" s="1"/>
  <c r="N34" i="44"/>
  <c r="O34" i="44" s="1"/>
  <c r="N25" i="44"/>
  <c r="O25" i="44" s="1"/>
  <c r="N5" i="44"/>
  <c r="O5" i="44" s="1"/>
  <c r="N25" i="45"/>
  <c r="O25" i="45" s="1"/>
  <c r="O20" i="47"/>
  <c r="P20" i="47" s="1"/>
  <c r="O14" i="47"/>
  <c r="P14" i="47" s="1"/>
  <c r="F41" i="47" l="1"/>
  <c r="N38" i="36"/>
  <c r="O38" i="36" s="1"/>
  <c r="K43" i="35"/>
  <c r="I43" i="37"/>
  <c r="F41" i="39"/>
  <c r="G43" i="33"/>
  <c r="I45" i="34"/>
  <c r="E42" i="36"/>
  <c r="K41" i="39"/>
  <c r="H42" i="36"/>
  <c r="N35" i="45"/>
  <c r="O35" i="45" s="1"/>
  <c r="N38" i="39"/>
  <c r="O38" i="39" s="1"/>
  <c r="J43" i="33"/>
  <c r="M43" i="35"/>
  <c r="F42" i="36"/>
  <c r="K43" i="37"/>
  <c r="K41" i="41"/>
  <c r="E41" i="42"/>
  <c r="E42" i="38"/>
  <c r="J42" i="38"/>
  <c r="M41" i="39"/>
  <c r="N21" i="40"/>
  <c r="O21" i="40" s="1"/>
  <c r="N38" i="41"/>
  <c r="O38" i="41" s="1"/>
  <c r="K41" i="42"/>
  <c r="N34" i="43"/>
  <c r="O34" i="43" s="1"/>
  <c r="E40" i="46"/>
  <c r="F40" i="46"/>
  <c r="H41" i="47"/>
  <c r="F42" i="38"/>
  <c r="K42" i="38"/>
  <c r="N26" i="40"/>
  <c r="O26" i="40" s="1"/>
  <c r="N14" i="42"/>
  <c r="O14" i="42" s="1"/>
  <c r="E40" i="43"/>
  <c r="G40" i="46"/>
  <c r="D41" i="47"/>
  <c r="E45" i="34"/>
  <c r="F43" i="33"/>
  <c r="F45" i="34"/>
  <c r="D40" i="46"/>
  <c r="G41" i="47"/>
  <c r="N5" i="35"/>
  <c r="O5" i="35" s="1"/>
  <c r="M43" i="33"/>
  <c r="L42" i="36"/>
  <c r="J45" i="34"/>
  <c r="N37" i="34"/>
  <c r="O37" i="34" s="1"/>
  <c r="I42" i="36"/>
  <c r="H42" i="40"/>
  <c r="M41" i="45"/>
  <c r="E41" i="47"/>
  <c r="F41" i="42"/>
  <c r="G41" i="45"/>
  <c r="N5" i="46"/>
  <c r="O5" i="46" s="1"/>
  <c r="N35" i="39"/>
  <c r="O35" i="39" s="1"/>
  <c r="N19" i="43"/>
  <c r="O19" i="43" s="1"/>
  <c r="N14" i="44"/>
  <c r="O14" i="44" s="1"/>
  <c r="H40" i="44"/>
  <c r="M45" i="34"/>
  <c r="H43" i="37"/>
  <c r="N39" i="33"/>
  <c r="O39" i="33" s="1"/>
  <c r="D43" i="37"/>
  <c r="N43" i="37" s="1"/>
  <c r="O43" i="37" s="1"/>
  <c r="N36" i="38"/>
  <c r="O36" i="38" s="1"/>
  <c r="I40" i="43"/>
  <c r="F40" i="44"/>
  <c r="J40" i="44"/>
  <c r="N37" i="44"/>
  <c r="O37" i="44" s="1"/>
  <c r="D41" i="45"/>
  <c r="L43" i="35"/>
  <c r="J42" i="40"/>
  <c r="J40" i="43"/>
  <c r="G40" i="44"/>
  <c r="E41" i="45"/>
  <c r="N31" i="45"/>
  <c r="O31" i="45" s="1"/>
  <c r="L40" i="46"/>
  <c r="J43" i="35"/>
  <c r="M42" i="40"/>
  <c r="N14" i="41"/>
  <c r="O14" i="41" s="1"/>
  <c r="K40" i="43"/>
  <c r="M40" i="46"/>
  <c r="J41" i="47"/>
  <c r="I41" i="45"/>
  <c r="N14" i="45"/>
  <c r="O14" i="45" s="1"/>
  <c r="K42" i="36"/>
  <c r="E43" i="33"/>
  <c r="G43" i="37"/>
  <c r="N21" i="33"/>
  <c r="O21" i="33" s="1"/>
  <c r="N25" i="39"/>
  <c r="O25" i="39" s="1"/>
  <c r="L40" i="43"/>
  <c r="N38" i="45"/>
  <c r="O38" i="45" s="1"/>
  <c r="L41" i="47"/>
  <c r="M43" i="37"/>
  <c r="N35" i="35"/>
  <c r="O35" i="35" s="1"/>
  <c r="E43" i="35"/>
  <c r="K42" i="40"/>
  <c r="N5" i="33"/>
  <c r="O5" i="33" s="1"/>
  <c r="I43" i="35"/>
  <c r="L42" i="38"/>
  <c r="G41" i="39"/>
  <c r="N32" i="42"/>
  <c r="O32" i="42" s="1"/>
  <c r="D40" i="43"/>
  <c r="N40" i="43" s="1"/>
  <c r="O40" i="43" s="1"/>
  <c r="N37" i="43"/>
  <c r="O37" i="43" s="1"/>
  <c r="N32" i="38"/>
  <c r="O32" i="38" s="1"/>
  <c r="E41" i="39"/>
  <c r="G42" i="40"/>
  <c r="J41" i="42"/>
  <c r="N41" i="47"/>
  <c r="O43" i="48"/>
  <c r="P43" i="48" s="1"/>
  <c r="N26" i="33"/>
  <c r="O26" i="33" s="1"/>
  <c r="N20" i="36"/>
  <c r="O20" i="36" s="1"/>
  <c r="N26" i="37"/>
  <c r="O26" i="37" s="1"/>
  <c r="N26" i="38"/>
  <c r="O26" i="38" s="1"/>
  <c r="N33" i="46"/>
  <c r="O33" i="46" s="1"/>
  <c r="D43" i="33"/>
  <c r="N14" i="33"/>
  <c r="O14" i="33" s="1"/>
  <c r="N32" i="33"/>
  <c r="O32" i="33" s="1"/>
  <c r="D41" i="41"/>
  <c r="F41" i="41"/>
  <c r="N26" i="42"/>
  <c r="O26" i="42" s="1"/>
  <c r="N25" i="36"/>
  <c r="O25" i="36" s="1"/>
  <c r="H42" i="38"/>
  <c r="L41" i="39"/>
  <c r="E41" i="41"/>
  <c r="D41" i="42"/>
  <c r="N5" i="42"/>
  <c r="O5" i="42" s="1"/>
  <c r="L40" i="44"/>
  <c r="F41" i="45"/>
  <c r="N14" i="39"/>
  <c r="O14" i="39" s="1"/>
  <c r="N35" i="33"/>
  <c r="O35" i="33" s="1"/>
  <c r="F43" i="35"/>
  <c r="D42" i="38"/>
  <c r="G41" i="41"/>
  <c r="N25" i="41"/>
  <c r="O25" i="41" s="1"/>
  <c r="N20" i="42"/>
  <c r="O20" i="42" s="1"/>
  <c r="N31" i="44"/>
  <c r="O31" i="44" s="1"/>
  <c r="H41" i="45"/>
  <c r="N41" i="45" s="1"/>
  <c r="O41" i="45" s="1"/>
  <c r="G43" i="35"/>
  <c r="D42" i="36"/>
  <c r="N42" i="36" s="1"/>
  <c r="O42" i="36" s="1"/>
  <c r="F43" i="37"/>
  <c r="N5" i="37"/>
  <c r="O5" i="37" s="1"/>
  <c r="D41" i="39"/>
  <c r="H41" i="41"/>
  <c r="N5" i="41"/>
  <c r="O5" i="41" s="1"/>
  <c r="O5" i="47"/>
  <c r="P5" i="47" s="1"/>
  <c r="L43" i="33"/>
  <c r="H43" i="35"/>
  <c r="I41" i="41"/>
  <c r="H41" i="42"/>
  <c r="D40" i="44"/>
  <c r="J41" i="45"/>
  <c r="H40" i="46"/>
  <c r="K43" i="33"/>
  <c r="N21" i="35"/>
  <c r="O21" i="35" s="1"/>
  <c r="N39" i="35"/>
  <c r="O39" i="35" s="1"/>
  <c r="N31" i="36"/>
  <c r="O31" i="36" s="1"/>
  <c r="N39" i="37"/>
  <c r="O39" i="37" s="1"/>
  <c r="N20" i="39"/>
  <c r="O20" i="39" s="1"/>
  <c r="E42" i="40"/>
  <c r="N42" i="40" s="1"/>
  <c r="O42" i="40" s="1"/>
  <c r="N5" i="40"/>
  <c r="O5" i="40" s="1"/>
  <c r="J41" i="41"/>
  <c r="N38" i="42"/>
  <c r="O38" i="42" s="1"/>
  <c r="I40" i="46"/>
  <c r="D43" i="35"/>
  <c r="N32" i="40"/>
  <c r="O32" i="40" s="1"/>
  <c r="N5" i="36"/>
  <c r="O5" i="36" s="1"/>
  <c r="D45" i="34"/>
  <c r="N33" i="34"/>
  <c r="O33" i="34" s="1"/>
  <c r="G42" i="36"/>
  <c r="N34" i="36"/>
  <c r="O34" i="36" s="1"/>
  <c r="J43" i="37"/>
  <c r="N14" i="37"/>
  <c r="O14" i="37" s="1"/>
  <c r="F42" i="40"/>
  <c r="N20" i="41"/>
  <c r="O20" i="41" s="1"/>
  <c r="F40" i="43"/>
  <c r="L45" i="34"/>
  <c r="N14" i="34"/>
  <c r="O14" i="34" s="1"/>
  <c r="N14" i="36"/>
  <c r="O14" i="36" s="1"/>
  <c r="N32" i="37"/>
  <c r="O32" i="37" s="1"/>
  <c r="H41" i="39"/>
  <c r="N5" i="39"/>
  <c r="O5" i="39" s="1"/>
  <c r="G40" i="43"/>
  <c r="K40" i="46"/>
  <c r="K41" i="47"/>
  <c r="N27" i="34"/>
  <c r="O27" i="34" s="1"/>
  <c r="N32" i="35"/>
  <c r="O32" i="35" s="1"/>
  <c r="L43" i="37"/>
  <c r="M41" i="41"/>
  <c r="N35" i="41"/>
  <c r="O35" i="41" s="1"/>
  <c r="N5" i="43"/>
  <c r="O5" i="43" s="1"/>
  <c r="H40" i="43"/>
  <c r="N25" i="43"/>
  <c r="O25" i="43" s="1"/>
  <c r="K40" i="44"/>
  <c r="M41" i="42"/>
  <c r="N19" i="44"/>
  <c r="O19" i="44" s="1"/>
  <c r="M41" i="47"/>
  <c r="N40" i="46" l="1"/>
  <c r="O40" i="46" s="1"/>
  <c r="N42" i="38"/>
  <c r="O42" i="38" s="1"/>
  <c r="O41" i="47"/>
  <c r="P41" i="47" s="1"/>
  <c r="N43" i="35"/>
  <c r="O43" i="35" s="1"/>
  <c r="N40" i="44"/>
  <c r="O40" i="44" s="1"/>
  <c r="N41" i="41"/>
  <c r="O41" i="41" s="1"/>
  <c r="N43" i="33"/>
  <c r="O43" i="33" s="1"/>
  <c r="N41" i="42"/>
  <c r="O41" i="42" s="1"/>
  <c r="N41" i="39"/>
  <c r="O41" i="39" s="1"/>
  <c r="N45" i="34"/>
  <c r="O45" i="34" s="1"/>
</calcChain>
</file>

<file path=xl/sharedStrings.xml><?xml version="1.0" encoding="utf-8"?>
<sst xmlns="http://schemas.openxmlformats.org/spreadsheetml/2006/main" count="990" uniqueCount="116">
  <si>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</si>
  <si>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</si>
  <si>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</si>
  <si>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</si>
  <si>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</si>
  <si>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</si>
  <si>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</si>
  <si>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</si>
  <si>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</si>
  <si>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</si>
  <si>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</si>
  <si>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</si>
  <si>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</si>
  <si>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</si>
  <si>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</si>
  <si>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</si>
  <si>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</si>
  <si>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</si>
  <si>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</si>
  <si>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</si>
  <si>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</si>
  <si>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</si>
  <si>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</si>
  <si>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</si>
  <si>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</si>
  <si>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</si>
  <si>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</si>
  <si>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</si>
  <si>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</si>
  <si>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</si>
  <si>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</si>
  <si>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</si>
  <si>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Ambulance and Rescue Services</t>
  </si>
  <si>
    <t>Other Public Safety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</si>
  <si>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</si>
  <si>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</si>
  <si>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</si>
  <si>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</si>
  <si>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</si>
  <si>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</si>
  <si>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</si>
  <si>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Airports</t>
  </si>
  <si>
    <t>Water Transportation Systems</t>
  </si>
  <si>
    <t>Mass Transit Systems</t>
  </si>
  <si>
    <t>Parking Facilities</t>
  </si>
  <si>
    <t>Economic Environment</t>
  </si>
  <si>
    <t>Industry Development</t>
  </si>
  <si>
    <t>Housing and Urban Development</t>
  </si>
  <si>
    <t>Culture / Recreation</t>
  </si>
  <si>
    <t>Parks and Recreation</t>
  </si>
  <si>
    <t>Cultural Services</t>
  </si>
  <si>
    <t>Special Recreation Facilities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</si>
  <si>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</si>
  <si>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</si>
  <si>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</si>
  <si>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</si>
  <si>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</si>
  <si>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Fort Lauderdale Expenditures Reported by Account Code and Fund Type</t>
  </si>
  <si>
    <t>Local Fiscal Year Ended September 30, 2010</t>
  </si>
  <si>
    <t>Conservation and Resource Management</t>
  </si>
  <si>
    <t>Other Economic Environment</t>
  </si>
  <si>
    <t>2010 Municipal Census Population:</t>
  </si>
  <si>
    <t>Local Fiscal Year Ended September 30, 2011</t>
  </si>
  <si>
    <t>Payment to Refunded Bond Escrow Agent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</si>
  <si>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</si>
  <si>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</si>
  <si>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</si>
  <si>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</si>
  <si>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</si>
  <si>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</si>
  <si>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</si>
  <si>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</si>
  <si>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</si>
  <si>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</si>
  <si>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Emergency and Disaster Relief</t>
  </si>
  <si>
    <t>Garbage / Solid Waste</t>
  </si>
  <si>
    <t>Water / Sewer Services</t>
  </si>
  <si>
    <t>Flood Control / Stormwater Control</t>
  </si>
  <si>
    <t>Road / Street Facilities</t>
  </si>
  <si>
    <t>Water</t>
  </si>
  <si>
    <t>Mass Transit</t>
  </si>
  <si>
    <t>Parks / Recreation</t>
  </si>
  <si>
    <t>Special Facilities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</si>
  <si>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</si>
  <si>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</si>
  <si>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</si>
  <si>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</si>
  <si>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</si>
  <si>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</si>
  <si>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</si>
  <si>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</si>
  <si>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</si>
  <si>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Conservation / Resource Management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</si>
  <si>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</si>
  <si>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</si>
  <si>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</si>
  <si>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</si>
  <si>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</si>
  <si>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</si>
  <si>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</si>
  <si>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</si>
  <si>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</si>
  <si>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</si>
  <si>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</si>
  <si>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</si>
  <si>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</si>
  <si>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</si>
  <si>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</si>
  <si>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</si>
  <si>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Lease Acquisitions</t>
  </si>
  <si>
    <t>2022 Municipal Population:</t>
  </si>
  <si>
    <t>Local Fiscal Year Ended September 30, 2023</t>
  </si>
  <si>
    <t>Human Services</t>
  </si>
  <si>
    <t>Public Assistance Services</t>
  </si>
  <si>
    <t>Special Events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</si>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</sst>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066D-FFE7-419A-A9E0-145CA19ED14F}">
  <sheetPr>
    <pageSetUpPr fitToPage="1"/>
  </sheetPr>
  <dimension ref="A1:ED51"/>
  <sheetViews>
    <sheetView tabSelected="1" workbookViewId="0">
      <selection sqref="A1:P1"/>
    </sheetView>
  </sheetViews>
  <sheetFormatPr defaultColWidth="9.81640625" defaultRowHeight="15"/>
  <cols>
    <col min="1" max="1" width="1.81640625" style="107" customWidth="1"/>
    <col min="2" max="2" width="6.81640625" style="107" customWidth="1"/>
    <col min="3" max="3" width="55.81640625" style="107" customWidth="1"/>
    <col min="4" max="5" width="16.81640625" style="138" customWidth="1"/>
    <col min="6" max="7" width="15.81640625" style="138" customWidth="1"/>
    <col min="8" max="8" width="13.81640625" style="138" customWidth="1"/>
    <col min="9" max="10" width="15.81640625" style="138" customWidth="1"/>
    <col min="11" max="14" width="13.81640625" style="138" customWidth="1"/>
    <col min="15" max="15" width="16.81640625" style="138" customWidth="1"/>
    <col min="16" max="16" width="13.81640625" style="107" customWidth="1"/>
    <col min="17" max="18" width="9.81640625" style="107"/>
  </cols>
  <sheetData>
    <row r="1" spans="1:134" ht="28.2">
      <c r="A1" s="146" t="s">
        <v>57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3.4" thickBot="1">
      <c r="A2" s="149" t="s">
        <v>111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103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104</v>
      </c>
      <c r="N4" s="98" t="s">
        <v>5</v>
      </c>
      <c r="O4" s="98" t="s">
        <v>105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6">
      <c r="A5" s="101" t="s">
        <v>18</v>
      </c>
      <c r="B5" s="102"/>
      <c r="C5" s="102"/>
      <c r="D5" s="103">
        <f>SUM(D6:D13)</f>
        <v>57374723</v>
      </c>
      <c r="E5" s="103">
        <f>SUM(E6:E13)</f>
        <v>443074</v>
      </c>
      <c r="F5" s="103">
        <f>SUM(F6:F13)</f>
        <v>55655100</v>
      </c>
      <c r="G5" s="103">
        <f>SUM(G6:G13)</f>
        <v>148976</v>
      </c>
      <c r="H5" s="103">
        <f>SUM(H6:H13)</f>
        <v>0</v>
      </c>
      <c r="I5" s="103">
        <f>SUM(I6:I13)</f>
        <v>0</v>
      </c>
      <c r="J5" s="103">
        <f>SUM(J6:J13)</f>
        <v>111998706</v>
      </c>
      <c r="K5" s="103">
        <f>SUM(K6:K13)</f>
        <v>129329839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354950418</v>
      </c>
      <c r="P5" s="105">
        <f>(O5/P$49)</f>
        <v>1876.8727355407734</v>
      </c>
      <c r="Q5" s="106"/>
    </row>
    <row r="6" spans="1:134">
      <c r="A6" s="108"/>
      <c r="B6" s="109">
        <v>511</v>
      </c>
      <c r="C6" s="110" t="s">
        <v>19</v>
      </c>
      <c r="D6" s="111">
        <v>2356867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2356867</v>
      </c>
      <c r="P6" s="112">
        <f>(O6/P$49)</f>
        <v>12.46241500015863</v>
      </c>
      <c r="Q6" s="113"/>
    </row>
    <row r="7" spans="1:134">
      <c r="A7" s="108"/>
      <c r="B7" s="109">
        <v>512</v>
      </c>
      <c r="C7" s="110" t="s">
        <v>20</v>
      </c>
      <c r="D7" s="111">
        <v>5502698</v>
      </c>
      <c r="E7" s="111">
        <v>1507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5504205</v>
      </c>
      <c r="P7" s="112">
        <f>(O7/P$49)</f>
        <v>29.104606647701434</v>
      </c>
      <c r="Q7" s="113"/>
    </row>
    <row r="8" spans="1:134">
      <c r="A8" s="108"/>
      <c r="B8" s="109">
        <v>513</v>
      </c>
      <c r="C8" s="110" t="s">
        <v>21</v>
      </c>
      <c r="D8" s="111">
        <v>17337839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12713011</v>
      </c>
      <c r="L8" s="111">
        <v>0</v>
      </c>
      <c r="M8" s="111">
        <v>0</v>
      </c>
      <c r="N8" s="111">
        <v>0</v>
      </c>
      <c r="O8" s="111">
        <f t="shared" si="0"/>
        <v>30050850</v>
      </c>
      <c r="P8" s="112">
        <f>(O8/P$49)</f>
        <v>158.89999894245921</v>
      </c>
      <c r="Q8" s="113"/>
    </row>
    <row r="9" spans="1:134">
      <c r="A9" s="108"/>
      <c r="B9" s="109">
        <v>514</v>
      </c>
      <c r="C9" s="110" t="s">
        <v>22</v>
      </c>
      <c r="D9" s="111">
        <v>5964696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5964696</v>
      </c>
      <c r="P9" s="112">
        <f>(O9/P$49)</f>
        <v>31.539546738015417</v>
      </c>
      <c r="Q9" s="113"/>
    </row>
    <row r="10" spans="1:134">
      <c r="A10" s="108"/>
      <c r="B10" s="109">
        <v>515</v>
      </c>
      <c r="C10" s="110" t="s">
        <v>23</v>
      </c>
      <c r="D10" s="111">
        <v>8419043</v>
      </c>
      <c r="E10" s="111">
        <v>48375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8467418</v>
      </c>
      <c r="P10" s="112">
        <f>(O10/P$49)</f>
        <v>44.773199801182329</v>
      </c>
      <c r="Q10" s="113"/>
    </row>
    <row r="11" spans="1:134">
      <c r="A11" s="108"/>
      <c r="B11" s="109">
        <v>517</v>
      </c>
      <c r="C11" s="110" t="s">
        <v>24</v>
      </c>
      <c r="D11" s="111">
        <v>0</v>
      </c>
      <c r="E11" s="111">
        <v>0</v>
      </c>
      <c r="F11" s="111">
        <v>55655100</v>
      </c>
      <c r="G11" s="111">
        <v>98793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55753893</v>
      </c>
      <c r="P11" s="112">
        <f>(O11/P$49)</f>
        <v>294.81008153639527</v>
      </c>
      <c r="Q11" s="113"/>
    </row>
    <row r="12" spans="1:134">
      <c r="A12" s="108"/>
      <c r="B12" s="109">
        <v>518</v>
      </c>
      <c r="C12" s="110" t="s">
        <v>25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116616828</v>
      </c>
      <c r="L12" s="111">
        <v>0</v>
      </c>
      <c r="M12" s="111">
        <v>0</v>
      </c>
      <c r="N12" s="111">
        <v>0</v>
      </c>
      <c r="O12" s="111">
        <f t="shared" si="0"/>
        <v>116616828</v>
      </c>
      <c r="P12" s="112">
        <f>(O12/P$49)</f>
        <v>616.63526475533797</v>
      </c>
      <c r="Q12" s="113"/>
    </row>
    <row r="13" spans="1:134">
      <c r="A13" s="108"/>
      <c r="B13" s="109">
        <v>519</v>
      </c>
      <c r="C13" s="110" t="s">
        <v>26</v>
      </c>
      <c r="D13" s="111">
        <v>17793580</v>
      </c>
      <c r="E13" s="111">
        <v>393192</v>
      </c>
      <c r="F13" s="111">
        <v>0</v>
      </c>
      <c r="G13" s="111">
        <v>50183</v>
      </c>
      <c r="H13" s="111">
        <v>0</v>
      </c>
      <c r="I13" s="111">
        <v>0</v>
      </c>
      <c r="J13" s="111">
        <v>111998706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130235661</v>
      </c>
      <c r="P13" s="112">
        <f>(O13/P$49)</f>
        <v>688.64762211952325</v>
      </c>
      <c r="Q13" s="113"/>
    </row>
    <row r="14" spans="1:134" ht="15.6">
      <c r="A14" s="114" t="s">
        <v>27</v>
      </c>
      <c r="B14" s="115"/>
      <c r="C14" s="116"/>
      <c r="D14" s="117">
        <f>SUM(D15:D20)</f>
        <v>252568886</v>
      </c>
      <c r="E14" s="117">
        <f>SUM(E15:E20)</f>
        <v>41766842</v>
      </c>
      <c r="F14" s="117">
        <f>SUM(F15:F20)</f>
        <v>0</v>
      </c>
      <c r="G14" s="117">
        <f>SUM(G15:G20)</f>
        <v>21095671</v>
      </c>
      <c r="H14" s="117">
        <f>SUM(H15:H20)</f>
        <v>0</v>
      </c>
      <c r="I14" s="117">
        <f>SUM(I15:I20)</f>
        <v>0</v>
      </c>
      <c r="J14" s="117">
        <f>SUM(J15:J20)</f>
        <v>0</v>
      </c>
      <c r="K14" s="117">
        <f>SUM(K15:K20)</f>
        <v>0</v>
      </c>
      <c r="L14" s="117">
        <f>SUM(L15:L20)</f>
        <v>0</v>
      </c>
      <c r="M14" s="117">
        <f>SUM(M15:M20)</f>
        <v>0</v>
      </c>
      <c r="N14" s="117">
        <f>SUM(N15:N20)</f>
        <v>0</v>
      </c>
      <c r="O14" s="118">
        <f>SUM(D14:N14)</f>
        <v>315431399</v>
      </c>
      <c r="P14" s="119">
        <f>(O14/P$49)</f>
        <v>1667.9078617582672</v>
      </c>
      <c r="Q14" s="120"/>
    </row>
    <row r="15" spans="1:134">
      <c r="A15" s="108"/>
      <c r="B15" s="109">
        <v>521</v>
      </c>
      <c r="C15" s="110" t="s">
        <v>28</v>
      </c>
      <c r="D15" s="111">
        <v>145188857</v>
      </c>
      <c r="E15" s="111">
        <v>4616069</v>
      </c>
      <c r="F15" s="111">
        <v>0</v>
      </c>
      <c r="G15" s="111">
        <v>20194320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169999246</v>
      </c>
      <c r="P15" s="112">
        <f>(O15/P$49)</f>
        <v>898.90568851193439</v>
      </c>
      <c r="Q15" s="113"/>
    </row>
    <row r="16" spans="1:134">
      <c r="A16" s="108"/>
      <c r="B16" s="109">
        <v>522</v>
      </c>
      <c r="C16" s="110" t="s">
        <v>29</v>
      </c>
      <c r="D16" s="111">
        <v>95323353</v>
      </c>
      <c r="E16" s="111">
        <v>8578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0" si="1">SUM(D16:N16)</f>
        <v>95331931</v>
      </c>
      <c r="P16" s="112">
        <f>(O16/P$49)</f>
        <v>504.08703031969458</v>
      </c>
      <c r="Q16" s="113"/>
    </row>
    <row r="17" spans="1:17">
      <c r="A17" s="108"/>
      <c r="B17" s="109">
        <v>524</v>
      </c>
      <c r="C17" s="110" t="s">
        <v>30</v>
      </c>
      <c r="D17" s="111">
        <v>8497370</v>
      </c>
      <c r="E17" s="111">
        <v>24992487</v>
      </c>
      <c r="F17" s="111">
        <v>0</v>
      </c>
      <c r="G17" s="111">
        <v>886637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34376494</v>
      </c>
      <c r="P17" s="112">
        <f>(O17/P$49)</f>
        <v>181.77272390782474</v>
      </c>
      <c r="Q17" s="113"/>
    </row>
    <row r="18" spans="1:17">
      <c r="A18" s="108"/>
      <c r="B18" s="109">
        <v>525</v>
      </c>
      <c r="C18" s="110" t="s">
        <v>31</v>
      </c>
      <c r="D18" s="111">
        <v>24835</v>
      </c>
      <c r="E18" s="111">
        <v>11549450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11574285</v>
      </c>
      <c r="P18" s="112">
        <f>(O18/P$49)</f>
        <v>61.201392781226538</v>
      </c>
      <c r="Q18" s="113"/>
    </row>
    <row r="19" spans="1:17">
      <c r="A19" s="108"/>
      <c r="B19" s="109">
        <v>526</v>
      </c>
      <c r="C19" s="110" t="s">
        <v>32</v>
      </c>
      <c r="D19" s="111">
        <v>3534471</v>
      </c>
      <c r="E19" s="111">
        <v>0</v>
      </c>
      <c r="F19" s="111">
        <v>0</v>
      </c>
      <c r="G19" s="111">
        <v>14714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3549185</v>
      </c>
      <c r="P19" s="112">
        <f>(O19/P$49)</f>
        <v>18.767039626053574</v>
      </c>
      <c r="Q19" s="113"/>
    </row>
    <row r="20" spans="1:17">
      <c r="A20" s="108"/>
      <c r="B20" s="109">
        <v>529</v>
      </c>
      <c r="C20" s="110" t="s">
        <v>33</v>
      </c>
      <c r="D20" s="111">
        <v>0</v>
      </c>
      <c r="E20" s="111">
        <v>600258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1"/>
        <v>600258</v>
      </c>
      <c r="P20" s="112">
        <f>(O20/P$49)</f>
        <v>3.17398661153354</v>
      </c>
      <c r="Q20" s="113"/>
    </row>
    <row r="21" spans="1:17" ht="15.6">
      <c r="A21" s="114" t="s">
        <v>34</v>
      </c>
      <c r="B21" s="115"/>
      <c r="C21" s="116"/>
      <c r="D21" s="117">
        <f>SUM(D22:D26)</f>
        <v>2592460</v>
      </c>
      <c r="E21" s="117">
        <f>SUM(E22:E26)</f>
        <v>1005459</v>
      </c>
      <c r="F21" s="117">
        <f>SUM(F22:F26)</f>
        <v>0</v>
      </c>
      <c r="G21" s="117">
        <f>SUM(G22:G26)</f>
        <v>4758440</v>
      </c>
      <c r="H21" s="117">
        <f>SUM(H22:H26)</f>
        <v>75438</v>
      </c>
      <c r="I21" s="117">
        <f>SUM(I22:I26)</f>
        <v>185214968</v>
      </c>
      <c r="J21" s="117">
        <f>SUM(J22:J26)</f>
        <v>0</v>
      </c>
      <c r="K21" s="117">
        <f>SUM(K22:K26)</f>
        <v>0</v>
      </c>
      <c r="L21" s="117">
        <f>SUM(L22:L26)</f>
        <v>0</v>
      </c>
      <c r="M21" s="117">
        <f>SUM(M22:M26)</f>
        <v>0</v>
      </c>
      <c r="N21" s="117">
        <f>SUM(N22:N26)</f>
        <v>0</v>
      </c>
      <c r="O21" s="118">
        <f>SUM(D21:N21)</f>
        <v>193646765</v>
      </c>
      <c r="P21" s="119">
        <f>(O21/P$49)</f>
        <v>1023.946768684102</v>
      </c>
      <c r="Q21" s="120"/>
    </row>
    <row r="22" spans="1:17">
      <c r="A22" s="108"/>
      <c r="B22" s="109">
        <v>534</v>
      </c>
      <c r="C22" s="110" t="s">
        <v>35</v>
      </c>
      <c r="D22" s="111">
        <v>0</v>
      </c>
      <c r="E22" s="111">
        <v>643543</v>
      </c>
      <c r="F22" s="111">
        <v>0</v>
      </c>
      <c r="G22" s="111">
        <v>0</v>
      </c>
      <c r="H22" s="111">
        <v>0</v>
      </c>
      <c r="I22" s="111">
        <v>30804237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ref="O22:O42" si="2">SUM(D22:N22)</f>
        <v>31447780</v>
      </c>
      <c r="P22" s="112">
        <f>(O22/P$49)</f>
        <v>166.28655125371461</v>
      </c>
      <c r="Q22" s="113"/>
    </row>
    <row r="23" spans="1:17">
      <c r="A23" s="108"/>
      <c r="B23" s="109">
        <v>536</v>
      </c>
      <c r="C23" s="110" t="s">
        <v>36</v>
      </c>
      <c r="D23" s="111">
        <v>0</v>
      </c>
      <c r="E23" s="111">
        <v>182031</v>
      </c>
      <c r="F23" s="111">
        <v>0</v>
      </c>
      <c r="G23" s="111">
        <v>40020</v>
      </c>
      <c r="H23" s="111">
        <v>0</v>
      </c>
      <c r="I23" s="111">
        <v>139010315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139232366</v>
      </c>
      <c r="P23" s="112">
        <f>(O23/P$49)</f>
        <v>736.21953489355849</v>
      </c>
      <c r="Q23" s="113"/>
    </row>
    <row r="24" spans="1:17">
      <c r="A24" s="108"/>
      <c r="B24" s="109">
        <v>537</v>
      </c>
      <c r="C24" s="110" t="s">
        <v>59</v>
      </c>
      <c r="D24" s="111">
        <v>1220532</v>
      </c>
      <c r="E24" s="111">
        <v>179885</v>
      </c>
      <c r="F24" s="111">
        <v>0</v>
      </c>
      <c r="G24" s="111">
        <v>3626304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5026721</v>
      </c>
      <c r="P24" s="112">
        <f>(O24/P$49)</f>
        <v>26.579812603771192</v>
      </c>
      <c r="Q24" s="113"/>
    </row>
    <row r="25" spans="1:17">
      <c r="A25" s="108"/>
      <c r="B25" s="109">
        <v>538</v>
      </c>
      <c r="C25" s="110" t="s">
        <v>37</v>
      </c>
      <c r="D25" s="111">
        <v>0</v>
      </c>
      <c r="E25" s="111">
        <v>0</v>
      </c>
      <c r="F25" s="111">
        <v>0</v>
      </c>
      <c r="G25" s="111">
        <v>1066685</v>
      </c>
      <c r="H25" s="111">
        <v>0</v>
      </c>
      <c r="I25" s="111">
        <v>9817578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10884263</v>
      </c>
      <c r="P25" s="112">
        <f>(O25/P$49)</f>
        <v>57.552760710244399</v>
      </c>
      <c r="Q25" s="113"/>
    </row>
    <row r="26" spans="1:17">
      <c r="A26" s="108"/>
      <c r="B26" s="109">
        <v>539</v>
      </c>
      <c r="C26" s="110" t="s">
        <v>38</v>
      </c>
      <c r="D26" s="111">
        <v>1371928</v>
      </c>
      <c r="E26" s="111">
        <v>0</v>
      </c>
      <c r="F26" s="111">
        <v>0</v>
      </c>
      <c r="G26" s="111">
        <v>25431</v>
      </c>
      <c r="H26" s="111">
        <v>75438</v>
      </c>
      <c r="I26" s="111">
        <v>5582838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7055635</v>
      </c>
      <c r="P26" s="112">
        <f>(O26/P$49)</f>
        <v>37.308109222813272</v>
      </c>
      <c r="Q26" s="113"/>
    </row>
    <row r="27" spans="1:17" ht="15.6">
      <c r="A27" s="114" t="s">
        <v>39</v>
      </c>
      <c r="B27" s="115"/>
      <c r="C27" s="116"/>
      <c r="D27" s="117">
        <f>SUM(D28:D32)</f>
        <v>8674913</v>
      </c>
      <c r="E27" s="117">
        <f>SUM(E28:E32)</f>
        <v>50476</v>
      </c>
      <c r="F27" s="117">
        <f>SUM(F28:F32)</f>
        <v>0</v>
      </c>
      <c r="G27" s="117">
        <f>SUM(G28:G32)</f>
        <v>13306288</v>
      </c>
      <c r="H27" s="117">
        <f>SUM(H28:H32)</f>
        <v>0</v>
      </c>
      <c r="I27" s="117">
        <f>SUM(I28:I32)</f>
        <v>37417336</v>
      </c>
      <c r="J27" s="117">
        <f>SUM(J28:J32)</f>
        <v>0</v>
      </c>
      <c r="K27" s="117">
        <f>SUM(K28:K32)</f>
        <v>0</v>
      </c>
      <c r="L27" s="117">
        <f>SUM(L28:L32)</f>
        <v>0</v>
      </c>
      <c r="M27" s="117">
        <f>SUM(M28:M32)</f>
        <v>0</v>
      </c>
      <c r="N27" s="117">
        <f>SUM(N28:N32)</f>
        <v>0</v>
      </c>
      <c r="O27" s="117">
        <f t="shared" si="2"/>
        <v>59449013</v>
      </c>
      <c r="P27" s="119">
        <f>(O27/P$49)</f>
        <v>314.34878224177498</v>
      </c>
      <c r="Q27" s="120"/>
    </row>
    <row r="28" spans="1:17">
      <c r="A28" s="108"/>
      <c r="B28" s="109">
        <v>541</v>
      </c>
      <c r="C28" s="110" t="s">
        <v>40</v>
      </c>
      <c r="D28" s="111">
        <v>6606257</v>
      </c>
      <c r="E28" s="111">
        <v>0</v>
      </c>
      <c r="F28" s="111">
        <v>0</v>
      </c>
      <c r="G28" s="111">
        <v>13252996</v>
      </c>
      <c r="H28" s="111">
        <v>0</v>
      </c>
      <c r="I28" s="111">
        <v>3925388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23784641</v>
      </c>
      <c r="P28" s="112">
        <f>(O28/P$49)</f>
        <v>125.76614071637813</v>
      </c>
      <c r="Q28" s="113"/>
    </row>
    <row r="29" spans="1:17">
      <c r="A29" s="108"/>
      <c r="B29" s="109">
        <v>542</v>
      </c>
      <c r="C29" s="110" t="s">
        <v>41</v>
      </c>
      <c r="D29" s="111">
        <v>0</v>
      </c>
      <c r="E29" s="111">
        <v>0</v>
      </c>
      <c r="F29" s="111">
        <v>0</v>
      </c>
      <c r="G29" s="111">
        <v>51040</v>
      </c>
      <c r="H29" s="111">
        <v>0</v>
      </c>
      <c r="I29" s="111">
        <v>12330861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12381901</v>
      </c>
      <c r="P29" s="112">
        <f>(O29/P$49)</f>
        <v>65.471827113230887</v>
      </c>
      <c r="Q29" s="113"/>
    </row>
    <row r="30" spans="1:17">
      <c r="A30" s="108"/>
      <c r="B30" s="109">
        <v>543</v>
      </c>
      <c r="C30" s="110" t="s">
        <v>42</v>
      </c>
      <c r="D30" s="111">
        <v>0</v>
      </c>
      <c r="E30" s="111">
        <v>0</v>
      </c>
      <c r="F30" s="111">
        <v>0</v>
      </c>
      <c r="G30" s="111">
        <v>2252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2252</v>
      </c>
      <c r="P30" s="112">
        <f>(O30/P$49)</f>
        <v>1.1907909347603083E-2</v>
      </c>
      <c r="Q30" s="113"/>
    </row>
    <row r="31" spans="1:17">
      <c r="A31" s="108"/>
      <c r="B31" s="109">
        <v>544</v>
      </c>
      <c r="C31" s="110" t="s">
        <v>43</v>
      </c>
      <c r="D31" s="111">
        <v>2068656</v>
      </c>
      <c r="E31" s="111">
        <v>50476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2119132</v>
      </c>
      <c r="P31" s="112">
        <f>(O31/P$49)</f>
        <v>11.205342696094501</v>
      </c>
      <c r="Q31" s="113"/>
    </row>
    <row r="32" spans="1:17">
      <c r="A32" s="108"/>
      <c r="B32" s="109">
        <v>545</v>
      </c>
      <c r="C32" s="110" t="s">
        <v>44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21161087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21161087</v>
      </c>
      <c r="P32" s="112">
        <f>(O32/P$49)</f>
        <v>111.89356380672385</v>
      </c>
      <c r="Q32" s="113"/>
    </row>
    <row r="33" spans="1:120" ht="15.6">
      <c r="A33" s="114" t="s">
        <v>45</v>
      </c>
      <c r="B33" s="115"/>
      <c r="C33" s="116"/>
      <c r="D33" s="117">
        <f>SUM(D34:D36)</f>
        <v>3537442</v>
      </c>
      <c r="E33" s="117">
        <f>SUM(E34:E36)</f>
        <v>18611259</v>
      </c>
      <c r="F33" s="117">
        <f>SUM(F34:F36)</f>
        <v>0</v>
      </c>
      <c r="G33" s="117">
        <f>SUM(G34:G36)</f>
        <v>4766386</v>
      </c>
      <c r="H33" s="117">
        <f>SUM(H34:H36)</f>
        <v>0</v>
      </c>
      <c r="I33" s="117">
        <f>SUM(I34:I36)</f>
        <v>0</v>
      </c>
      <c r="J33" s="117">
        <f>SUM(J34:J36)</f>
        <v>0</v>
      </c>
      <c r="K33" s="117">
        <f>SUM(K34:K36)</f>
        <v>0</v>
      </c>
      <c r="L33" s="117">
        <f>SUM(L34:L36)</f>
        <v>0</v>
      </c>
      <c r="M33" s="117">
        <f>SUM(M34:M36)</f>
        <v>0</v>
      </c>
      <c r="N33" s="117">
        <f>SUM(N34:N36)</f>
        <v>141670</v>
      </c>
      <c r="O33" s="117">
        <f t="shared" si="2"/>
        <v>27056757</v>
      </c>
      <c r="P33" s="119">
        <f>(O33/P$49)</f>
        <v>143.0681214902865</v>
      </c>
      <c r="Q33" s="120"/>
    </row>
    <row r="34" spans="1:120">
      <c r="A34" s="121"/>
      <c r="B34" s="122">
        <v>552</v>
      </c>
      <c r="C34" s="123" t="s">
        <v>46</v>
      </c>
      <c r="D34" s="111">
        <v>3415355</v>
      </c>
      <c r="E34" s="111">
        <v>9057651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141670</v>
      </c>
      <c r="O34" s="111">
        <f t="shared" si="2"/>
        <v>12614676</v>
      </c>
      <c r="P34" s="112">
        <f>(O34/P$49)</f>
        <v>66.702672405588046</v>
      </c>
      <c r="Q34" s="113"/>
    </row>
    <row r="35" spans="1:120">
      <c r="A35" s="121"/>
      <c r="B35" s="122">
        <v>554</v>
      </c>
      <c r="C35" s="123" t="s">
        <v>47</v>
      </c>
      <c r="D35" s="111">
        <v>122087</v>
      </c>
      <c r="E35" s="111">
        <v>8950196</v>
      </c>
      <c r="F35" s="111">
        <v>0</v>
      </c>
      <c r="G35" s="111">
        <v>4766386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13838669</v>
      </c>
      <c r="P35" s="112">
        <f>(O35/P$49)</f>
        <v>73.174785054833492</v>
      </c>
      <c r="Q35" s="113"/>
    </row>
    <row r="36" spans="1:120">
      <c r="A36" s="121"/>
      <c r="B36" s="122">
        <v>559</v>
      </c>
      <c r="C36" s="123" t="s">
        <v>60</v>
      </c>
      <c r="D36" s="111">
        <v>0</v>
      </c>
      <c r="E36" s="111">
        <v>603412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603412</v>
      </c>
      <c r="P36" s="112">
        <f>(O36/P$49)</f>
        <v>3.1906640298649522</v>
      </c>
      <c r="Q36" s="113"/>
    </row>
    <row r="37" spans="1:120" ht="15.6">
      <c r="A37" s="114" t="s">
        <v>112</v>
      </c>
      <c r="B37" s="115"/>
      <c r="C37" s="116"/>
      <c r="D37" s="117">
        <f>SUM(D38:D38)</f>
        <v>108066</v>
      </c>
      <c r="E37" s="117">
        <f>SUM(E38:E38)</f>
        <v>0</v>
      </c>
      <c r="F37" s="117">
        <f>SUM(F38:F38)</f>
        <v>0</v>
      </c>
      <c r="G37" s="117">
        <f>SUM(G38:G38)</f>
        <v>0</v>
      </c>
      <c r="H37" s="117">
        <f>SUM(H38:H38)</f>
        <v>0</v>
      </c>
      <c r="I37" s="117">
        <f>SUM(I38:I38)</f>
        <v>0</v>
      </c>
      <c r="J37" s="117">
        <f>SUM(J38:J38)</f>
        <v>0</v>
      </c>
      <c r="K37" s="117">
        <f>SUM(K38:K38)</f>
        <v>0</v>
      </c>
      <c r="L37" s="117">
        <f>SUM(L38:L38)</f>
        <v>0</v>
      </c>
      <c r="M37" s="117">
        <f>SUM(M38:M38)</f>
        <v>0</v>
      </c>
      <c r="N37" s="117">
        <f>SUM(N38:N38)</f>
        <v>0</v>
      </c>
      <c r="O37" s="117">
        <f t="shared" si="2"/>
        <v>108066</v>
      </c>
      <c r="P37" s="119">
        <f>(O37/P$49)</f>
        <v>0.57142101756575259</v>
      </c>
      <c r="Q37" s="120"/>
    </row>
    <row r="38" spans="1:120">
      <c r="A38" s="108"/>
      <c r="B38" s="109">
        <v>564</v>
      </c>
      <c r="C38" s="110" t="s">
        <v>113</v>
      </c>
      <c r="D38" s="111">
        <v>108066</v>
      </c>
      <c r="E38" s="111">
        <v>0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si="2"/>
        <v>108066</v>
      </c>
      <c r="P38" s="112">
        <f>(O38/P$49)</f>
        <v>0.57142101756575259</v>
      </c>
      <c r="Q38" s="113"/>
    </row>
    <row r="39" spans="1:120" ht="15.6">
      <c r="A39" s="114" t="s">
        <v>48</v>
      </c>
      <c r="B39" s="115"/>
      <c r="C39" s="116"/>
      <c r="D39" s="117">
        <f>SUM(D40:D42)</f>
        <v>42220304</v>
      </c>
      <c r="E39" s="117">
        <f>SUM(E40:E42)</f>
        <v>99012</v>
      </c>
      <c r="F39" s="117">
        <f>SUM(F40:F42)</f>
        <v>0</v>
      </c>
      <c r="G39" s="117">
        <f>SUM(G40:G42)</f>
        <v>14033020</v>
      </c>
      <c r="H39" s="117">
        <f>SUM(H40:H42)</f>
        <v>0</v>
      </c>
      <c r="I39" s="117">
        <f>SUM(I40:I42)</f>
        <v>0</v>
      </c>
      <c r="J39" s="117">
        <f>SUM(J40:J42)</f>
        <v>0</v>
      </c>
      <c r="K39" s="117">
        <f>SUM(K40:K42)</f>
        <v>0</v>
      </c>
      <c r="L39" s="117">
        <f>SUM(L40:L42)</f>
        <v>0</v>
      </c>
      <c r="M39" s="117">
        <f>SUM(M40:M42)</f>
        <v>0</v>
      </c>
      <c r="N39" s="117">
        <f>SUM(N40:N42)</f>
        <v>0</v>
      </c>
      <c r="O39" s="117">
        <f>SUM(D39:N39)</f>
        <v>56352336</v>
      </c>
      <c r="P39" s="119">
        <f>(O39/P$49)</f>
        <v>297.97447096521751</v>
      </c>
      <c r="Q39" s="113"/>
    </row>
    <row r="40" spans="1:120">
      <c r="A40" s="108"/>
      <c r="B40" s="109">
        <v>572</v>
      </c>
      <c r="C40" s="110" t="s">
        <v>49</v>
      </c>
      <c r="D40" s="111">
        <v>35715786</v>
      </c>
      <c r="E40" s="111">
        <v>99012</v>
      </c>
      <c r="F40" s="111">
        <v>0</v>
      </c>
      <c r="G40" s="111">
        <v>11043795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si="2"/>
        <v>46858593</v>
      </c>
      <c r="P40" s="112">
        <f>(O40/P$49)</f>
        <v>247.77436838376039</v>
      </c>
      <c r="Q40" s="113"/>
    </row>
    <row r="41" spans="1:120">
      <c r="A41" s="108"/>
      <c r="B41" s="109">
        <v>574</v>
      </c>
      <c r="C41" s="110" t="s">
        <v>114</v>
      </c>
      <c r="D41" s="111">
        <v>2585458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 t="shared" si="2"/>
        <v>2585458</v>
      </c>
      <c r="P41" s="112">
        <f>(O41/P$49)</f>
        <v>13.671136539091995</v>
      </c>
      <c r="Q41" s="113"/>
    </row>
    <row r="42" spans="1:120">
      <c r="A42" s="108"/>
      <c r="B42" s="109">
        <v>575</v>
      </c>
      <c r="C42" s="110" t="s">
        <v>51</v>
      </c>
      <c r="D42" s="111">
        <v>3919060</v>
      </c>
      <c r="E42" s="111">
        <v>0</v>
      </c>
      <c r="F42" s="111">
        <v>0</v>
      </c>
      <c r="G42" s="111">
        <v>2989225</v>
      </c>
      <c r="H42" s="111">
        <v>0</v>
      </c>
      <c r="I42" s="111">
        <v>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f t="shared" si="2"/>
        <v>6908285</v>
      </c>
      <c r="P42" s="112">
        <f>(O42/P$49)</f>
        <v>36.528966042365084</v>
      </c>
      <c r="Q42" s="113"/>
    </row>
    <row r="43" spans="1:120" ht="15.6">
      <c r="A43" s="114" t="s">
        <v>55</v>
      </c>
      <c r="B43" s="115"/>
      <c r="C43" s="116"/>
      <c r="D43" s="117">
        <f>SUM(D44:D46)</f>
        <v>77103148</v>
      </c>
      <c r="E43" s="117">
        <f>SUM(E44:E46)</f>
        <v>23974245</v>
      </c>
      <c r="F43" s="117">
        <f>SUM(F44:F46)</f>
        <v>0</v>
      </c>
      <c r="G43" s="117">
        <f>SUM(G44:G46)</f>
        <v>5427482</v>
      </c>
      <c r="H43" s="117">
        <f>SUM(H44:H46)</f>
        <v>0</v>
      </c>
      <c r="I43" s="117">
        <f>SUM(I44:I46)</f>
        <v>27012938</v>
      </c>
      <c r="J43" s="117">
        <f>SUM(J44:J46)</f>
        <v>1841729</v>
      </c>
      <c r="K43" s="117">
        <f>SUM(K44:K46)</f>
        <v>0</v>
      </c>
      <c r="L43" s="117">
        <f>SUM(L44:L46)</f>
        <v>0</v>
      </c>
      <c r="M43" s="117">
        <f>SUM(M44:M46)</f>
        <v>0</v>
      </c>
      <c r="N43" s="117">
        <f>SUM(N44:N46)</f>
        <v>0</v>
      </c>
      <c r="O43" s="117">
        <f>SUM(D43:N43)</f>
        <v>135359542</v>
      </c>
      <c r="P43" s="119">
        <f>(O43/P$49)</f>
        <v>715.74118804132866</v>
      </c>
      <c r="Q43" s="113"/>
    </row>
    <row r="44" spans="1:120">
      <c r="A44" s="108"/>
      <c r="B44" s="109">
        <v>581</v>
      </c>
      <c r="C44" s="110" t="s">
        <v>106</v>
      </c>
      <c r="D44" s="111">
        <v>77103148</v>
      </c>
      <c r="E44" s="111">
        <v>23974245</v>
      </c>
      <c r="F44" s="111">
        <v>0</v>
      </c>
      <c r="G44" s="111">
        <v>5427482</v>
      </c>
      <c r="H44" s="111">
        <v>0</v>
      </c>
      <c r="I44" s="111">
        <v>9798304</v>
      </c>
      <c r="J44" s="111">
        <v>1405486</v>
      </c>
      <c r="K44" s="111">
        <v>0</v>
      </c>
      <c r="L44" s="111">
        <v>0</v>
      </c>
      <c r="M44" s="111">
        <v>0</v>
      </c>
      <c r="N44" s="111">
        <v>0</v>
      </c>
      <c r="O44" s="111">
        <f>SUM(D44:N44)</f>
        <v>117708665</v>
      </c>
      <c r="P44" s="112">
        <f>(O44/P$49)</f>
        <v>622.40857559830374</v>
      </c>
      <c r="Q44" s="113"/>
    </row>
    <row r="45" spans="1:120">
      <c r="A45" s="108"/>
      <c r="B45" s="109">
        <v>584</v>
      </c>
      <c r="C45" s="110" t="s">
        <v>109</v>
      </c>
      <c r="D45" s="111">
        <v>0</v>
      </c>
      <c r="E45" s="111">
        <v>0</v>
      </c>
      <c r="F45" s="111">
        <v>0</v>
      </c>
      <c r="G45" s="111">
        <v>0</v>
      </c>
      <c r="H45" s="111">
        <v>0</v>
      </c>
      <c r="I45" s="111">
        <v>0</v>
      </c>
      <c r="J45" s="111">
        <v>44</v>
      </c>
      <c r="K45" s="111">
        <v>0</v>
      </c>
      <c r="L45" s="111">
        <v>0</v>
      </c>
      <c r="M45" s="111">
        <v>0</v>
      </c>
      <c r="N45" s="111">
        <v>0</v>
      </c>
      <c r="O45" s="111">
        <f t="shared" ref="O45:O46" si="3">SUM(D45:N45)</f>
        <v>44</v>
      </c>
      <c r="P45" s="112">
        <f>(O45/P$49)</f>
        <v>2.3265897481995369E-4</v>
      </c>
      <c r="Q45" s="113"/>
    </row>
    <row r="46" spans="1:120" ht="15.6" thickBot="1">
      <c r="A46" s="108"/>
      <c r="B46" s="109">
        <v>591</v>
      </c>
      <c r="C46" s="110" t="s">
        <v>54</v>
      </c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17214634</v>
      </c>
      <c r="J46" s="111">
        <v>436199</v>
      </c>
      <c r="K46" s="111">
        <v>0</v>
      </c>
      <c r="L46" s="111">
        <v>0</v>
      </c>
      <c r="M46" s="111">
        <v>0</v>
      </c>
      <c r="N46" s="111">
        <v>0</v>
      </c>
      <c r="O46" s="111">
        <f t="shared" si="3"/>
        <v>17650833</v>
      </c>
      <c r="P46" s="112">
        <f>(O46/P$49)</f>
        <v>93.332379784050175</v>
      </c>
      <c r="Q46" s="113"/>
    </row>
    <row r="47" spans="1:120" ht="16.2" thickBot="1">
      <c r="A47" s="124" t="s">
        <v>10</v>
      </c>
      <c r="B47" s="125"/>
      <c r="C47" s="126"/>
      <c r="D47" s="127">
        <f>SUM(D5,D14,D21,D27,D33,D37,D39,D43)</f>
        <v>444179942</v>
      </c>
      <c r="E47" s="127">
        <f t="shared" ref="E47:N47" si="4">SUM(E5,E14,E21,E27,E33,E37,E39,E43)</f>
        <v>85950367</v>
      </c>
      <c r="F47" s="127">
        <f t="shared" si="4"/>
        <v>55655100</v>
      </c>
      <c r="G47" s="127">
        <f t="shared" si="4"/>
        <v>63536263</v>
      </c>
      <c r="H47" s="127">
        <f t="shared" si="4"/>
        <v>75438</v>
      </c>
      <c r="I47" s="127">
        <f t="shared" si="4"/>
        <v>249645242</v>
      </c>
      <c r="J47" s="127">
        <f t="shared" si="4"/>
        <v>113840435</v>
      </c>
      <c r="K47" s="127">
        <f t="shared" si="4"/>
        <v>129329839</v>
      </c>
      <c r="L47" s="127">
        <f t="shared" si="4"/>
        <v>0</v>
      </c>
      <c r="M47" s="127">
        <f t="shared" si="4"/>
        <v>0</v>
      </c>
      <c r="N47" s="127">
        <f t="shared" si="4"/>
        <v>141670</v>
      </c>
      <c r="O47" s="127">
        <f>SUM(D47:N47)</f>
        <v>1142354296</v>
      </c>
      <c r="P47" s="128">
        <f>(O47/P$49)</f>
        <v>6040.4313497393159</v>
      </c>
      <c r="Q47" s="106"/>
      <c r="R47" s="129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</row>
    <row r="48" spans="1:120">
      <c r="A48" s="130"/>
      <c r="B48" s="131"/>
      <c r="C48" s="13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3"/>
    </row>
    <row r="49" spans="1:16">
      <c r="A49" s="134"/>
      <c r="B49" s="135"/>
      <c r="C49" s="135"/>
      <c r="D49" s="136"/>
      <c r="E49" s="136"/>
      <c r="F49" s="136"/>
      <c r="G49" s="136"/>
      <c r="H49" s="136"/>
      <c r="I49" s="136"/>
      <c r="J49" s="136"/>
      <c r="K49" s="136"/>
      <c r="L49" s="136"/>
      <c r="M49" s="139" t="s">
        <v>115</v>
      </c>
      <c r="N49" s="139"/>
      <c r="O49" s="139"/>
      <c r="P49" s="137">
        <v>189118</v>
      </c>
    </row>
    <row r="50" spans="1:16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1:16" ht="15.75" customHeight="1" thickBot="1">
      <c r="A51" s="143" t="s">
        <v>65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5"/>
  <sheetViews>
    <sheetView workbookViewId="0">
      <selection sqref="A1:O1"/>
    </sheetView>
  </sheetViews>
  <sheetFormatPr defaultColWidth="9.81640625" defaultRowHeight="15"/>
  <cols>
    <col min="1" max="1" width="1.81640625" style="63" customWidth="1"/>
    <col min="2" max="2" width="6.81640625" style="63" customWidth="1"/>
    <col min="3" max="3" width="55.81640625" style="63" customWidth="1"/>
    <col min="4" max="5" width="16.81640625" style="92" customWidth="1"/>
    <col min="6" max="7" width="15.81640625" style="92" customWidth="1"/>
    <col min="8" max="8" width="13.81640625" style="92" customWidth="1"/>
    <col min="9" max="10" width="15.81640625" style="92" customWidth="1"/>
    <col min="11" max="13" width="13.81640625" style="92" customWidth="1"/>
    <col min="14" max="14" width="16.81640625" style="92" customWidth="1"/>
    <col min="15" max="15" width="13.81640625" style="63" customWidth="1"/>
    <col min="16" max="16" width="9.81640625" style="63" customWidth="1"/>
    <col min="17" max="17" width="9.81640625" style="63"/>
    <col min="18" max="16384" width="9.81640625" style="49"/>
  </cols>
  <sheetData>
    <row r="1" spans="1:133" ht="28.2">
      <c r="A1" s="184" t="s">
        <v>57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3.4" thickBot="1">
      <c r="A2" s="187" t="s">
        <v>72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6">
      <c r="A5" s="57" t="s">
        <v>18</v>
      </c>
      <c r="B5" s="58"/>
      <c r="C5" s="58"/>
      <c r="D5" s="59">
        <f t="shared" ref="D5:M5" si="0">SUM(D6:D13)</f>
        <v>51649785</v>
      </c>
      <c r="E5" s="59">
        <f t="shared" si="0"/>
        <v>1820486</v>
      </c>
      <c r="F5" s="59">
        <f t="shared" si="0"/>
        <v>34626429</v>
      </c>
      <c r="G5" s="59">
        <f t="shared" si="0"/>
        <v>202541</v>
      </c>
      <c r="H5" s="59">
        <f t="shared" si="0"/>
        <v>0</v>
      </c>
      <c r="I5" s="59">
        <f t="shared" si="0"/>
        <v>0</v>
      </c>
      <c r="J5" s="59">
        <f t="shared" si="0"/>
        <v>62445791</v>
      </c>
      <c r="K5" s="59">
        <f t="shared" si="0"/>
        <v>87328516</v>
      </c>
      <c r="L5" s="59">
        <f t="shared" si="0"/>
        <v>0</v>
      </c>
      <c r="M5" s="59">
        <f t="shared" si="0"/>
        <v>0</v>
      </c>
      <c r="N5" s="60">
        <f>SUM(D5:M5)</f>
        <v>238073548</v>
      </c>
      <c r="O5" s="61">
        <f t="shared" ref="O5:O41" si="1">(N5/O$43)</f>
        <v>1387.827892552348</v>
      </c>
      <c r="P5" s="62"/>
    </row>
    <row r="6" spans="1:133">
      <c r="A6" s="64"/>
      <c r="B6" s="65">
        <v>511</v>
      </c>
      <c r="C6" s="66" t="s">
        <v>19</v>
      </c>
      <c r="D6" s="67">
        <v>1098630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1098630</v>
      </c>
      <c r="O6" s="68">
        <f t="shared" si="1"/>
        <v>6.4043627290957419</v>
      </c>
      <c r="P6" s="69"/>
    </row>
    <row r="7" spans="1:133">
      <c r="A7" s="64"/>
      <c r="B7" s="65">
        <v>512</v>
      </c>
      <c r="C7" s="66" t="s">
        <v>20</v>
      </c>
      <c r="D7" s="67">
        <v>4185440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4185440</v>
      </c>
      <c r="O7" s="68">
        <f t="shared" si="1"/>
        <v>24.398638250244836</v>
      </c>
      <c r="P7" s="69"/>
    </row>
    <row r="8" spans="1:133">
      <c r="A8" s="64"/>
      <c r="B8" s="65">
        <v>513</v>
      </c>
      <c r="C8" s="66" t="s">
        <v>21</v>
      </c>
      <c r="D8" s="67">
        <v>9452277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6950355</v>
      </c>
      <c r="L8" s="67">
        <v>0</v>
      </c>
      <c r="M8" s="67">
        <v>0</v>
      </c>
      <c r="N8" s="67">
        <f t="shared" si="2"/>
        <v>16402632</v>
      </c>
      <c r="O8" s="68">
        <f t="shared" si="1"/>
        <v>95.617637457445326</v>
      </c>
      <c r="P8" s="69"/>
    </row>
    <row r="9" spans="1:133">
      <c r="A9" s="64"/>
      <c r="B9" s="65">
        <v>514</v>
      </c>
      <c r="C9" s="66" t="s">
        <v>22</v>
      </c>
      <c r="D9" s="67">
        <v>3324444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3324444</v>
      </c>
      <c r="O9" s="68">
        <f t="shared" si="1"/>
        <v>19.379541108986615</v>
      </c>
      <c r="P9" s="69"/>
    </row>
    <row r="10" spans="1:133">
      <c r="A10" s="64"/>
      <c r="B10" s="65">
        <v>515</v>
      </c>
      <c r="C10" s="66" t="s">
        <v>23</v>
      </c>
      <c r="D10" s="67">
        <v>6894007</v>
      </c>
      <c r="E10" s="67">
        <v>1704683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8598690</v>
      </c>
      <c r="O10" s="68">
        <f t="shared" si="1"/>
        <v>50.125273982185327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34626429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34626429</v>
      </c>
      <c r="O11" s="68">
        <f t="shared" si="1"/>
        <v>201.8515890966749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80378161</v>
      </c>
      <c r="L12" s="67">
        <v>0</v>
      </c>
      <c r="M12" s="67">
        <v>0</v>
      </c>
      <c r="N12" s="67">
        <f t="shared" si="2"/>
        <v>80378161</v>
      </c>
      <c r="O12" s="68">
        <f t="shared" si="1"/>
        <v>468.5571107121205</v>
      </c>
      <c r="P12" s="69"/>
    </row>
    <row r="13" spans="1:133">
      <c r="A13" s="64"/>
      <c r="B13" s="65">
        <v>519</v>
      </c>
      <c r="C13" s="66" t="s">
        <v>73</v>
      </c>
      <c r="D13" s="67">
        <v>26694987</v>
      </c>
      <c r="E13" s="67">
        <v>115803</v>
      </c>
      <c r="F13" s="67">
        <v>0</v>
      </c>
      <c r="G13" s="67">
        <v>202541</v>
      </c>
      <c r="H13" s="67">
        <v>0</v>
      </c>
      <c r="I13" s="67">
        <v>0</v>
      </c>
      <c r="J13" s="67">
        <v>62445791</v>
      </c>
      <c r="K13" s="67">
        <v>0</v>
      </c>
      <c r="L13" s="67">
        <v>0</v>
      </c>
      <c r="M13" s="67">
        <v>0</v>
      </c>
      <c r="N13" s="67">
        <f t="shared" si="2"/>
        <v>89459122</v>
      </c>
      <c r="O13" s="68">
        <f t="shared" si="1"/>
        <v>521.49373921559481</v>
      </c>
      <c r="P13" s="69"/>
    </row>
    <row r="14" spans="1:133" ht="15.6">
      <c r="A14" s="70" t="s">
        <v>27</v>
      </c>
      <c r="B14" s="71"/>
      <c r="C14" s="72"/>
      <c r="D14" s="73">
        <f t="shared" ref="D14:M14" si="3">SUM(D15:D19)</f>
        <v>158961549</v>
      </c>
      <c r="E14" s="73">
        <f t="shared" si="3"/>
        <v>13706976</v>
      </c>
      <c r="F14" s="73">
        <f t="shared" si="3"/>
        <v>0</v>
      </c>
      <c r="G14" s="73">
        <f t="shared" si="3"/>
        <v>1029275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4" si="4">SUM(D14:M14)</f>
        <v>173697800</v>
      </c>
      <c r="O14" s="75">
        <f t="shared" si="1"/>
        <v>1012.5553793778855</v>
      </c>
      <c r="P14" s="76"/>
    </row>
    <row r="15" spans="1:133">
      <c r="A15" s="64"/>
      <c r="B15" s="65">
        <v>521</v>
      </c>
      <c r="C15" s="66" t="s">
        <v>28</v>
      </c>
      <c r="D15" s="67">
        <v>93586763</v>
      </c>
      <c r="E15" s="67">
        <v>3333481</v>
      </c>
      <c r="F15" s="67">
        <v>0</v>
      </c>
      <c r="G15" s="67">
        <v>551219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97471463</v>
      </c>
      <c r="O15" s="68">
        <f t="shared" si="1"/>
        <v>568.20094553000979</v>
      </c>
      <c r="P15" s="69"/>
    </row>
    <row r="16" spans="1:133">
      <c r="A16" s="64"/>
      <c r="B16" s="65">
        <v>522</v>
      </c>
      <c r="C16" s="66" t="s">
        <v>29</v>
      </c>
      <c r="D16" s="67">
        <v>62902736</v>
      </c>
      <c r="E16" s="67">
        <v>120420</v>
      </c>
      <c r="F16" s="67">
        <v>0</v>
      </c>
      <c r="G16" s="67">
        <v>478056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63501212</v>
      </c>
      <c r="O16" s="68">
        <f t="shared" si="1"/>
        <v>370.17448584619689</v>
      </c>
      <c r="P16" s="69"/>
    </row>
    <row r="17" spans="1:16">
      <c r="A17" s="64"/>
      <c r="B17" s="65">
        <v>524</v>
      </c>
      <c r="C17" s="66" t="s">
        <v>30</v>
      </c>
      <c r="D17" s="67">
        <v>2472050</v>
      </c>
      <c r="E17" s="67">
        <v>8914710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11386760</v>
      </c>
      <c r="O17" s="68">
        <f t="shared" si="1"/>
        <v>66.378072098120597</v>
      </c>
      <c r="P17" s="69"/>
    </row>
    <row r="18" spans="1:16">
      <c r="A18" s="64"/>
      <c r="B18" s="65">
        <v>525</v>
      </c>
      <c r="C18" s="66" t="s">
        <v>74</v>
      </c>
      <c r="D18" s="67">
        <v>0</v>
      </c>
      <c r="E18" s="67">
        <v>283201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283201</v>
      </c>
      <c r="O18" s="68">
        <f t="shared" si="1"/>
        <v>1.6508942312176469</v>
      </c>
      <c r="P18" s="69"/>
    </row>
    <row r="19" spans="1:16">
      <c r="A19" s="64"/>
      <c r="B19" s="65">
        <v>529</v>
      </c>
      <c r="C19" s="66" t="s">
        <v>33</v>
      </c>
      <c r="D19" s="67">
        <v>0</v>
      </c>
      <c r="E19" s="67">
        <v>1055164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1055164</v>
      </c>
      <c r="O19" s="68">
        <f t="shared" si="1"/>
        <v>6.1509816723406239</v>
      </c>
      <c r="P19" s="69"/>
    </row>
    <row r="20" spans="1:16" ht="15.6">
      <c r="A20" s="70" t="s">
        <v>34</v>
      </c>
      <c r="B20" s="71"/>
      <c r="C20" s="72"/>
      <c r="D20" s="73">
        <f t="shared" ref="D20:M20" si="5">SUM(D21:D24)</f>
        <v>4631490</v>
      </c>
      <c r="E20" s="73">
        <f t="shared" si="5"/>
        <v>1532823</v>
      </c>
      <c r="F20" s="73">
        <f t="shared" si="5"/>
        <v>0</v>
      </c>
      <c r="G20" s="73">
        <f t="shared" si="5"/>
        <v>20323</v>
      </c>
      <c r="H20" s="73">
        <f t="shared" si="5"/>
        <v>1013259</v>
      </c>
      <c r="I20" s="73">
        <f t="shared" si="5"/>
        <v>121730283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4">
        <f t="shared" si="4"/>
        <v>128928178</v>
      </c>
      <c r="O20" s="75">
        <f t="shared" si="1"/>
        <v>751.57497784824886</v>
      </c>
      <c r="P20" s="76"/>
    </row>
    <row r="21" spans="1:16">
      <c r="A21" s="64"/>
      <c r="B21" s="65">
        <v>534</v>
      </c>
      <c r="C21" s="66" t="s">
        <v>75</v>
      </c>
      <c r="D21" s="67">
        <v>0</v>
      </c>
      <c r="E21" s="67">
        <v>1512478</v>
      </c>
      <c r="F21" s="67">
        <v>0</v>
      </c>
      <c r="G21" s="67">
        <v>0</v>
      </c>
      <c r="H21" s="67">
        <v>0</v>
      </c>
      <c r="I21" s="67">
        <v>16290855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17803333</v>
      </c>
      <c r="O21" s="68">
        <f t="shared" si="1"/>
        <v>103.78289535046402</v>
      </c>
      <c r="P21" s="69"/>
    </row>
    <row r="22" spans="1:16">
      <c r="A22" s="64"/>
      <c r="B22" s="65">
        <v>536</v>
      </c>
      <c r="C22" s="66" t="s">
        <v>76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100377180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100377180</v>
      </c>
      <c r="O22" s="68">
        <f t="shared" si="1"/>
        <v>585.13955603227157</v>
      </c>
      <c r="P22" s="69"/>
    </row>
    <row r="23" spans="1:16">
      <c r="A23" s="64"/>
      <c r="B23" s="65">
        <v>538</v>
      </c>
      <c r="C23" s="66" t="s">
        <v>77</v>
      </c>
      <c r="D23" s="67">
        <v>0</v>
      </c>
      <c r="E23" s="67">
        <v>20345</v>
      </c>
      <c r="F23" s="67">
        <v>0</v>
      </c>
      <c r="G23" s="67">
        <v>0</v>
      </c>
      <c r="H23" s="67">
        <v>0</v>
      </c>
      <c r="I23" s="67">
        <v>5062248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5082593</v>
      </c>
      <c r="O23" s="68">
        <f t="shared" si="1"/>
        <v>29.628509303735484</v>
      </c>
      <c r="P23" s="69"/>
    </row>
    <row r="24" spans="1:16">
      <c r="A24" s="64"/>
      <c r="B24" s="65">
        <v>539</v>
      </c>
      <c r="C24" s="66" t="s">
        <v>38</v>
      </c>
      <c r="D24" s="67">
        <v>4631490</v>
      </c>
      <c r="E24" s="67">
        <v>0</v>
      </c>
      <c r="F24" s="67">
        <v>0</v>
      </c>
      <c r="G24" s="67">
        <v>20323</v>
      </c>
      <c r="H24" s="67">
        <v>1013259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5665072</v>
      </c>
      <c r="O24" s="68">
        <f t="shared" si="1"/>
        <v>33.024017161777735</v>
      </c>
      <c r="P24" s="69"/>
    </row>
    <row r="25" spans="1:16" ht="15.6">
      <c r="A25" s="70" t="s">
        <v>39</v>
      </c>
      <c r="B25" s="71"/>
      <c r="C25" s="72"/>
      <c r="D25" s="73">
        <f t="shared" ref="D25:M25" si="6">SUM(D26:D30)</f>
        <v>4184149</v>
      </c>
      <c r="E25" s="73">
        <f t="shared" si="6"/>
        <v>2689319</v>
      </c>
      <c r="F25" s="73">
        <f t="shared" si="6"/>
        <v>0</v>
      </c>
      <c r="G25" s="73">
        <f t="shared" si="6"/>
        <v>2930653</v>
      </c>
      <c r="H25" s="73">
        <f t="shared" si="6"/>
        <v>0</v>
      </c>
      <c r="I25" s="73">
        <f t="shared" si="6"/>
        <v>28774170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ref="N25:N34" si="7">SUM(D25:M25)</f>
        <v>38578291</v>
      </c>
      <c r="O25" s="75">
        <f t="shared" si="1"/>
        <v>224.88860583873526</v>
      </c>
      <c r="P25" s="76"/>
    </row>
    <row r="26" spans="1:16">
      <c r="A26" s="64"/>
      <c r="B26" s="65">
        <v>541</v>
      </c>
      <c r="C26" s="66" t="s">
        <v>78</v>
      </c>
      <c r="D26" s="67">
        <v>4184149</v>
      </c>
      <c r="E26" s="67">
        <v>174663</v>
      </c>
      <c r="F26" s="67">
        <v>0</v>
      </c>
      <c r="G26" s="67">
        <v>2508321</v>
      </c>
      <c r="H26" s="67">
        <v>0</v>
      </c>
      <c r="I26" s="67">
        <v>5493167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12360300</v>
      </c>
      <c r="O26" s="68">
        <f t="shared" si="1"/>
        <v>72.05323415566852</v>
      </c>
      <c r="P26" s="69"/>
    </row>
    <row r="27" spans="1:16">
      <c r="A27" s="64"/>
      <c r="B27" s="65">
        <v>542</v>
      </c>
      <c r="C27" s="66" t="s">
        <v>41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9626135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9626135</v>
      </c>
      <c r="O27" s="68">
        <f t="shared" si="1"/>
        <v>56.114670288672293</v>
      </c>
      <c r="P27" s="69"/>
    </row>
    <row r="28" spans="1:16">
      <c r="A28" s="64"/>
      <c r="B28" s="65">
        <v>543</v>
      </c>
      <c r="C28" s="66" t="s">
        <v>79</v>
      </c>
      <c r="D28" s="67">
        <v>0</v>
      </c>
      <c r="E28" s="67">
        <v>1702225</v>
      </c>
      <c r="F28" s="67">
        <v>0</v>
      </c>
      <c r="G28" s="67">
        <v>422332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2124557</v>
      </c>
      <c r="O28" s="68">
        <f t="shared" si="1"/>
        <v>12.384909993937416</v>
      </c>
      <c r="P28" s="69"/>
    </row>
    <row r="29" spans="1:16">
      <c r="A29" s="64"/>
      <c r="B29" s="65">
        <v>544</v>
      </c>
      <c r="C29" s="66" t="s">
        <v>80</v>
      </c>
      <c r="D29" s="67">
        <v>0</v>
      </c>
      <c r="E29" s="67">
        <v>812431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812431</v>
      </c>
      <c r="O29" s="68">
        <f t="shared" si="1"/>
        <v>4.7359919320990533</v>
      </c>
      <c r="P29" s="69"/>
    </row>
    <row r="30" spans="1:16">
      <c r="A30" s="64"/>
      <c r="B30" s="65">
        <v>545</v>
      </c>
      <c r="C30" s="66" t="s">
        <v>44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13654868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13654868</v>
      </c>
      <c r="O30" s="68">
        <f t="shared" si="1"/>
        <v>79.599799468357972</v>
      </c>
      <c r="P30" s="69"/>
    </row>
    <row r="31" spans="1:16" ht="15.6">
      <c r="A31" s="70" t="s">
        <v>45</v>
      </c>
      <c r="B31" s="71"/>
      <c r="C31" s="72"/>
      <c r="D31" s="73">
        <f t="shared" ref="D31:M31" si="8">SUM(D32:D34)</f>
        <v>1310022</v>
      </c>
      <c r="E31" s="73">
        <f t="shared" si="8"/>
        <v>15373637</v>
      </c>
      <c r="F31" s="73">
        <f t="shared" si="8"/>
        <v>0</v>
      </c>
      <c r="G31" s="73">
        <f t="shared" si="8"/>
        <v>2373329</v>
      </c>
      <c r="H31" s="73">
        <f t="shared" si="8"/>
        <v>0</v>
      </c>
      <c r="I31" s="73">
        <f t="shared" si="8"/>
        <v>0</v>
      </c>
      <c r="J31" s="73">
        <f t="shared" si="8"/>
        <v>0</v>
      </c>
      <c r="K31" s="73">
        <f t="shared" si="8"/>
        <v>0</v>
      </c>
      <c r="L31" s="73">
        <f t="shared" si="8"/>
        <v>0</v>
      </c>
      <c r="M31" s="73">
        <f t="shared" si="8"/>
        <v>69717</v>
      </c>
      <c r="N31" s="73">
        <f t="shared" si="7"/>
        <v>19126705</v>
      </c>
      <c r="O31" s="75">
        <f t="shared" si="1"/>
        <v>111.49737093690248</v>
      </c>
      <c r="P31" s="76"/>
    </row>
    <row r="32" spans="1:16">
      <c r="A32" s="64"/>
      <c r="B32" s="65">
        <v>552</v>
      </c>
      <c r="C32" s="66" t="s">
        <v>46</v>
      </c>
      <c r="D32" s="67">
        <v>1297555</v>
      </c>
      <c r="E32" s="67">
        <v>3003050</v>
      </c>
      <c r="F32" s="67">
        <v>0</v>
      </c>
      <c r="G32" s="67">
        <v>2370174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69717</v>
      </c>
      <c r="N32" s="67">
        <f t="shared" si="7"/>
        <v>6740496</v>
      </c>
      <c r="O32" s="68">
        <f t="shared" si="1"/>
        <v>39.293102644219559</v>
      </c>
      <c r="P32" s="69"/>
    </row>
    <row r="33" spans="1:119">
      <c r="A33" s="64"/>
      <c r="B33" s="65">
        <v>554</v>
      </c>
      <c r="C33" s="66" t="s">
        <v>47</v>
      </c>
      <c r="D33" s="67">
        <v>12467</v>
      </c>
      <c r="E33" s="67">
        <v>11371927</v>
      </c>
      <c r="F33" s="67">
        <v>0</v>
      </c>
      <c r="G33" s="67">
        <v>3155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7"/>
        <v>11387549</v>
      </c>
      <c r="O33" s="68">
        <f t="shared" si="1"/>
        <v>66.382671501189193</v>
      </c>
      <c r="P33" s="69"/>
    </row>
    <row r="34" spans="1:119">
      <c r="A34" s="64"/>
      <c r="B34" s="65">
        <v>559</v>
      </c>
      <c r="C34" s="66" t="s">
        <v>60</v>
      </c>
      <c r="D34" s="67">
        <v>0</v>
      </c>
      <c r="E34" s="67">
        <v>998660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7"/>
        <v>998660</v>
      </c>
      <c r="O34" s="68">
        <f t="shared" si="1"/>
        <v>5.8215967914937279</v>
      </c>
      <c r="P34" s="69"/>
    </row>
    <row r="35" spans="1:119" ht="15.6">
      <c r="A35" s="70" t="s">
        <v>48</v>
      </c>
      <c r="B35" s="71"/>
      <c r="C35" s="72"/>
      <c r="D35" s="73">
        <f t="shared" ref="D35:M35" si="9">SUM(D36:D37)</f>
        <v>28145515</v>
      </c>
      <c r="E35" s="73">
        <f t="shared" si="9"/>
        <v>841415</v>
      </c>
      <c r="F35" s="73">
        <f t="shared" si="9"/>
        <v>0</v>
      </c>
      <c r="G35" s="73">
        <f t="shared" si="9"/>
        <v>3220111</v>
      </c>
      <c r="H35" s="73">
        <f t="shared" si="9"/>
        <v>0</v>
      </c>
      <c r="I35" s="73">
        <f t="shared" si="9"/>
        <v>0</v>
      </c>
      <c r="J35" s="73">
        <f t="shared" si="9"/>
        <v>0</v>
      </c>
      <c r="K35" s="73">
        <f t="shared" si="9"/>
        <v>0</v>
      </c>
      <c r="L35" s="73">
        <f t="shared" si="9"/>
        <v>0</v>
      </c>
      <c r="M35" s="73">
        <f t="shared" si="9"/>
        <v>0</v>
      </c>
      <c r="N35" s="73">
        <f t="shared" ref="N35:N41" si="10">SUM(D35:M35)</f>
        <v>32207041</v>
      </c>
      <c r="O35" s="75">
        <f t="shared" si="1"/>
        <v>187.74798885417152</v>
      </c>
      <c r="P35" s="69"/>
    </row>
    <row r="36" spans="1:119">
      <c r="A36" s="64"/>
      <c r="B36" s="65">
        <v>572</v>
      </c>
      <c r="C36" s="66" t="s">
        <v>81</v>
      </c>
      <c r="D36" s="67">
        <v>25687972</v>
      </c>
      <c r="E36" s="67">
        <v>841415</v>
      </c>
      <c r="F36" s="67">
        <v>0</v>
      </c>
      <c r="G36" s="67">
        <v>3213352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29742739</v>
      </c>
      <c r="O36" s="68">
        <f t="shared" si="1"/>
        <v>173.38256657184164</v>
      </c>
      <c r="P36" s="69"/>
    </row>
    <row r="37" spans="1:119">
      <c r="A37" s="64"/>
      <c r="B37" s="65">
        <v>575</v>
      </c>
      <c r="C37" s="66" t="s">
        <v>82</v>
      </c>
      <c r="D37" s="67">
        <v>2457543</v>
      </c>
      <c r="E37" s="67">
        <v>0</v>
      </c>
      <c r="F37" s="67">
        <v>0</v>
      </c>
      <c r="G37" s="67">
        <v>6759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0"/>
        <v>2464302</v>
      </c>
      <c r="O37" s="68">
        <f t="shared" si="1"/>
        <v>14.365422282329899</v>
      </c>
      <c r="P37" s="69"/>
    </row>
    <row r="38" spans="1:119" ht="15.6">
      <c r="A38" s="70" t="s">
        <v>83</v>
      </c>
      <c r="B38" s="71"/>
      <c r="C38" s="72"/>
      <c r="D38" s="73">
        <f t="shared" ref="D38:M38" si="11">SUM(D39:D40)</f>
        <v>37247583</v>
      </c>
      <c r="E38" s="73">
        <f t="shared" si="11"/>
        <v>9993773</v>
      </c>
      <c r="F38" s="73">
        <f t="shared" si="11"/>
        <v>0</v>
      </c>
      <c r="G38" s="73">
        <f t="shared" si="11"/>
        <v>2067898</v>
      </c>
      <c r="H38" s="73">
        <f t="shared" si="11"/>
        <v>0</v>
      </c>
      <c r="I38" s="73">
        <f t="shared" si="11"/>
        <v>17565396</v>
      </c>
      <c r="J38" s="73">
        <f t="shared" si="11"/>
        <v>1251200</v>
      </c>
      <c r="K38" s="73">
        <f t="shared" si="11"/>
        <v>0</v>
      </c>
      <c r="L38" s="73">
        <f t="shared" si="11"/>
        <v>0</v>
      </c>
      <c r="M38" s="73">
        <f t="shared" si="11"/>
        <v>0</v>
      </c>
      <c r="N38" s="73">
        <f t="shared" si="10"/>
        <v>68125850</v>
      </c>
      <c r="O38" s="75">
        <f t="shared" si="1"/>
        <v>397.13338851839762</v>
      </c>
      <c r="P38" s="69"/>
    </row>
    <row r="39" spans="1:119">
      <c r="A39" s="64"/>
      <c r="B39" s="65">
        <v>581</v>
      </c>
      <c r="C39" s="66" t="s">
        <v>84</v>
      </c>
      <c r="D39" s="67">
        <v>37247583</v>
      </c>
      <c r="E39" s="67">
        <v>9993773</v>
      </c>
      <c r="F39" s="67">
        <v>0</v>
      </c>
      <c r="G39" s="67">
        <v>2067898</v>
      </c>
      <c r="H39" s="67">
        <v>0</v>
      </c>
      <c r="I39" s="67">
        <v>3508608</v>
      </c>
      <c r="J39" s="67">
        <v>1251200</v>
      </c>
      <c r="K39" s="67">
        <v>0</v>
      </c>
      <c r="L39" s="67">
        <v>0</v>
      </c>
      <c r="M39" s="67">
        <v>0</v>
      </c>
      <c r="N39" s="67">
        <f t="shared" si="10"/>
        <v>54069062</v>
      </c>
      <c r="O39" s="68">
        <f t="shared" si="1"/>
        <v>315.1906333069067</v>
      </c>
      <c r="P39" s="69"/>
    </row>
    <row r="40" spans="1:119" ht="15.6" thickBot="1">
      <c r="A40" s="64"/>
      <c r="B40" s="65">
        <v>591</v>
      </c>
      <c r="C40" s="66" t="s">
        <v>85</v>
      </c>
      <c r="D40" s="67">
        <v>0</v>
      </c>
      <c r="E40" s="67">
        <v>0</v>
      </c>
      <c r="F40" s="67">
        <v>0</v>
      </c>
      <c r="G40" s="67">
        <v>0</v>
      </c>
      <c r="H40" s="67">
        <v>0</v>
      </c>
      <c r="I40" s="67">
        <v>14056788</v>
      </c>
      <c r="J40" s="67">
        <v>0</v>
      </c>
      <c r="K40" s="67">
        <v>0</v>
      </c>
      <c r="L40" s="67">
        <v>0</v>
      </c>
      <c r="M40" s="67">
        <v>0</v>
      </c>
      <c r="N40" s="67">
        <f t="shared" si="10"/>
        <v>14056788</v>
      </c>
      <c r="O40" s="68">
        <f t="shared" si="1"/>
        <v>81.942755211490933</v>
      </c>
      <c r="P40" s="69"/>
    </row>
    <row r="41" spans="1:119" ht="16.2" thickBot="1">
      <c r="A41" s="77" t="s">
        <v>10</v>
      </c>
      <c r="B41" s="78"/>
      <c r="C41" s="79"/>
      <c r="D41" s="80">
        <f>SUM(D5,D14,D20,D25,D31,D35,D38)</f>
        <v>286130093</v>
      </c>
      <c r="E41" s="80">
        <f t="shared" ref="E41:M41" si="12">SUM(E5,E14,E20,E25,E31,E35,E38)</f>
        <v>45958429</v>
      </c>
      <c r="F41" s="80">
        <f t="shared" si="12"/>
        <v>34626429</v>
      </c>
      <c r="G41" s="80">
        <f t="shared" si="12"/>
        <v>11844130</v>
      </c>
      <c r="H41" s="80">
        <f t="shared" si="12"/>
        <v>1013259</v>
      </c>
      <c r="I41" s="80">
        <f t="shared" si="12"/>
        <v>168069849</v>
      </c>
      <c r="J41" s="80">
        <f t="shared" si="12"/>
        <v>63696991</v>
      </c>
      <c r="K41" s="80">
        <f t="shared" si="12"/>
        <v>87328516</v>
      </c>
      <c r="L41" s="80">
        <f t="shared" si="12"/>
        <v>0</v>
      </c>
      <c r="M41" s="80">
        <f t="shared" si="12"/>
        <v>69717</v>
      </c>
      <c r="N41" s="80">
        <f t="shared" si="10"/>
        <v>698737413</v>
      </c>
      <c r="O41" s="81">
        <f t="shared" si="1"/>
        <v>4073.2256039266895</v>
      </c>
      <c r="P41" s="62"/>
      <c r="Q41" s="82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</row>
    <row r="42" spans="1:119">
      <c r="A42" s="84"/>
      <c r="B42" s="85"/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7"/>
    </row>
    <row r="43" spans="1:119">
      <c r="A43" s="88"/>
      <c r="B43" s="89"/>
      <c r="C43" s="89"/>
      <c r="D43" s="90"/>
      <c r="E43" s="90"/>
      <c r="F43" s="90"/>
      <c r="G43" s="90"/>
      <c r="H43" s="90"/>
      <c r="I43" s="90"/>
      <c r="J43" s="90"/>
      <c r="K43" s="90"/>
      <c r="L43" s="177" t="s">
        <v>86</v>
      </c>
      <c r="M43" s="177"/>
      <c r="N43" s="177"/>
      <c r="O43" s="91">
        <v>171544</v>
      </c>
    </row>
    <row r="44" spans="1:119">
      <c r="A44" s="178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80"/>
    </row>
    <row r="45" spans="1:119" ht="15.75" customHeight="1" thickBot="1">
      <c r="A45" s="181" t="s">
        <v>65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3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SUM(D6:D13)</f>
        <v>49511595</v>
      </c>
      <c r="E5" s="26">
        <f t="shared" si="0"/>
        <v>6214</v>
      </c>
      <c r="F5" s="26">
        <f t="shared" si="0"/>
        <v>194511080</v>
      </c>
      <c r="G5" s="26">
        <f t="shared" si="0"/>
        <v>1949924</v>
      </c>
      <c r="H5" s="26">
        <f t="shared" si="0"/>
        <v>0</v>
      </c>
      <c r="I5" s="26">
        <f t="shared" si="0"/>
        <v>0</v>
      </c>
      <c r="J5" s="26">
        <f t="shared" si="0"/>
        <v>70967127</v>
      </c>
      <c r="K5" s="26">
        <f t="shared" si="0"/>
        <v>85254653</v>
      </c>
      <c r="L5" s="26">
        <f t="shared" si="0"/>
        <v>0</v>
      </c>
      <c r="M5" s="26">
        <f t="shared" si="0"/>
        <v>0</v>
      </c>
      <c r="N5" s="27">
        <f>SUM(D5:M5)</f>
        <v>402200593</v>
      </c>
      <c r="O5" s="32">
        <f t="shared" ref="O5:O42" si="1">(N5/O$44)</f>
        <v>2364.9815835121867</v>
      </c>
      <c r="P5" s="6"/>
    </row>
    <row r="6" spans="1:133">
      <c r="A6" s="12"/>
      <c r="B6" s="44">
        <v>511</v>
      </c>
      <c r="C6" s="20" t="s">
        <v>19</v>
      </c>
      <c r="D6" s="46">
        <v>1030531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1030531</v>
      </c>
      <c r="O6" s="47">
        <f t="shared" si="1"/>
        <v>6.059630141416517</v>
      </c>
      <c r="P6" s="9"/>
    </row>
    <row r="7" spans="1:133">
      <c r="A7" s="12"/>
      <c r="B7" s="44">
        <v>512</v>
      </c>
      <c r="C7" s="20" t="s">
        <v>20</v>
      </c>
      <c r="D7" s="46">
        <v>4026904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4026904</v>
      </c>
      <c r="O7" s="47">
        <f t="shared" si="1"/>
        <v>23.678616999382587</v>
      </c>
      <c r="P7" s="9"/>
    </row>
    <row r="8" spans="1:133">
      <c r="A8" s="12"/>
      <c r="B8" s="44">
        <v>513</v>
      </c>
      <c r="C8" s="20" t="s">
        <v>21</v>
      </c>
      <c r="D8" s="46">
        <v>9054201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5859156</v>
      </c>
      <c r="L8" s="46">
        <v>0</v>
      </c>
      <c r="M8" s="46">
        <v>0</v>
      </c>
      <c r="N8" s="46">
        <f t="shared" si="2"/>
        <v>14913357</v>
      </c>
      <c r="O8" s="47">
        <f t="shared" si="1"/>
        <v>87.692100079381419</v>
      </c>
      <c r="P8" s="9"/>
    </row>
    <row r="9" spans="1:133">
      <c r="A9" s="12"/>
      <c r="B9" s="44">
        <v>514</v>
      </c>
      <c r="C9" s="20" t="s">
        <v>22</v>
      </c>
      <c r="D9" s="46">
        <v>3177339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3177339</v>
      </c>
      <c r="O9" s="47">
        <f t="shared" si="1"/>
        <v>18.683085878928644</v>
      </c>
      <c r="P9" s="9"/>
    </row>
    <row r="10" spans="1:133">
      <c r="A10" s="12"/>
      <c r="B10" s="44">
        <v>515</v>
      </c>
      <c r="C10" s="20" t="s">
        <v>23</v>
      </c>
      <c r="D10" s="46">
        <v>4550310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4550310</v>
      </c>
      <c r="O10" s="47">
        <f t="shared" si="1"/>
        <v>26.756299062123304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48130150</v>
      </c>
      <c r="G11" s="46">
        <v>1334738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49464888</v>
      </c>
      <c r="O11" s="47">
        <f t="shared" si="1"/>
        <v>290.85871872519328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79395497</v>
      </c>
      <c r="L12" s="46">
        <v>0</v>
      </c>
      <c r="M12" s="46">
        <v>0</v>
      </c>
      <c r="N12" s="46">
        <f t="shared" si="2"/>
        <v>79395497</v>
      </c>
      <c r="O12" s="47">
        <f t="shared" si="1"/>
        <v>466.85383235821598</v>
      </c>
      <c r="P12" s="9"/>
    </row>
    <row r="13" spans="1:133">
      <c r="A13" s="12"/>
      <c r="B13" s="44">
        <v>519</v>
      </c>
      <c r="C13" s="20" t="s">
        <v>26</v>
      </c>
      <c r="D13" s="46">
        <v>27672310</v>
      </c>
      <c r="E13" s="46">
        <v>6214</v>
      </c>
      <c r="F13" s="46">
        <v>146380930</v>
      </c>
      <c r="G13" s="46">
        <v>615186</v>
      </c>
      <c r="H13" s="46">
        <v>0</v>
      </c>
      <c r="I13" s="46">
        <v>0</v>
      </c>
      <c r="J13" s="46">
        <v>70967127</v>
      </c>
      <c r="K13" s="46">
        <v>0</v>
      </c>
      <c r="L13" s="46">
        <v>0</v>
      </c>
      <c r="M13" s="46">
        <v>0</v>
      </c>
      <c r="N13" s="46">
        <f t="shared" si="2"/>
        <v>245641767</v>
      </c>
      <c r="O13" s="47">
        <f t="shared" si="1"/>
        <v>1444.3993002675447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SUM(D15:D20)</f>
        <v>155305794</v>
      </c>
      <c r="E14" s="31">
        <f t="shared" si="3"/>
        <v>10212407</v>
      </c>
      <c r="F14" s="31">
        <f t="shared" si="3"/>
        <v>173428479</v>
      </c>
      <c r="G14" s="31">
        <f t="shared" si="3"/>
        <v>1641008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340587688</v>
      </c>
      <c r="O14" s="43">
        <f t="shared" si="1"/>
        <v>2002.6912533443094</v>
      </c>
      <c r="P14" s="10"/>
    </row>
    <row r="15" spans="1:133">
      <c r="A15" s="12"/>
      <c r="B15" s="44">
        <v>521</v>
      </c>
      <c r="C15" s="20" t="s">
        <v>28</v>
      </c>
      <c r="D15" s="46">
        <v>90365253</v>
      </c>
      <c r="E15" s="46">
        <v>2861654</v>
      </c>
      <c r="F15" s="46">
        <v>0</v>
      </c>
      <c r="G15" s="46">
        <v>128568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93355475</v>
      </c>
      <c r="O15" s="47">
        <f t="shared" si="1"/>
        <v>548.93996413136153</v>
      </c>
      <c r="P15" s="9"/>
    </row>
    <row r="16" spans="1:133">
      <c r="A16" s="12"/>
      <c r="B16" s="44">
        <v>522</v>
      </c>
      <c r="C16" s="20" t="s">
        <v>29</v>
      </c>
      <c r="D16" s="46">
        <v>62327343</v>
      </c>
      <c r="E16" s="46">
        <v>0</v>
      </c>
      <c r="F16" s="46">
        <v>0</v>
      </c>
      <c r="G16" s="46">
        <v>1512440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63839783</v>
      </c>
      <c r="O16" s="47">
        <f t="shared" si="1"/>
        <v>375.3846058859848</v>
      </c>
      <c r="P16" s="9"/>
    </row>
    <row r="17" spans="1:16">
      <c r="A17" s="12"/>
      <c r="B17" s="44">
        <v>524</v>
      </c>
      <c r="C17" s="20" t="s">
        <v>30</v>
      </c>
      <c r="D17" s="46">
        <v>2576157</v>
      </c>
      <c r="E17" s="46">
        <v>6354359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8930516</v>
      </c>
      <c r="O17" s="47">
        <f t="shared" si="1"/>
        <v>52.512368800164644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317665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317665</v>
      </c>
      <c r="O18" s="47">
        <f t="shared" si="1"/>
        <v>1.8679034486813866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39950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39950</v>
      </c>
      <c r="O19" s="47">
        <f t="shared" si="1"/>
        <v>0.23491018140122893</v>
      </c>
      <c r="P19" s="9"/>
    </row>
    <row r="20" spans="1:16">
      <c r="A20" s="12"/>
      <c r="B20" s="44">
        <v>529</v>
      </c>
      <c r="C20" s="20" t="s">
        <v>33</v>
      </c>
      <c r="D20" s="46">
        <v>37041</v>
      </c>
      <c r="E20" s="46">
        <v>638779</v>
      </c>
      <c r="F20" s="46">
        <v>173428479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174104299</v>
      </c>
      <c r="O20" s="47">
        <f t="shared" si="1"/>
        <v>1023.7515008967159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SUM(D22:D25)</f>
        <v>5910103</v>
      </c>
      <c r="E21" s="31">
        <f t="shared" si="5"/>
        <v>1944012</v>
      </c>
      <c r="F21" s="31">
        <f t="shared" si="5"/>
        <v>0</v>
      </c>
      <c r="G21" s="31">
        <f t="shared" si="5"/>
        <v>1242</v>
      </c>
      <c r="H21" s="31">
        <f t="shared" si="5"/>
        <v>926586</v>
      </c>
      <c r="I21" s="31">
        <f t="shared" si="5"/>
        <v>124965866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133747809</v>
      </c>
      <c r="O21" s="43">
        <f t="shared" si="1"/>
        <v>786.45111574986038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215786</v>
      </c>
      <c r="F22" s="46">
        <v>0</v>
      </c>
      <c r="G22" s="46">
        <v>0</v>
      </c>
      <c r="H22" s="46">
        <v>0</v>
      </c>
      <c r="I22" s="46">
        <v>16263280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16479066</v>
      </c>
      <c r="O22" s="47">
        <f t="shared" si="1"/>
        <v>96.898632875665186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1184885</v>
      </c>
      <c r="F23" s="46">
        <v>0</v>
      </c>
      <c r="G23" s="46">
        <v>0</v>
      </c>
      <c r="H23" s="46">
        <v>0</v>
      </c>
      <c r="I23" s="46">
        <v>104409597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105594482</v>
      </c>
      <c r="O23" s="47">
        <f t="shared" si="1"/>
        <v>620.90660629759213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5008</v>
      </c>
      <c r="F24" s="46">
        <v>0</v>
      </c>
      <c r="G24" s="46">
        <v>0</v>
      </c>
      <c r="H24" s="46">
        <v>0</v>
      </c>
      <c r="I24" s="46">
        <v>4292989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4297997</v>
      </c>
      <c r="O24" s="47">
        <f t="shared" si="1"/>
        <v>25.2726722135654</v>
      </c>
      <c r="P24" s="9"/>
    </row>
    <row r="25" spans="1:16">
      <c r="A25" s="12"/>
      <c r="B25" s="44">
        <v>539</v>
      </c>
      <c r="C25" s="20" t="s">
        <v>38</v>
      </c>
      <c r="D25" s="46">
        <v>5910103</v>
      </c>
      <c r="E25" s="46">
        <v>538333</v>
      </c>
      <c r="F25" s="46">
        <v>0</v>
      </c>
      <c r="G25" s="46">
        <v>1242</v>
      </c>
      <c r="H25" s="46">
        <v>926586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7376264</v>
      </c>
      <c r="O25" s="47">
        <f t="shared" si="1"/>
        <v>43.373204363037665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SUM(D27:D31)</f>
        <v>4094725</v>
      </c>
      <c r="E26" s="31">
        <f t="shared" si="6"/>
        <v>5125423</v>
      </c>
      <c r="F26" s="31">
        <f t="shared" si="6"/>
        <v>0</v>
      </c>
      <c r="G26" s="31">
        <f t="shared" si="6"/>
        <v>1179310</v>
      </c>
      <c r="H26" s="31">
        <f t="shared" si="6"/>
        <v>0</v>
      </c>
      <c r="I26" s="31">
        <f t="shared" si="6"/>
        <v>28303094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38702552</v>
      </c>
      <c r="O26" s="43">
        <f t="shared" si="1"/>
        <v>227.57505659600741</v>
      </c>
      <c r="P26" s="10"/>
    </row>
    <row r="27" spans="1:16">
      <c r="A27" s="12"/>
      <c r="B27" s="44">
        <v>541</v>
      </c>
      <c r="C27" s="20" t="s">
        <v>40</v>
      </c>
      <c r="D27" s="46">
        <v>4094725</v>
      </c>
      <c r="E27" s="46">
        <v>4026943</v>
      </c>
      <c r="F27" s="46">
        <v>0</v>
      </c>
      <c r="G27" s="46">
        <v>971839</v>
      </c>
      <c r="H27" s="46">
        <v>0</v>
      </c>
      <c r="I27" s="46">
        <v>3865741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12959248</v>
      </c>
      <c r="O27" s="47">
        <f t="shared" si="1"/>
        <v>76.20173463087643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11099539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11099539</v>
      </c>
      <c r="O28" s="47">
        <f t="shared" si="1"/>
        <v>65.266451062828921</v>
      </c>
      <c r="P28" s="9"/>
    </row>
    <row r="29" spans="1:16">
      <c r="A29" s="12"/>
      <c r="B29" s="44">
        <v>543</v>
      </c>
      <c r="C29" s="20" t="s">
        <v>42</v>
      </c>
      <c r="D29" s="46">
        <v>0</v>
      </c>
      <c r="E29" s="46">
        <v>227318</v>
      </c>
      <c r="F29" s="46">
        <v>0</v>
      </c>
      <c r="G29" s="46">
        <v>207471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434789</v>
      </c>
      <c r="O29" s="47">
        <f t="shared" si="1"/>
        <v>2.5566048275659305</v>
      </c>
      <c r="P29" s="9"/>
    </row>
    <row r="30" spans="1:16">
      <c r="A30" s="12"/>
      <c r="B30" s="44">
        <v>544</v>
      </c>
      <c r="C30" s="20" t="s">
        <v>43</v>
      </c>
      <c r="D30" s="46">
        <v>0</v>
      </c>
      <c r="E30" s="46">
        <v>871162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871162</v>
      </c>
      <c r="O30" s="47">
        <f t="shared" si="1"/>
        <v>5.1225237409225883</v>
      </c>
      <c r="P30" s="9"/>
    </row>
    <row r="31" spans="1:16">
      <c r="A31" s="12"/>
      <c r="B31" s="44">
        <v>545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13337814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13337814</v>
      </c>
      <c r="O31" s="47">
        <f t="shared" si="1"/>
        <v>78.427742333813541</v>
      </c>
      <c r="P31" s="9"/>
    </row>
    <row r="32" spans="1:16" ht="15.6">
      <c r="A32" s="28" t="s">
        <v>45</v>
      </c>
      <c r="B32" s="29"/>
      <c r="C32" s="30"/>
      <c r="D32" s="31">
        <f t="shared" ref="D32:M32" si="8">SUM(D33:D35)</f>
        <v>1207634</v>
      </c>
      <c r="E32" s="31">
        <f t="shared" si="8"/>
        <v>18804340</v>
      </c>
      <c r="F32" s="31">
        <f t="shared" si="8"/>
        <v>0</v>
      </c>
      <c r="G32" s="31">
        <f t="shared" si="8"/>
        <v>2362328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76530</v>
      </c>
      <c r="N32" s="31">
        <f t="shared" si="7"/>
        <v>22450832</v>
      </c>
      <c r="O32" s="43">
        <f t="shared" si="1"/>
        <v>132.01324199570752</v>
      </c>
      <c r="P32" s="10"/>
    </row>
    <row r="33" spans="1:119">
      <c r="A33" s="13"/>
      <c r="B33" s="45">
        <v>552</v>
      </c>
      <c r="C33" s="21" t="s">
        <v>46</v>
      </c>
      <c r="D33" s="46">
        <v>1165182</v>
      </c>
      <c r="E33" s="46">
        <v>3937798</v>
      </c>
      <c r="F33" s="46">
        <v>0</v>
      </c>
      <c r="G33" s="46">
        <v>2276051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76530</v>
      </c>
      <c r="N33" s="46">
        <f t="shared" si="7"/>
        <v>7455561</v>
      </c>
      <c r="O33" s="47">
        <f t="shared" si="1"/>
        <v>43.839479022726607</v>
      </c>
      <c r="P33" s="9"/>
    </row>
    <row r="34" spans="1:119">
      <c r="A34" s="13"/>
      <c r="B34" s="45">
        <v>554</v>
      </c>
      <c r="C34" s="21" t="s">
        <v>47</v>
      </c>
      <c r="D34" s="46">
        <v>42452</v>
      </c>
      <c r="E34" s="46">
        <v>955205</v>
      </c>
      <c r="F34" s="46">
        <v>0</v>
      </c>
      <c r="G34" s="46">
        <v>86277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1083934</v>
      </c>
      <c r="O34" s="47">
        <f t="shared" si="1"/>
        <v>6.3736453708876022</v>
      </c>
      <c r="P34" s="9"/>
    </row>
    <row r="35" spans="1:119">
      <c r="A35" s="13"/>
      <c r="B35" s="45">
        <v>559</v>
      </c>
      <c r="C35" s="21" t="s">
        <v>60</v>
      </c>
      <c r="D35" s="46">
        <v>0</v>
      </c>
      <c r="E35" s="46">
        <v>13911337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13911337</v>
      </c>
      <c r="O35" s="47">
        <f t="shared" si="1"/>
        <v>81.800117602093323</v>
      </c>
      <c r="P35" s="9"/>
    </row>
    <row r="36" spans="1:119" ht="15.6">
      <c r="A36" s="28" t="s">
        <v>48</v>
      </c>
      <c r="B36" s="29"/>
      <c r="C36" s="30"/>
      <c r="D36" s="31">
        <f t="shared" ref="D36:M36" si="9">SUM(D37:D38)</f>
        <v>29540640</v>
      </c>
      <c r="E36" s="31">
        <f t="shared" si="9"/>
        <v>258772</v>
      </c>
      <c r="F36" s="31">
        <f t="shared" si="9"/>
        <v>0</v>
      </c>
      <c r="G36" s="31">
        <f t="shared" si="9"/>
        <v>3517509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ref="N36:N42" si="10">SUM(D36:M36)</f>
        <v>33316921</v>
      </c>
      <c r="O36" s="43">
        <f t="shared" si="1"/>
        <v>195.90698262429072</v>
      </c>
      <c r="P36" s="9"/>
    </row>
    <row r="37" spans="1:119">
      <c r="A37" s="12"/>
      <c r="B37" s="44">
        <v>572</v>
      </c>
      <c r="C37" s="20" t="s">
        <v>49</v>
      </c>
      <c r="D37" s="46">
        <v>27133031</v>
      </c>
      <c r="E37" s="46">
        <v>258772</v>
      </c>
      <c r="F37" s="46">
        <v>0</v>
      </c>
      <c r="G37" s="46">
        <v>3517500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30909303</v>
      </c>
      <c r="O37" s="47">
        <f t="shared" si="1"/>
        <v>181.74993678887483</v>
      </c>
      <c r="P37" s="9"/>
    </row>
    <row r="38" spans="1:119">
      <c r="A38" s="12"/>
      <c r="B38" s="44">
        <v>575</v>
      </c>
      <c r="C38" s="20" t="s">
        <v>51</v>
      </c>
      <c r="D38" s="46">
        <v>2407609</v>
      </c>
      <c r="E38" s="46">
        <v>0</v>
      </c>
      <c r="F38" s="46">
        <v>0</v>
      </c>
      <c r="G38" s="46">
        <v>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2407618</v>
      </c>
      <c r="O38" s="47">
        <f t="shared" si="1"/>
        <v>14.15704583541587</v>
      </c>
      <c r="P38" s="9"/>
    </row>
    <row r="39" spans="1:119" ht="15.6">
      <c r="A39" s="28" t="s">
        <v>55</v>
      </c>
      <c r="B39" s="29"/>
      <c r="C39" s="30"/>
      <c r="D39" s="31">
        <f t="shared" ref="D39:M39" si="11">SUM(D40:D41)</f>
        <v>23764659</v>
      </c>
      <c r="E39" s="31">
        <f t="shared" si="11"/>
        <v>8918245</v>
      </c>
      <c r="F39" s="31">
        <f t="shared" si="11"/>
        <v>0</v>
      </c>
      <c r="G39" s="31">
        <f t="shared" si="11"/>
        <v>3688730</v>
      </c>
      <c r="H39" s="31">
        <f t="shared" si="11"/>
        <v>0</v>
      </c>
      <c r="I39" s="31">
        <f t="shared" si="11"/>
        <v>20561544</v>
      </c>
      <c r="J39" s="31">
        <f t="shared" si="11"/>
        <v>13250746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0"/>
        <v>70183924</v>
      </c>
      <c r="O39" s="43">
        <f t="shared" si="1"/>
        <v>412.68881898097789</v>
      </c>
      <c r="P39" s="9"/>
    </row>
    <row r="40" spans="1:119">
      <c r="A40" s="12"/>
      <c r="B40" s="44">
        <v>581</v>
      </c>
      <c r="C40" s="20" t="s">
        <v>52</v>
      </c>
      <c r="D40" s="46">
        <v>23764659</v>
      </c>
      <c r="E40" s="46">
        <v>8918245</v>
      </c>
      <c r="F40" s="46">
        <v>0</v>
      </c>
      <c r="G40" s="46">
        <v>3688730</v>
      </c>
      <c r="H40" s="46">
        <v>0</v>
      </c>
      <c r="I40" s="46">
        <v>6312338</v>
      </c>
      <c r="J40" s="46">
        <v>13250746</v>
      </c>
      <c r="K40" s="46">
        <v>0</v>
      </c>
      <c r="L40" s="46">
        <v>0</v>
      </c>
      <c r="M40" s="46">
        <v>0</v>
      </c>
      <c r="N40" s="46">
        <f t="shared" si="10"/>
        <v>55934718</v>
      </c>
      <c r="O40" s="47">
        <f t="shared" si="1"/>
        <v>328.90199629553405</v>
      </c>
      <c r="P40" s="9"/>
    </row>
    <row r="41" spans="1:119" ht="15.6" thickBot="1">
      <c r="A41" s="12"/>
      <c r="B41" s="44">
        <v>591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14249206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14249206</v>
      </c>
      <c r="O41" s="47">
        <f t="shared" si="1"/>
        <v>83.786822685443795</v>
      </c>
      <c r="P41" s="9"/>
    </row>
    <row r="42" spans="1:119" ht="16.2" thickBot="1">
      <c r="A42" s="14" t="s">
        <v>10</v>
      </c>
      <c r="B42" s="23"/>
      <c r="C42" s="22"/>
      <c r="D42" s="15">
        <f>SUM(D5,D14,D21,D26,D32,D36,D39)</f>
        <v>269335150</v>
      </c>
      <c r="E42" s="15">
        <f t="shared" ref="E42:M42" si="12">SUM(E5,E14,E21,E26,E32,E36,E39)</f>
        <v>45269413</v>
      </c>
      <c r="F42" s="15">
        <f t="shared" si="12"/>
        <v>367939559</v>
      </c>
      <c r="G42" s="15">
        <f t="shared" si="12"/>
        <v>14340051</v>
      </c>
      <c r="H42" s="15">
        <f t="shared" si="12"/>
        <v>926586</v>
      </c>
      <c r="I42" s="15">
        <f t="shared" si="12"/>
        <v>173830504</v>
      </c>
      <c r="J42" s="15">
        <f t="shared" si="12"/>
        <v>84217873</v>
      </c>
      <c r="K42" s="15">
        <f t="shared" si="12"/>
        <v>85254653</v>
      </c>
      <c r="L42" s="15">
        <f t="shared" si="12"/>
        <v>0</v>
      </c>
      <c r="M42" s="15">
        <f t="shared" si="12"/>
        <v>76530</v>
      </c>
      <c r="N42" s="15">
        <f t="shared" si="10"/>
        <v>1041190319</v>
      </c>
      <c r="O42" s="37">
        <f t="shared" si="1"/>
        <v>6122.3080528033397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71</v>
      </c>
      <c r="M44" s="163"/>
      <c r="N44" s="163"/>
      <c r="O44" s="41">
        <v>170065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65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SUM(D6:D13)</f>
        <v>38867114</v>
      </c>
      <c r="E5" s="26">
        <f t="shared" si="0"/>
        <v>436778</v>
      </c>
      <c r="F5" s="26">
        <f t="shared" si="0"/>
        <v>9720838</v>
      </c>
      <c r="G5" s="26">
        <f t="shared" si="0"/>
        <v>184349</v>
      </c>
      <c r="H5" s="26">
        <f t="shared" si="0"/>
        <v>0</v>
      </c>
      <c r="I5" s="26">
        <f t="shared" si="0"/>
        <v>0</v>
      </c>
      <c r="J5" s="26">
        <f t="shared" si="0"/>
        <v>61308875</v>
      </c>
      <c r="K5" s="26">
        <f t="shared" si="0"/>
        <v>77671412</v>
      </c>
      <c r="L5" s="26">
        <f t="shared" si="0"/>
        <v>0</v>
      </c>
      <c r="M5" s="26">
        <f t="shared" si="0"/>
        <v>0</v>
      </c>
      <c r="N5" s="27">
        <f>SUM(D5:M5)</f>
        <v>188189366</v>
      </c>
      <c r="O5" s="32">
        <f t="shared" ref="O5:O42" si="1">(N5/O$44)</f>
        <v>1116.0891142543665</v>
      </c>
      <c r="P5" s="6"/>
    </row>
    <row r="6" spans="1:133">
      <c r="A6" s="12"/>
      <c r="B6" s="44">
        <v>511</v>
      </c>
      <c r="C6" s="20" t="s">
        <v>19</v>
      </c>
      <c r="D6" s="46">
        <v>1035730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1035730</v>
      </c>
      <c r="O6" s="47">
        <f t="shared" si="1"/>
        <v>6.1425733179135902</v>
      </c>
      <c r="P6" s="9"/>
    </row>
    <row r="7" spans="1:133">
      <c r="A7" s="12"/>
      <c r="B7" s="44">
        <v>512</v>
      </c>
      <c r="C7" s="20" t="s">
        <v>20</v>
      </c>
      <c r="D7" s="46">
        <v>3982942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3982942</v>
      </c>
      <c r="O7" s="47">
        <f t="shared" si="1"/>
        <v>23.621516472437207</v>
      </c>
      <c r="P7" s="9"/>
    </row>
    <row r="8" spans="1:133">
      <c r="A8" s="12"/>
      <c r="B8" s="44">
        <v>513</v>
      </c>
      <c r="C8" s="20" t="s">
        <v>21</v>
      </c>
      <c r="D8" s="46">
        <v>14131036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4457506</v>
      </c>
      <c r="L8" s="46">
        <v>0</v>
      </c>
      <c r="M8" s="46">
        <v>0</v>
      </c>
      <c r="N8" s="46">
        <f t="shared" si="2"/>
        <v>18588542</v>
      </c>
      <c r="O8" s="47">
        <f t="shared" si="1"/>
        <v>110.2425169765442</v>
      </c>
      <c r="P8" s="9"/>
    </row>
    <row r="9" spans="1:133">
      <c r="A9" s="12"/>
      <c r="B9" s="44">
        <v>514</v>
      </c>
      <c r="C9" s="20" t="s">
        <v>22</v>
      </c>
      <c r="D9" s="46">
        <v>3980171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3980171</v>
      </c>
      <c r="O9" s="47">
        <f t="shared" si="1"/>
        <v>23.605082584586189</v>
      </c>
      <c r="P9" s="9"/>
    </row>
    <row r="10" spans="1:133">
      <c r="A10" s="12"/>
      <c r="B10" s="44">
        <v>515</v>
      </c>
      <c r="C10" s="20" t="s">
        <v>23</v>
      </c>
      <c r="D10" s="46">
        <v>3777978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3777978</v>
      </c>
      <c r="O10" s="47">
        <f t="shared" si="1"/>
        <v>22.40594253180322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9720838</v>
      </c>
      <c r="G11" s="46">
        <v>81064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9801902</v>
      </c>
      <c r="O11" s="47">
        <f t="shared" si="1"/>
        <v>58.131850665717756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73213906</v>
      </c>
      <c r="L12" s="46">
        <v>0</v>
      </c>
      <c r="M12" s="46">
        <v>0</v>
      </c>
      <c r="N12" s="46">
        <f t="shared" si="2"/>
        <v>73213906</v>
      </c>
      <c r="O12" s="47">
        <f t="shared" si="1"/>
        <v>434.20754974349848</v>
      </c>
      <c r="P12" s="9"/>
    </row>
    <row r="13" spans="1:133">
      <c r="A13" s="12"/>
      <c r="B13" s="44">
        <v>519</v>
      </c>
      <c r="C13" s="20" t="s">
        <v>26</v>
      </c>
      <c r="D13" s="46">
        <v>11959257</v>
      </c>
      <c r="E13" s="46">
        <v>436778</v>
      </c>
      <c r="F13" s="46">
        <v>0</v>
      </c>
      <c r="G13" s="46">
        <v>103285</v>
      </c>
      <c r="H13" s="46">
        <v>0</v>
      </c>
      <c r="I13" s="46">
        <v>0</v>
      </c>
      <c r="J13" s="46">
        <v>61308875</v>
      </c>
      <c r="K13" s="46">
        <v>0</v>
      </c>
      <c r="L13" s="46">
        <v>0</v>
      </c>
      <c r="M13" s="46">
        <v>0</v>
      </c>
      <c r="N13" s="46">
        <f t="shared" si="2"/>
        <v>73808195</v>
      </c>
      <c r="O13" s="47">
        <f t="shared" si="1"/>
        <v>437.73208196186579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SUM(D15:D19)</f>
        <v>176709417</v>
      </c>
      <c r="E14" s="31">
        <f t="shared" si="3"/>
        <v>11274181</v>
      </c>
      <c r="F14" s="31">
        <f t="shared" si="3"/>
        <v>0</v>
      </c>
      <c r="G14" s="31">
        <f t="shared" si="3"/>
        <v>7045827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195029425</v>
      </c>
      <c r="O14" s="43">
        <f t="shared" si="1"/>
        <v>1156.6552501260267</v>
      </c>
      <c r="P14" s="10"/>
    </row>
    <row r="15" spans="1:133">
      <c r="A15" s="12"/>
      <c r="B15" s="44">
        <v>521</v>
      </c>
      <c r="C15" s="20" t="s">
        <v>28</v>
      </c>
      <c r="D15" s="46">
        <v>100723665</v>
      </c>
      <c r="E15" s="46">
        <v>3022250</v>
      </c>
      <c r="F15" s="46">
        <v>0</v>
      </c>
      <c r="G15" s="46">
        <v>2588792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106334707</v>
      </c>
      <c r="O15" s="47">
        <f t="shared" si="1"/>
        <v>630.6361059217744</v>
      </c>
      <c r="P15" s="9"/>
    </row>
    <row r="16" spans="1:133">
      <c r="A16" s="12"/>
      <c r="B16" s="44">
        <v>522</v>
      </c>
      <c r="C16" s="20" t="s">
        <v>29</v>
      </c>
      <c r="D16" s="46">
        <v>72515642</v>
      </c>
      <c r="E16" s="46">
        <v>249000</v>
      </c>
      <c r="F16" s="46">
        <v>0</v>
      </c>
      <c r="G16" s="46">
        <v>4457035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77221677</v>
      </c>
      <c r="O16" s="47">
        <f t="shared" si="1"/>
        <v>457.97631883284407</v>
      </c>
      <c r="P16" s="9"/>
    </row>
    <row r="17" spans="1:16">
      <c r="A17" s="12"/>
      <c r="B17" s="44">
        <v>524</v>
      </c>
      <c r="C17" s="20" t="s">
        <v>30</v>
      </c>
      <c r="D17" s="46">
        <v>3470110</v>
      </c>
      <c r="E17" s="46">
        <v>6976042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10446152</v>
      </c>
      <c r="O17" s="47">
        <f t="shared" si="1"/>
        <v>61.952685111051807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341891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341891</v>
      </c>
      <c r="O18" s="47">
        <f t="shared" si="1"/>
        <v>2.0276428550247605</v>
      </c>
      <c r="P18" s="9"/>
    </row>
    <row r="19" spans="1:16">
      <c r="A19" s="12"/>
      <c r="B19" s="44">
        <v>529</v>
      </c>
      <c r="C19" s="20" t="s">
        <v>33</v>
      </c>
      <c r="D19" s="46">
        <v>0</v>
      </c>
      <c r="E19" s="46">
        <v>684998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684998</v>
      </c>
      <c r="O19" s="47">
        <f t="shared" si="1"/>
        <v>4.0624974053316727</v>
      </c>
      <c r="P19" s="9"/>
    </row>
    <row r="20" spans="1:16" ht="15.6">
      <c r="A20" s="28" t="s">
        <v>34</v>
      </c>
      <c r="B20" s="29"/>
      <c r="C20" s="30"/>
      <c r="D20" s="31">
        <f t="shared" ref="D20:M20" si="5">SUM(D21:D24)</f>
        <v>7654261</v>
      </c>
      <c r="E20" s="31">
        <f t="shared" si="5"/>
        <v>2284364</v>
      </c>
      <c r="F20" s="31">
        <f t="shared" si="5"/>
        <v>0</v>
      </c>
      <c r="G20" s="31">
        <f t="shared" si="5"/>
        <v>75541</v>
      </c>
      <c r="H20" s="31">
        <f t="shared" si="5"/>
        <v>821294</v>
      </c>
      <c r="I20" s="31">
        <f t="shared" si="5"/>
        <v>117231765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128067225</v>
      </c>
      <c r="O20" s="43">
        <f t="shared" si="1"/>
        <v>759.52450849568538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2284364</v>
      </c>
      <c r="F21" s="46">
        <v>0</v>
      </c>
      <c r="G21" s="46">
        <v>0</v>
      </c>
      <c r="H21" s="46">
        <v>0</v>
      </c>
      <c r="I21" s="46">
        <v>17951136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20235500</v>
      </c>
      <c r="O21" s="47">
        <f t="shared" si="1"/>
        <v>120.01008213978591</v>
      </c>
      <c r="P21" s="9"/>
    </row>
    <row r="22" spans="1:16">
      <c r="A22" s="12"/>
      <c r="B22" s="44">
        <v>536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95802580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95802580</v>
      </c>
      <c r="O22" s="47">
        <f t="shared" si="1"/>
        <v>568.17353141772674</v>
      </c>
      <c r="P22" s="9"/>
    </row>
    <row r="23" spans="1:16">
      <c r="A23" s="12"/>
      <c r="B23" s="44">
        <v>538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3478049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3478049</v>
      </c>
      <c r="O23" s="47">
        <f t="shared" si="1"/>
        <v>20.627162470717316</v>
      </c>
      <c r="P23" s="9"/>
    </row>
    <row r="24" spans="1:16">
      <c r="A24" s="12"/>
      <c r="B24" s="44">
        <v>539</v>
      </c>
      <c r="C24" s="20" t="s">
        <v>38</v>
      </c>
      <c r="D24" s="46">
        <v>7654261</v>
      </c>
      <c r="E24" s="46">
        <v>0</v>
      </c>
      <c r="F24" s="46">
        <v>0</v>
      </c>
      <c r="G24" s="46">
        <v>75541</v>
      </c>
      <c r="H24" s="46">
        <v>821294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8551096</v>
      </c>
      <c r="O24" s="47">
        <f t="shared" si="1"/>
        <v>50.713732467455443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SUM(D26:D30)</f>
        <v>2534927</v>
      </c>
      <c r="E25" s="31">
        <f t="shared" si="6"/>
        <v>5463789</v>
      </c>
      <c r="F25" s="31">
        <f t="shared" si="6"/>
        <v>0</v>
      </c>
      <c r="G25" s="31">
        <f t="shared" si="6"/>
        <v>1503656</v>
      </c>
      <c r="H25" s="31">
        <f t="shared" si="6"/>
        <v>0</v>
      </c>
      <c r="I25" s="31">
        <f t="shared" si="6"/>
        <v>23066396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32568768</v>
      </c>
      <c r="O25" s="43">
        <f t="shared" si="1"/>
        <v>193.15463037096345</v>
      </c>
      <c r="P25" s="10"/>
    </row>
    <row r="26" spans="1:16">
      <c r="A26" s="12"/>
      <c r="B26" s="44">
        <v>541</v>
      </c>
      <c r="C26" s="20" t="s">
        <v>40</v>
      </c>
      <c r="D26" s="46">
        <v>2418243</v>
      </c>
      <c r="E26" s="46">
        <v>4730040</v>
      </c>
      <c r="F26" s="46">
        <v>0</v>
      </c>
      <c r="G26" s="46">
        <v>1278483</v>
      </c>
      <c r="H26" s="46">
        <v>0</v>
      </c>
      <c r="I26" s="46">
        <v>2687295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11114061</v>
      </c>
      <c r="O26" s="47">
        <f t="shared" si="1"/>
        <v>65.913833288853311</v>
      </c>
      <c r="P26" s="9"/>
    </row>
    <row r="27" spans="1:16">
      <c r="A27" s="12"/>
      <c r="B27" s="44">
        <v>542</v>
      </c>
      <c r="C27" s="20" t="s">
        <v>41</v>
      </c>
      <c r="D27" s="46">
        <v>116684</v>
      </c>
      <c r="E27" s="46">
        <v>0</v>
      </c>
      <c r="F27" s="46">
        <v>0</v>
      </c>
      <c r="G27" s="46">
        <v>225173</v>
      </c>
      <c r="H27" s="46">
        <v>0</v>
      </c>
      <c r="I27" s="46">
        <v>9234993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9576850</v>
      </c>
      <c r="O27" s="47">
        <f t="shared" si="1"/>
        <v>56.797141416837171</v>
      </c>
      <c r="P27" s="9"/>
    </row>
    <row r="28" spans="1:16">
      <c r="A28" s="12"/>
      <c r="B28" s="44">
        <v>543</v>
      </c>
      <c r="C28" s="20" t="s">
        <v>42</v>
      </c>
      <c r="D28" s="46">
        <v>0</v>
      </c>
      <c r="E28" s="46">
        <v>60635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60635</v>
      </c>
      <c r="O28" s="47">
        <f t="shared" si="1"/>
        <v>0.35960620348130357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673114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673114</v>
      </c>
      <c r="O29" s="47">
        <f t="shared" si="1"/>
        <v>3.99201731755775</v>
      </c>
      <c r="P29" s="9"/>
    </row>
    <row r="30" spans="1:16">
      <c r="A30" s="12"/>
      <c r="B30" s="44">
        <v>545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11144108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11144108</v>
      </c>
      <c r="O30" s="47">
        <f t="shared" si="1"/>
        <v>66.092032144233912</v>
      </c>
      <c r="P30" s="9"/>
    </row>
    <row r="31" spans="1:16" ht="15.6">
      <c r="A31" s="28" t="s">
        <v>45</v>
      </c>
      <c r="B31" s="29"/>
      <c r="C31" s="30"/>
      <c r="D31" s="31">
        <f t="shared" ref="D31:M31" si="8">SUM(D32:D33)</f>
        <v>1024161</v>
      </c>
      <c r="E31" s="31">
        <f t="shared" si="8"/>
        <v>20048842</v>
      </c>
      <c r="F31" s="31">
        <f t="shared" si="8"/>
        <v>0</v>
      </c>
      <c r="G31" s="31">
        <f t="shared" si="8"/>
        <v>8757284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74461</v>
      </c>
      <c r="N31" s="31">
        <f t="shared" si="7"/>
        <v>29904748</v>
      </c>
      <c r="O31" s="43">
        <f t="shared" si="1"/>
        <v>177.35520564599827</v>
      </c>
      <c r="P31" s="10"/>
    </row>
    <row r="32" spans="1:16">
      <c r="A32" s="13"/>
      <c r="B32" s="45">
        <v>552</v>
      </c>
      <c r="C32" s="21" t="s">
        <v>46</v>
      </c>
      <c r="D32" s="46">
        <v>876194</v>
      </c>
      <c r="E32" s="46">
        <v>5763395</v>
      </c>
      <c r="F32" s="46">
        <v>0</v>
      </c>
      <c r="G32" s="46">
        <v>8712035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74461</v>
      </c>
      <c r="N32" s="46">
        <f t="shared" si="7"/>
        <v>15426085</v>
      </c>
      <c r="O32" s="47">
        <f t="shared" si="1"/>
        <v>91.487026658363732</v>
      </c>
      <c r="P32" s="9"/>
    </row>
    <row r="33" spans="1:119">
      <c r="A33" s="13"/>
      <c r="B33" s="45">
        <v>554</v>
      </c>
      <c r="C33" s="21" t="s">
        <v>47</v>
      </c>
      <c r="D33" s="46">
        <v>147967</v>
      </c>
      <c r="E33" s="46">
        <v>14285447</v>
      </c>
      <c r="F33" s="46">
        <v>0</v>
      </c>
      <c r="G33" s="46">
        <v>45249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14478663</v>
      </c>
      <c r="O33" s="47">
        <f t="shared" si="1"/>
        <v>85.86817898763455</v>
      </c>
      <c r="P33" s="9"/>
    </row>
    <row r="34" spans="1:119" ht="15.6">
      <c r="A34" s="28" t="s">
        <v>48</v>
      </c>
      <c r="B34" s="29"/>
      <c r="C34" s="30"/>
      <c r="D34" s="31">
        <f t="shared" ref="D34:M34" si="9">SUM(D35:D37)</f>
        <v>33564737</v>
      </c>
      <c r="E34" s="31">
        <f t="shared" si="9"/>
        <v>1419701</v>
      </c>
      <c r="F34" s="31">
        <f t="shared" si="9"/>
        <v>0</v>
      </c>
      <c r="G34" s="31">
        <f t="shared" si="9"/>
        <v>4339149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ref="N34:N42" si="10">SUM(D34:M34)</f>
        <v>39323587</v>
      </c>
      <c r="O34" s="43">
        <f t="shared" si="1"/>
        <v>233.21523589241764</v>
      </c>
      <c r="P34" s="9"/>
    </row>
    <row r="35" spans="1:119">
      <c r="A35" s="12"/>
      <c r="B35" s="44">
        <v>572</v>
      </c>
      <c r="C35" s="20" t="s">
        <v>49</v>
      </c>
      <c r="D35" s="46">
        <v>28981716</v>
      </c>
      <c r="E35" s="46">
        <v>800080</v>
      </c>
      <c r="F35" s="46">
        <v>0</v>
      </c>
      <c r="G35" s="46">
        <v>4007141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33788937</v>
      </c>
      <c r="O35" s="47">
        <f t="shared" si="1"/>
        <v>200.3910506182724</v>
      </c>
      <c r="P35" s="9"/>
    </row>
    <row r="36" spans="1:119">
      <c r="A36" s="12"/>
      <c r="B36" s="44">
        <v>573</v>
      </c>
      <c r="C36" s="20" t="s">
        <v>50</v>
      </c>
      <c r="D36" s="46">
        <v>0</v>
      </c>
      <c r="E36" s="46">
        <v>409374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409374</v>
      </c>
      <c r="O36" s="47">
        <f t="shared" si="1"/>
        <v>2.4278622898318654</v>
      </c>
      <c r="P36" s="9"/>
    </row>
    <row r="37" spans="1:119">
      <c r="A37" s="12"/>
      <c r="B37" s="44">
        <v>575</v>
      </c>
      <c r="C37" s="20" t="s">
        <v>51</v>
      </c>
      <c r="D37" s="46">
        <v>4583021</v>
      </c>
      <c r="E37" s="46">
        <v>210247</v>
      </c>
      <c r="F37" s="46">
        <v>0</v>
      </c>
      <c r="G37" s="46">
        <v>332008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5125276</v>
      </c>
      <c r="O37" s="47">
        <f t="shared" si="1"/>
        <v>30.396322984313375</v>
      </c>
      <c r="P37" s="9"/>
    </row>
    <row r="38" spans="1:119" ht="15.6">
      <c r="A38" s="28" t="s">
        <v>55</v>
      </c>
      <c r="B38" s="29"/>
      <c r="C38" s="30"/>
      <c r="D38" s="31">
        <f t="shared" ref="D38:M38" si="11">SUM(D39:D41)</f>
        <v>7054573</v>
      </c>
      <c r="E38" s="31">
        <f t="shared" si="11"/>
        <v>8470753</v>
      </c>
      <c r="F38" s="31">
        <f t="shared" si="11"/>
        <v>14345000</v>
      </c>
      <c r="G38" s="31">
        <f t="shared" si="11"/>
        <v>19097874</v>
      </c>
      <c r="H38" s="31">
        <f t="shared" si="11"/>
        <v>0</v>
      </c>
      <c r="I38" s="31">
        <f t="shared" si="11"/>
        <v>16214781</v>
      </c>
      <c r="J38" s="31">
        <f t="shared" si="11"/>
        <v>4397519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69580500</v>
      </c>
      <c r="O38" s="43">
        <f t="shared" si="1"/>
        <v>412.65901610177031</v>
      </c>
      <c r="P38" s="9"/>
    </row>
    <row r="39" spans="1:119">
      <c r="A39" s="12"/>
      <c r="B39" s="44">
        <v>581</v>
      </c>
      <c r="C39" s="20" t="s">
        <v>52</v>
      </c>
      <c r="D39" s="46">
        <v>7054573</v>
      </c>
      <c r="E39" s="46">
        <v>8470753</v>
      </c>
      <c r="F39" s="46">
        <v>0</v>
      </c>
      <c r="G39" s="46">
        <v>19097874</v>
      </c>
      <c r="H39" s="46">
        <v>0</v>
      </c>
      <c r="I39" s="46">
        <v>1713406</v>
      </c>
      <c r="J39" s="46">
        <v>4027967</v>
      </c>
      <c r="K39" s="46">
        <v>0</v>
      </c>
      <c r="L39" s="46">
        <v>0</v>
      </c>
      <c r="M39" s="46">
        <v>0</v>
      </c>
      <c r="N39" s="46">
        <f t="shared" si="10"/>
        <v>40364573</v>
      </c>
      <c r="O39" s="47">
        <f t="shared" si="1"/>
        <v>239.38898081428104</v>
      </c>
      <c r="P39" s="9"/>
    </row>
    <row r="40" spans="1:119">
      <c r="A40" s="12"/>
      <c r="B40" s="44">
        <v>585</v>
      </c>
      <c r="C40" s="20" t="s">
        <v>63</v>
      </c>
      <c r="D40" s="46">
        <v>0</v>
      </c>
      <c r="E40" s="46">
        <v>0</v>
      </c>
      <c r="F40" s="46">
        <v>14345000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14345000</v>
      </c>
      <c r="O40" s="47">
        <f t="shared" si="1"/>
        <v>85.07546778163271</v>
      </c>
      <c r="P40" s="9"/>
    </row>
    <row r="41" spans="1:119" ht="15.6" thickBot="1">
      <c r="A41" s="12"/>
      <c r="B41" s="44">
        <v>591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14501375</v>
      </c>
      <c r="J41" s="46">
        <v>369552</v>
      </c>
      <c r="K41" s="46">
        <v>0</v>
      </c>
      <c r="L41" s="46">
        <v>0</v>
      </c>
      <c r="M41" s="46">
        <v>0</v>
      </c>
      <c r="N41" s="46">
        <f t="shared" si="10"/>
        <v>14870927</v>
      </c>
      <c r="O41" s="47">
        <f t="shared" si="1"/>
        <v>88.19456750585654</v>
      </c>
      <c r="P41" s="9"/>
    </row>
    <row r="42" spans="1:119" ht="16.2" thickBot="1">
      <c r="A42" s="14" t="s">
        <v>10</v>
      </c>
      <c r="B42" s="23"/>
      <c r="C42" s="22"/>
      <c r="D42" s="15">
        <f>SUM(D5,D14,D20,D25,D31,D34,D38)</f>
        <v>267409190</v>
      </c>
      <c r="E42" s="15">
        <f t="shared" ref="E42:M42" si="12">SUM(E5,E14,E20,E25,E31,E34,E38)</f>
        <v>49398408</v>
      </c>
      <c r="F42" s="15">
        <f t="shared" si="12"/>
        <v>24065838</v>
      </c>
      <c r="G42" s="15">
        <f t="shared" si="12"/>
        <v>41003680</v>
      </c>
      <c r="H42" s="15">
        <f t="shared" si="12"/>
        <v>821294</v>
      </c>
      <c r="I42" s="15">
        <f t="shared" si="12"/>
        <v>156512942</v>
      </c>
      <c r="J42" s="15">
        <f t="shared" si="12"/>
        <v>65706394</v>
      </c>
      <c r="K42" s="15">
        <f t="shared" si="12"/>
        <v>77671412</v>
      </c>
      <c r="L42" s="15">
        <f t="shared" si="12"/>
        <v>0</v>
      </c>
      <c r="M42" s="15">
        <f t="shared" si="12"/>
        <v>74461</v>
      </c>
      <c r="N42" s="15">
        <f t="shared" si="10"/>
        <v>682663619</v>
      </c>
      <c r="O42" s="37">
        <f t="shared" si="1"/>
        <v>4048.6529608872283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67</v>
      </c>
      <c r="M44" s="163"/>
      <c r="N44" s="163"/>
      <c r="O44" s="41">
        <v>168615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65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SUM(D6:D13)</f>
        <v>39721904</v>
      </c>
      <c r="E5" s="26">
        <f t="shared" si="0"/>
        <v>504084</v>
      </c>
      <c r="F5" s="26">
        <f t="shared" si="0"/>
        <v>8885082</v>
      </c>
      <c r="G5" s="26">
        <f t="shared" si="0"/>
        <v>1335029</v>
      </c>
      <c r="H5" s="26">
        <f t="shared" si="0"/>
        <v>0</v>
      </c>
      <c r="I5" s="26">
        <f t="shared" si="0"/>
        <v>0</v>
      </c>
      <c r="J5" s="26">
        <f t="shared" si="0"/>
        <v>58897091</v>
      </c>
      <c r="K5" s="26">
        <f t="shared" si="0"/>
        <v>72157787</v>
      </c>
      <c r="L5" s="26">
        <f t="shared" si="0"/>
        <v>0</v>
      </c>
      <c r="M5" s="26">
        <f t="shared" si="0"/>
        <v>0</v>
      </c>
      <c r="N5" s="27">
        <f>SUM(D5:M5)</f>
        <v>181500977</v>
      </c>
      <c r="O5" s="32">
        <f t="shared" ref="O5:O43" si="1">(N5/O$45)</f>
        <v>1092.0307872807678</v>
      </c>
      <c r="P5" s="6"/>
    </row>
    <row r="6" spans="1:133">
      <c r="A6" s="12"/>
      <c r="B6" s="44">
        <v>511</v>
      </c>
      <c r="C6" s="20" t="s">
        <v>19</v>
      </c>
      <c r="D6" s="46">
        <v>1019167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1019167</v>
      </c>
      <c r="O6" s="47">
        <f t="shared" si="1"/>
        <v>6.1319876056676996</v>
      </c>
      <c r="P6" s="9"/>
    </row>
    <row r="7" spans="1:133">
      <c r="A7" s="12"/>
      <c r="B7" s="44">
        <v>512</v>
      </c>
      <c r="C7" s="20" t="s">
        <v>20</v>
      </c>
      <c r="D7" s="46">
        <v>4053908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4053908</v>
      </c>
      <c r="O7" s="47">
        <f t="shared" si="1"/>
        <v>24.391011100749076</v>
      </c>
      <c r="P7" s="9"/>
    </row>
    <row r="8" spans="1:133">
      <c r="A8" s="12"/>
      <c r="B8" s="44">
        <v>513</v>
      </c>
      <c r="C8" s="20" t="s">
        <v>21</v>
      </c>
      <c r="D8" s="46">
        <v>14131543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4507601</v>
      </c>
      <c r="L8" s="46">
        <v>0</v>
      </c>
      <c r="M8" s="46">
        <v>0</v>
      </c>
      <c r="N8" s="46">
        <f t="shared" si="2"/>
        <v>18639144</v>
      </c>
      <c r="O8" s="47">
        <f t="shared" si="1"/>
        <v>112.14550705454108</v>
      </c>
      <c r="P8" s="9"/>
    </row>
    <row r="9" spans="1:133">
      <c r="A9" s="12"/>
      <c r="B9" s="44">
        <v>514</v>
      </c>
      <c r="C9" s="20" t="s">
        <v>22</v>
      </c>
      <c r="D9" s="46">
        <v>3752173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3752173</v>
      </c>
      <c r="O9" s="47">
        <f t="shared" si="1"/>
        <v>22.575572335368971</v>
      </c>
      <c r="P9" s="9"/>
    </row>
    <row r="10" spans="1:133">
      <c r="A10" s="12"/>
      <c r="B10" s="44">
        <v>515</v>
      </c>
      <c r="C10" s="20" t="s">
        <v>23</v>
      </c>
      <c r="D10" s="46">
        <v>3883663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3883663</v>
      </c>
      <c r="O10" s="47">
        <f t="shared" si="1"/>
        <v>23.366703769441351</v>
      </c>
      <c r="P10" s="9"/>
    </row>
    <row r="11" spans="1:133">
      <c r="A11" s="12"/>
      <c r="B11" s="44">
        <v>517</v>
      </c>
      <c r="C11" s="20" t="s">
        <v>24</v>
      </c>
      <c r="D11" s="46">
        <v>51108</v>
      </c>
      <c r="E11" s="46">
        <v>0</v>
      </c>
      <c r="F11" s="46">
        <v>8885082</v>
      </c>
      <c r="G11" s="46">
        <v>584838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9521028</v>
      </c>
      <c r="O11" s="47">
        <f t="shared" si="1"/>
        <v>57.284847026262746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67650186</v>
      </c>
      <c r="L12" s="46">
        <v>0</v>
      </c>
      <c r="M12" s="46">
        <v>0</v>
      </c>
      <c r="N12" s="46">
        <f t="shared" si="2"/>
        <v>67650186</v>
      </c>
      <c r="O12" s="47">
        <f t="shared" si="1"/>
        <v>407.02858518095121</v>
      </c>
      <c r="P12" s="9"/>
    </row>
    <row r="13" spans="1:133">
      <c r="A13" s="12"/>
      <c r="B13" s="44">
        <v>519</v>
      </c>
      <c r="C13" s="20" t="s">
        <v>26</v>
      </c>
      <c r="D13" s="46">
        <v>12830342</v>
      </c>
      <c r="E13" s="46">
        <v>504084</v>
      </c>
      <c r="F13" s="46">
        <v>0</v>
      </c>
      <c r="G13" s="46">
        <v>750191</v>
      </c>
      <c r="H13" s="46">
        <v>0</v>
      </c>
      <c r="I13" s="46">
        <v>0</v>
      </c>
      <c r="J13" s="46">
        <v>58897091</v>
      </c>
      <c r="K13" s="46">
        <v>0</v>
      </c>
      <c r="L13" s="46">
        <v>0</v>
      </c>
      <c r="M13" s="46">
        <v>0</v>
      </c>
      <c r="N13" s="46">
        <f t="shared" si="2"/>
        <v>72981708</v>
      </c>
      <c r="O13" s="47">
        <f t="shared" si="1"/>
        <v>439.10657320778557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SUM(D15:D20)</f>
        <v>168701919</v>
      </c>
      <c r="E14" s="31">
        <f t="shared" si="3"/>
        <v>12219970</v>
      </c>
      <c r="F14" s="31">
        <f t="shared" si="3"/>
        <v>0</v>
      </c>
      <c r="G14" s="31">
        <f t="shared" si="3"/>
        <v>1722624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182644513</v>
      </c>
      <c r="O14" s="43">
        <f t="shared" si="1"/>
        <v>1098.9110616407449</v>
      </c>
      <c r="P14" s="10"/>
    </row>
    <row r="15" spans="1:133">
      <c r="A15" s="12"/>
      <c r="B15" s="44">
        <v>521</v>
      </c>
      <c r="C15" s="20" t="s">
        <v>28</v>
      </c>
      <c r="D15" s="46">
        <v>95017881</v>
      </c>
      <c r="E15" s="46">
        <v>3003728</v>
      </c>
      <c r="F15" s="46">
        <v>0</v>
      </c>
      <c r="G15" s="46">
        <v>353640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98375249</v>
      </c>
      <c r="O15" s="47">
        <f t="shared" si="1"/>
        <v>591.89103215908062</v>
      </c>
      <c r="P15" s="9"/>
    </row>
    <row r="16" spans="1:133">
      <c r="A16" s="12"/>
      <c r="B16" s="44">
        <v>522</v>
      </c>
      <c r="C16" s="20" t="s">
        <v>29</v>
      </c>
      <c r="D16" s="46">
        <v>69674830</v>
      </c>
      <c r="E16" s="46">
        <v>1067861</v>
      </c>
      <c r="F16" s="46">
        <v>0</v>
      </c>
      <c r="G16" s="46">
        <v>1368984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72111675</v>
      </c>
      <c r="O16" s="47">
        <f t="shared" si="1"/>
        <v>433.87187509401042</v>
      </c>
      <c r="P16" s="9"/>
    </row>
    <row r="17" spans="1:16">
      <c r="A17" s="12"/>
      <c r="B17" s="44">
        <v>524</v>
      </c>
      <c r="C17" s="20" t="s">
        <v>30</v>
      </c>
      <c r="D17" s="46">
        <v>4009208</v>
      </c>
      <c r="E17" s="46">
        <v>6672511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10681719</v>
      </c>
      <c r="O17" s="47">
        <f t="shared" si="1"/>
        <v>64.268337294305226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962634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962634</v>
      </c>
      <c r="O18" s="47">
        <f t="shared" si="1"/>
        <v>5.7918474173460481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109605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109605</v>
      </c>
      <c r="O19" s="47">
        <f t="shared" si="1"/>
        <v>0.65945669504527538</v>
      </c>
      <c r="P19" s="9"/>
    </row>
    <row r="20" spans="1:16">
      <c r="A20" s="12"/>
      <c r="B20" s="44">
        <v>529</v>
      </c>
      <c r="C20" s="20" t="s">
        <v>33</v>
      </c>
      <c r="D20" s="46">
        <v>0</v>
      </c>
      <c r="E20" s="46">
        <v>403631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403631</v>
      </c>
      <c r="O20" s="47">
        <f t="shared" si="1"/>
        <v>2.4285129809572514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SUM(D22:D25)</f>
        <v>7712381</v>
      </c>
      <c r="E21" s="31">
        <f t="shared" si="5"/>
        <v>1206354</v>
      </c>
      <c r="F21" s="31">
        <f t="shared" si="5"/>
        <v>0</v>
      </c>
      <c r="G21" s="31">
        <f t="shared" si="5"/>
        <v>25139</v>
      </c>
      <c r="H21" s="31">
        <f t="shared" si="5"/>
        <v>790084</v>
      </c>
      <c r="I21" s="31">
        <f t="shared" si="5"/>
        <v>100601424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110335382</v>
      </c>
      <c r="O21" s="43">
        <f t="shared" si="1"/>
        <v>663.85115971240339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19302223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19302223</v>
      </c>
      <c r="O22" s="47">
        <f t="shared" si="1"/>
        <v>116.13503203874733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61003</v>
      </c>
      <c r="F23" s="46">
        <v>0</v>
      </c>
      <c r="G23" s="46">
        <v>0</v>
      </c>
      <c r="H23" s="46">
        <v>0</v>
      </c>
      <c r="I23" s="46">
        <v>78614858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78675861</v>
      </c>
      <c r="O23" s="47">
        <f t="shared" si="1"/>
        <v>473.36639090280073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2684343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2684343</v>
      </c>
      <c r="O24" s="47">
        <f t="shared" si="1"/>
        <v>16.150795704100357</v>
      </c>
      <c r="P24" s="9"/>
    </row>
    <row r="25" spans="1:16">
      <c r="A25" s="12"/>
      <c r="B25" s="44">
        <v>539</v>
      </c>
      <c r="C25" s="20" t="s">
        <v>38</v>
      </c>
      <c r="D25" s="46">
        <v>7712381</v>
      </c>
      <c r="E25" s="46">
        <v>1145351</v>
      </c>
      <c r="F25" s="46">
        <v>0</v>
      </c>
      <c r="G25" s="46">
        <v>25139</v>
      </c>
      <c r="H25" s="46">
        <v>790084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9672955</v>
      </c>
      <c r="O25" s="47">
        <f t="shared" si="1"/>
        <v>58.198941066754912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SUM(D27:D31)</f>
        <v>2691745</v>
      </c>
      <c r="E26" s="31">
        <f t="shared" si="6"/>
        <v>5100232</v>
      </c>
      <c r="F26" s="31">
        <f t="shared" si="6"/>
        <v>0</v>
      </c>
      <c r="G26" s="31">
        <f t="shared" si="6"/>
        <v>2487553</v>
      </c>
      <c r="H26" s="31">
        <f t="shared" si="6"/>
        <v>0</v>
      </c>
      <c r="I26" s="31">
        <f t="shared" si="6"/>
        <v>20999834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31279364</v>
      </c>
      <c r="O26" s="43">
        <f t="shared" si="1"/>
        <v>188.19749105020907</v>
      </c>
      <c r="P26" s="10"/>
    </row>
    <row r="27" spans="1:16">
      <c r="A27" s="12"/>
      <c r="B27" s="44">
        <v>541</v>
      </c>
      <c r="C27" s="20" t="s">
        <v>40</v>
      </c>
      <c r="D27" s="46">
        <v>2546256</v>
      </c>
      <c r="E27" s="46">
        <v>3909035</v>
      </c>
      <c r="F27" s="46">
        <v>0</v>
      </c>
      <c r="G27" s="46">
        <v>2128587</v>
      </c>
      <c r="H27" s="46">
        <v>0</v>
      </c>
      <c r="I27" s="46">
        <v>2353107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10936985</v>
      </c>
      <c r="O27" s="47">
        <f t="shared" si="1"/>
        <v>65.80418759965103</v>
      </c>
      <c r="P27" s="9"/>
    </row>
    <row r="28" spans="1:16">
      <c r="A28" s="12"/>
      <c r="B28" s="44">
        <v>542</v>
      </c>
      <c r="C28" s="20" t="s">
        <v>41</v>
      </c>
      <c r="D28" s="46">
        <v>145489</v>
      </c>
      <c r="E28" s="46">
        <v>0</v>
      </c>
      <c r="F28" s="46">
        <v>0</v>
      </c>
      <c r="G28" s="46">
        <v>0</v>
      </c>
      <c r="H28" s="46">
        <v>0</v>
      </c>
      <c r="I28" s="46">
        <v>7988864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8134353</v>
      </c>
      <c r="O28" s="47">
        <f t="shared" si="1"/>
        <v>48.941686471526126</v>
      </c>
      <c r="P28" s="9"/>
    </row>
    <row r="29" spans="1:16">
      <c r="A29" s="12"/>
      <c r="B29" s="44">
        <v>543</v>
      </c>
      <c r="C29" s="20" t="s">
        <v>42</v>
      </c>
      <c r="D29" s="46">
        <v>0</v>
      </c>
      <c r="E29" s="46">
        <v>565997</v>
      </c>
      <c r="F29" s="46">
        <v>0</v>
      </c>
      <c r="G29" s="46">
        <v>358966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924963</v>
      </c>
      <c r="O29" s="47">
        <f t="shared" si="1"/>
        <v>5.5651935862338675</v>
      </c>
      <c r="P29" s="9"/>
    </row>
    <row r="30" spans="1:16">
      <c r="A30" s="12"/>
      <c r="B30" s="44">
        <v>544</v>
      </c>
      <c r="C30" s="20" t="s">
        <v>43</v>
      </c>
      <c r="D30" s="46">
        <v>0</v>
      </c>
      <c r="E30" s="46">
        <v>625200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625200</v>
      </c>
      <c r="O30" s="47">
        <f t="shared" si="1"/>
        <v>3.7616196865316929</v>
      </c>
      <c r="P30" s="9"/>
    </row>
    <row r="31" spans="1:16">
      <c r="A31" s="12"/>
      <c r="B31" s="44">
        <v>545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10657863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10657863</v>
      </c>
      <c r="O31" s="47">
        <f t="shared" si="1"/>
        <v>64.124803706266363</v>
      </c>
      <c r="P31" s="9"/>
    </row>
    <row r="32" spans="1:16" ht="15.6">
      <c r="A32" s="28" t="s">
        <v>45</v>
      </c>
      <c r="B32" s="29"/>
      <c r="C32" s="30"/>
      <c r="D32" s="31">
        <f t="shared" ref="D32:M32" si="8">SUM(D33:D34)</f>
        <v>1566533</v>
      </c>
      <c r="E32" s="31">
        <f t="shared" si="8"/>
        <v>19237656</v>
      </c>
      <c r="F32" s="31">
        <f t="shared" si="8"/>
        <v>0</v>
      </c>
      <c r="G32" s="31">
        <f t="shared" si="8"/>
        <v>7340302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36251</v>
      </c>
      <c r="N32" s="31">
        <f t="shared" si="7"/>
        <v>28180742</v>
      </c>
      <c r="O32" s="43">
        <f t="shared" si="1"/>
        <v>169.5541169038236</v>
      </c>
      <c r="P32" s="10"/>
    </row>
    <row r="33" spans="1:119">
      <c r="A33" s="13"/>
      <c r="B33" s="45">
        <v>552</v>
      </c>
      <c r="C33" s="21" t="s">
        <v>46</v>
      </c>
      <c r="D33" s="46">
        <v>1037784</v>
      </c>
      <c r="E33" s="46">
        <v>3931556</v>
      </c>
      <c r="F33" s="46">
        <v>0</v>
      </c>
      <c r="G33" s="46">
        <v>7325052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36251</v>
      </c>
      <c r="N33" s="46">
        <f t="shared" si="7"/>
        <v>12330643</v>
      </c>
      <c r="O33" s="47">
        <f t="shared" si="1"/>
        <v>74.189362534219782</v>
      </c>
      <c r="P33" s="9"/>
    </row>
    <row r="34" spans="1:119">
      <c r="A34" s="13"/>
      <c r="B34" s="45">
        <v>554</v>
      </c>
      <c r="C34" s="21" t="s">
        <v>47</v>
      </c>
      <c r="D34" s="46">
        <v>528749</v>
      </c>
      <c r="E34" s="46">
        <v>15306100</v>
      </c>
      <c r="F34" s="46">
        <v>0</v>
      </c>
      <c r="G34" s="46">
        <v>15250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15850099</v>
      </c>
      <c r="O34" s="47">
        <f t="shared" si="1"/>
        <v>95.364754369603801</v>
      </c>
      <c r="P34" s="9"/>
    </row>
    <row r="35" spans="1:119" ht="15.6">
      <c r="A35" s="28" t="s">
        <v>48</v>
      </c>
      <c r="B35" s="29"/>
      <c r="C35" s="30"/>
      <c r="D35" s="31">
        <f t="shared" ref="D35:M35" si="9">SUM(D36:D38)</f>
        <v>31745110</v>
      </c>
      <c r="E35" s="31">
        <f t="shared" si="9"/>
        <v>5454553</v>
      </c>
      <c r="F35" s="31">
        <f t="shared" si="9"/>
        <v>0</v>
      </c>
      <c r="G35" s="31">
        <f t="shared" si="9"/>
        <v>3544382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ref="N35:N43" si="10">SUM(D35:M35)</f>
        <v>40744045</v>
      </c>
      <c r="O35" s="43">
        <f t="shared" si="1"/>
        <v>245.14331698805691</v>
      </c>
      <c r="P35" s="9"/>
    </row>
    <row r="36" spans="1:119">
      <c r="A36" s="12"/>
      <c r="B36" s="44">
        <v>572</v>
      </c>
      <c r="C36" s="20" t="s">
        <v>49</v>
      </c>
      <c r="D36" s="46">
        <v>27405171</v>
      </c>
      <c r="E36" s="46">
        <v>1531726</v>
      </c>
      <c r="F36" s="46">
        <v>0</v>
      </c>
      <c r="G36" s="46">
        <v>3323163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32260060</v>
      </c>
      <c r="O36" s="47">
        <f t="shared" si="1"/>
        <v>194.09801149183238</v>
      </c>
      <c r="P36" s="9"/>
    </row>
    <row r="37" spans="1:119">
      <c r="A37" s="12"/>
      <c r="B37" s="44">
        <v>573</v>
      </c>
      <c r="C37" s="20" t="s">
        <v>50</v>
      </c>
      <c r="D37" s="46">
        <v>0</v>
      </c>
      <c r="E37" s="46">
        <v>3565206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3565206</v>
      </c>
      <c r="O37" s="47">
        <f t="shared" si="1"/>
        <v>21.450654312445472</v>
      </c>
      <c r="P37" s="9"/>
    </row>
    <row r="38" spans="1:119">
      <c r="A38" s="12"/>
      <c r="B38" s="44">
        <v>575</v>
      </c>
      <c r="C38" s="20" t="s">
        <v>51</v>
      </c>
      <c r="D38" s="46">
        <v>4339939</v>
      </c>
      <c r="E38" s="46">
        <v>357621</v>
      </c>
      <c r="F38" s="46">
        <v>0</v>
      </c>
      <c r="G38" s="46">
        <v>221219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4918779</v>
      </c>
      <c r="O38" s="47">
        <f t="shared" si="1"/>
        <v>29.594651183779067</v>
      </c>
      <c r="P38" s="9"/>
    </row>
    <row r="39" spans="1:119" ht="15.6">
      <c r="A39" s="28" t="s">
        <v>55</v>
      </c>
      <c r="B39" s="29"/>
      <c r="C39" s="30"/>
      <c r="D39" s="31">
        <f t="shared" ref="D39:M39" si="11">SUM(D40:D42)</f>
        <v>9317478</v>
      </c>
      <c r="E39" s="31">
        <f t="shared" si="11"/>
        <v>51376756</v>
      </c>
      <c r="F39" s="31">
        <f t="shared" si="11"/>
        <v>24022327</v>
      </c>
      <c r="G39" s="31">
        <f t="shared" si="11"/>
        <v>1527029</v>
      </c>
      <c r="H39" s="31">
        <f t="shared" si="11"/>
        <v>200000</v>
      </c>
      <c r="I39" s="31">
        <f t="shared" si="11"/>
        <v>1114629</v>
      </c>
      <c r="J39" s="31">
        <f t="shared" si="11"/>
        <v>770904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0"/>
        <v>88329123</v>
      </c>
      <c r="O39" s="43">
        <f t="shared" si="1"/>
        <v>531.4468457627629</v>
      </c>
      <c r="P39" s="9"/>
    </row>
    <row r="40" spans="1:119">
      <c r="A40" s="12"/>
      <c r="B40" s="44">
        <v>581</v>
      </c>
      <c r="C40" s="20" t="s">
        <v>52</v>
      </c>
      <c r="D40" s="46">
        <v>9317478</v>
      </c>
      <c r="E40" s="46">
        <v>51376756</v>
      </c>
      <c r="F40" s="46">
        <v>0</v>
      </c>
      <c r="G40" s="46">
        <v>1527029</v>
      </c>
      <c r="H40" s="46">
        <v>200000</v>
      </c>
      <c r="I40" s="46">
        <v>1082900</v>
      </c>
      <c r="J40" s="46">
        <v>350009</v>
      </c>
      <c r="K40" s="46">
        <v>0</v>
      </c>
      <c r="L40" s="46">
        <v>0</v>
      </c>
      <c r="M40" s="46">
        <v>0</v>
      </c>
      <c r="N40" s="46">
        <f t="shared" si="10"/>
        <v>63854172</v>
      </c>
      <c r="O40" s="47">
        <f t="shared" si="1"/>
        <v>384.18923618423031</v>
      </c>
      <c r="P40" s="9"/>
    </row>
    <row r="41" spans="1:119">
      <c r="A41" s="12"/>
      <c r="B41" s="44">
        <v>585</v>
      </c>
      <c r="C41" s="20" t="s">
        <v>63</v>
      </c>
      <c r="D41" s="46">
        <v>0</v>
      </c>
      <c r="E41" s="46">
        <v>0</v>
      </c>
      <c r="F41" s="46">
        <v>24022327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24022327</v>
      </c>
      <c r="O41" s="47">
        <f t="shared" si="1"/>
        <v>144.53432207213982</v>
      </c>
      <c r="P41" s="9"/>
    </row>
    <row r="42" spans="1:119" ht="15.6" thickBot="1">
      <c r="A42" s="12"/>
      <c r="B42" s="44">
        <v>591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31729</v>
      </c>
      <c r="J42" s="46">
        <v>420895</v>
      </c>
      <c r="K42" s="46">
        <v>0</v>
      </c>
      <c r="L42" s="46">
        <v>0</v>
      </c>
      <c r="M42" s="46">
        <v>0</v>
      </c>
      <c r="N42" s="46">
        <f t="shared" si="10"/>
        <v>452624</v>
      </c>
      <c r="O42" s="47">
        <f t="shared" si="1"/>
        <v>2.7232875063927078</v>
      </c>
      <c r="P42" s="9"/>
    </row>
    <row r="43" spans="1:119" ht="16.2" thickBot="1">
      <c r="A43" s="14" t="s">
        <v>10</v>
      </c>
      <c r="B43" s="23"/>
      <c r="C43" s="22"/>
      <c r="D43" s="15">
        <f>SUM(D5,D14,D21,D26,D32,D35,D39)</f>
        <v>261457070</v>
      </c>
      <c r="E43" s="15">
        <f t="shared" ref="E43:M43" si="12">SUM(E5,E14,E21,E26,E32,E35,E39)</f>
        <v>95099605</v>
      </c>
      <c r="F43" s="15">
        <f t="shared" si="12"/>
        <v>32907409</v>
      </c>
      <c r="G43" s="15">
        <f t="shared" si="12"/>
        <v>17982058</v>
      </c>
      <c r="H43" s="15">
        <f t="shared" si="12"/>
        <v>990084</v>
      </c>
      <c r="I43" s="15">
        <f t="shared" si="12"/>
        <v>122715887</v>
      </c>
      <c r="J43" s="15">
        <f t="shared" si="12"/>
        <v>59667995</v>
      </c>
      <c r="K43" s="15">
        <f t="shared" si="12"/>
        <v>72157787</v>
      </c>
      <c r="L43" s="15">
        <f t="shared" si="12"/>
        <v>0</v>
      </c>
      <c r="M43" s="15">
        <f t="shared" si="12"/>
        <v>36251</v>
      </c>
      <c r="N43" s="15">
        <f t="shared" si="10"/>
        <v>663014146</v>
      </c>
      <c r="O43" s="37">
        <f t="shared" si="1"/>
        <v>3989.1347793387686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64</v>
      </c>
      <c r="M45" s="163"/>
      <c r="N45" s="163"/>
      <c r="O45" s="41">
        <v>166205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65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>SUM(D6:D13)</f>
        <v>39707422</v>
      </c>
      <c r="E5" s="26">
        <f t="shared" ref="E5:M5" si="0">SUM(E6:E13)</f>
        <v>361312</v>
      </c>
      <c r="F5" s="26">
        <f t="shared" si="0"/>
        <v>7865844</v>
      </c>
      <c r="G5" s="26">
        <f t="shared" si="0"/>
        <v>904837</v>
      </c>
      <c r="H5" s="26">
        <f t="shared" si="0"/>
        <v>603608</v>
      </c>
      <c r="I5" s="26">
        <f t="shared" si="0"/>
        <v>0</v>
      </c>
      <c r="J5" s="26">
        <f t="shared" si="0"/>
        <v>0</v>
      </c>
      <c r="K5" s="26">
        <f t="shared" si="0"/>
        <v>67071224</v>
      </c>
      <c r="L5" s="26">
        <f t="shared" si="0"/>
        <v>0</v>
      </c>
      <c r="M5" s="26">
        <f t="shared" si="0"/>
        <v>0</v>
      </c>
      <c r="N5" s="27">
        <f>SUM(D5:M5)</f>
        <v>116514247</v>
      </c>
      <c r="O5" s="32">
        <f t="shared" ref="O5:O45" si="1">(N5/O$47)</f>
        <v>703.92425734498943</v>
      </c>
      <c r="P5" s="6"/>
    </row>
    <row r="6" spans="1:133">
      <c r="A6" s="12"/>
      <c r="B6" s="44">
        <v>511</v>
      </c>
      <c r="C6" s="20" t="s">
        <v>19</v>
      </c>
      <c r="D6" s="46">
        <v>960385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960385</v>
      </c>
      <c r="O6" s="47">
        <f t="shared" si="1"/>
        <v>5.8021942835048117</v>
      </c>
      <c r="P6" s="9"/>
    </row>
    <row r="7" spans="1:133">
      <c r="A7" s="12"/>
      <c r="B7" s="44">
        <v>512</v>
      </c>
      <c r="C7" s="20" t="s">
        <v>20</v>
      </c>
      <c r="D7" s="46">
        <v>3896685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3896685</v>
      </c>
      <c r="O7" s="47">
        <f t="shared" si="1"/>
        <v>23.541937276841004</v>
      </c>
      <c r="P7" s="9"/>
    </row>
    <row r="8" spans="1:133">
      <c r="A8" s="12"/>
      <c r="B8" s="44">
        <v>513</v>
      </c>
      <c r="C8" s="20" t="s">
        <v>21</v>
      </c>
      <c r="D8" s="46">
        <v>14278531</v>
      </c>
      <c r="E8" s="46">
        <v>0</v>
      </c>
      <c r="F8" s="46">
        <v>0</v>
      </c>
      <c r="G8" s="46">
        <v>0</v>
      </c>
      <c r="H8" s="46">
        <v>603608</v>
      </c>
      <c r="I8" s="46">
        <v>0</v>
      </c>
      <c r="J8" s="46">
        <v>0</v>
      </c>
      <c r="K8" s="46">
        <v>3866594</v>
      </c>
      <c r="L8" s="46">
        <v>0</v>
      </c>
      <c r="M8" s="46">
        <v>0</v>
      </c>
      <c r="N8" s="46">
        <f t="shared" si="2"/>
        <v>18748733</v>
      </c>
      <c r="O8" s="47">
        <f t="shared" si="1"/>
        <v>113.27102301218576</v>
      </c>
      <c r="P8" s="9"/>
    </row>
    <row r="9" spans="1:133">
      <c r="A9" s="12"/>
      <c r="B9" s="44">
        <v>514</v>
      </c>
      <c r="C9" s="20" t="s">
        <v>22</v>
      </c>
      <c r="D9" s="46">
        <v>3681092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3681092</v>
      </c>
      <c r="O9" s="47">
        <f t="shared" si="1"/>
        <v>22.239425813038828</v>
      </c>
      <c r="P9" s="9"/>
    </row>
    <row r="10" spans="1:133">
      <c r="A10" s="12"/>
      <c r="B10" s="44">
        <v>515</v>
      </c>
      <c r="C10" s="20" t="s">
        <v>23</v>
      </c>
      <c r="D10" s="46">
        <v>3996365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3996365</v>
      </c>
      <c r="O10" s="47">
        <f t="shared" si="1"/>
        <v>24.144156934769605</v>
      </c>
      <c r="P10" s="9"/>
    </row>
    <row r="11" spans="1:133">
      <c r="A11" s="12"/>
      <c r="B11" s="44">
        <v>517</v>
      </c>
      <c r="C11" s="20" t="s">
        <v>24</v>
      </c>
      <c r="D11" s="46">
        <v>90210</v>
      </c>
      <c r="E11" s="46">
        <v>0</v>
      </c>
      <c r="F11" s="46">
        <v>5010313</v>
      </c>
      <c r="G11" s="46">
        <v>131635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5232158</v>
      </c>
      <c r="O11" s="47">
        <f t="shared" si="1"/>
        <v>31.610236767540069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63204630</v>
      </c>
      <c r="L12" s="46">
        <v>0</v>
      </c>
      <c r="M12" s="46">
        <v>0</v>
      </c>
      <c r="N12" s="46">
        <f t="shared" si="2"/>
        <v>63204630</v>
      </c>
      <c r="O12" s="47">
        <f t="shared" si="1"/>
        <v>381.85263501307992</v>
      </c>
      <c r="P12" s="9"/>
    </row>
    <row r="13" spans="1:133">
      <c r="A13" s="12"/>
      <c r="B13" s="44">
        <v>519</v>
      </c>
      <c r="C13" s="20" t="s">
        <v>26</v>
      </c>
      <c r="D13" s="46">
        <v>12804154</v>
      </c>
      <c r="E13" s="46">
        <v>361312</v>
      </c>
      <c r="F13" s="46">
        <v>2855531</v>
      </c>
      <c r="G13" s="46">
        <v>773202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16794199</v>
      </c>
      <c r="O13" s="47">
        <f t="shared" si="1"/>
        <v>101.46264824402945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SUM(D15:D20)</f>
        <v>171453144</v>
      </c>
      <c r="E14" s="31">
        <f t="shared" si="3"/>
        <v>4762779</v>
      </c>
      <c r="F14" s="31">
        <f t="shared" si="3"/>
        <v>0</v>
      </c>
      <c r="G14" s="31">
        <f t="shared" si="3"/>
        <v>4910138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6" si="4">SUM(D14:M14)</f>
        <v>181126061</v>
      </c>
      <c r="O14" s="43">
        <f t="shared" si="1"/>
        <v>1094.2784359688499</v>
      </c>
      <c r="P14" s="10"/>
    </row>
    <row r="15" spans="1:133">
      <c r="A15" s="12"/>
      <c r="B15" s="44">
        <v>521</v>
      </c>
      <c r="C15" s="20" t="s">
        <v>28</v>
      </c>
      <c r="D15" s="46">
        <v>92781615</v>
      </c>
      <c r="E15" s="46">
        <v>3874932</v>
      </c>
      <c r="F15" s="46">
        <v>0</v>
      </c>
      <c r="G15" s="46">
        <v>15670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96672217</v>
      </c>
      <c r="O15" s="47">
        <f t="shared" si="1"/>
        <v>584.04804828390354</v>
      </c>
      <c r="P15" s="9"/>
    </row>
    <row r="16" spans="1:133">
      <c r="A16" s="12"/>
      <c r="B16" s="44">
        <v>522</v>
      </c>
      <c r="C16" s="20" t="s">
        <v>29</v>
      </c>
      <c r="D16" s="46">
        <v>68515986</v>
      </c>
      <c r="E16" s="46">
        <v>0</v>
      </c>
      <c r="F16" s="46">
        <v>0</v>
      </c>
      <c r="G16" s="46">
        <v>4894468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73410454</v>
      </c>
      <c r="O16" s="47">
        <f t="shared" si="1"/>
        <v>443.51142151146985</v>
      </c>
      <c r="P16" s="9"/>
    </row>
    <row r="17" spans="1:16">
      <c r="A17" s="12"/>
      <c r="B17" s="44">
        <v>524</v>
      </c>
      <c r="C17" s="20" t="s">
        <v>30</v>
      </c>
      <c r="D17" s="46">
        <v>10155543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10155543</v>
      </c>
      <c r="O17" s="47">
        <f t="shared" si="1"/>
        <v>61.355012354927773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493957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493957</v>
      </c>
      <c r="O18" s="47">
        <f t="shared" si="1"/>
        <v>2.9842557741917943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158878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158878</v>
      </c>
      <c r="O19" s="47">
        <f t="shared" si="1"/>
        <v>0.95986611970686497</v>
      </c>
      <c r="P19" s="9"/>
    </row>
    <row r="20" spans="1:16">
      <c r="A20" s="12"/>
      <c r="B20" s="44">
        <v>529</v>
      </c>
      <c r="C20" s="20" t="s">
        <v>33</v>
      </c>
      <c r="D20" s="46">
        <v>0</v>
      </c>
      <c r="E20" s="46">
        <v>235012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235012</v>
      </c>
      <c r="O20" s="47">
        <f t="shared" si="1"/>
        <v>1.4198319246500444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SUM(D22:D26)</f>
        <v>8291393</v>
      </c>
      <c r="E21" s="31">
        <f t="shared" si="5"/>
        <v>226998</v>
      </c>
      <c r="F21" s="31">
        <f t="shared" si="5"/>
        <v>0</v>
      </c>
      <c r="G21" s="31">
        <f t="shared" si="5"/>
        <v>19295</v>
      </c>
      <c r="H21" s="31">
        <f t="shared" si="5"/>
        <v>0</v>
      </c>
      <c r="I21" s="31">
        <f t="shared" si="5"/>
        <v>103196444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111734130</v>
      </c>
      <c r="O21" s="43">
        <f t="shared" si="1"/>
        <v>675.04503960222564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32880</v>
      </c>
      <c r="F22" s="46">
        <v>0</v>
      </c>
      <c r="G22" s="46">
        <v>0</v>
      </c>
      <c r="H22" s="46">
        <v>0</v>
      </c>
      <c r="I22" s="46">
        <v>21160383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21193263</v>
      </c>
      <c r="O22" s="47">
        <f t="shared" si="1"/>
        <v>128.03972305628892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24090</v>
      </c>
      <c r="F23" s="46">
        <v>0</v>
      </c>
      <c r="G23" s="46">
        <v>0</v>
      </c>
      <c r="H23" s="46">
        <v>0</v>
      </c>
      <c r="I23" s="46">
        <v>79534083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79558173</v>
      </c>
      <c r="O23" s="47">
        <f t="shared" si="1"/>
        <v>480.65304704539</v>
      </c>
      <c r="P23" s="9"/>
    </row>
    <row r="24" spans="1:16">
      <c r="A24" s="12"/>
      <c r="B24" s="44">
        <v>537</v>
      </c>
      <c r="C24" s="20" t="s">
        <v>59</v>
      </c>
      <c r="D24" s="46">
        <v>0</v>
      </c>
      <c r="E24" s="46">
        <v>4500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4500</v>
      </c>
      <c r="O24" s="47">
        <f t="shared" si="1"/>
        <v>2.7186882631206916E-2</v>
      </c>
      <c r="P24" s="9"/>
    </row>
    <row r="25" spans="1:16">
      <c r="A25" s="12"/>
      <c r="B25" s="44">
        <v>538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2501978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2501978</v>
      </c>
      <c r="O25" s="47">
        <f t="shared" si="1"/>
        <v>15.115773829302626</v>
      </c>
      <c r="P25" s="9"/>
    </row>
    <row r="26" spans="1:16">
      <c r="A26" s="12"/>
      <c r="B26" s="44">
        <v>539</v>
      </c>
      <c r="C26" s="20" t="s">
        <v>38</v>
      </c>
      <c r="D26" s="46">
        <v>8291393</v>
      </c>
      <c r="E26" s="46">
        <v>165528</v>
      </c>
      <c r="F26" s="46">
        <v>0</v>
      </c>
      <c r="G26" s="46">
        <v>19295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8476216</v>
      </c>
      <c r="O26" s="47">
        <f t="shared" si="1"/>
        <v>51.209308788612923</v>
      </c>
      <c r="P26" s="9"/>
    </row>
    <row r="27" spans="1:16" ht="15.6">
      <c r="A27" s="28" t="s">
        <v>39</v>
      </c>
      <c r="B27" s="29"/>
      <c r="C27" s="30"/>
      <c r="D27" s="31">
        <f t="shared" ref="D27:M27" si="6">SUM(D28:D32)</f>
        <v>2647512</v>
      </c>
      <c r="E27" s="31">
        <f t="shared" si="6"/>
        <v>4132319</v>
      </c>
      <c r="F27" s="31">
        <f t="shared" si="6"/>
        <v>0</v>
      </c>
      <c r="G27" s="31">
        <f t="shared" si="6"/>
        <v>6265504</v>
      </c>
      <c r="H27" s="31">
        <f t="shared" si="6"/>
        <v>0</v>
      </c>
      <c r="I27" s="31">
        <f t="shared" si="6"/>
        <v>24766559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37811894</v>
      </c>
      <c r="O27" s="43">
        <f t="shared" si="1"/>
        <v>228.44167205369712</v>
      </c>
      <c r="P27" s="10"/>
    </row>
    <row r="28" spans="1:16">
      <c r="A28" s="12"/>
      <c r="B28" s="44">
        <v>541</v>
      </c>
      <c r="C28" s="20" t="s">
        <v>40</v>
      </c>
      <c r="D28" s="46">
        <v>2527271</v>
      </c>
      <c r="E28" s="46">
        <v>2035268</v>
      </c>
      <c r="F28" s="46">
        <v>0</v>
      </c>
      <c r="G28" s="46">
        <v>5645659</v>
      </c>
      <c r="H28" s="46">
        <v>0</v>
      </c>
      <c r="I28" s="46">
        <v>2713108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12921306</v>
      </c>
      <c r="O28" s="47">
        <f t="shared" si="1"/>
        <v>78.064451036424387</v>
      </c>
      <c r="P28" s="9"/>
    </row>
    <row r="29" spans="1:16">
      <c r="A29" s="12"/>
      <c r="B29" s="44">
        <v>542</v>
      </c>
      <c r="C29" s="20" t="s">
        <v>41</v>
      </c>
      <c r="D29" s="46">
        <v>120241</v>
      </c>
      <c r="E29" s="46">
        <v>517877</v>
      </c>
      <c r="F29" s="46">
        <v>0</v>
      </c>
      <c r="G29" s="46">
        <v>0</v>
      </c>
      <c r="H29" s="46">
        <v>0</v>
      </c>
      <c r="I29" s="46">
        <v>10746769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11384887</v>
      </c>
      <c r="O29" s="47">
        <f t="shared" si="1"/>
        <v>68.782130364122978</v>
      </c>
      <c r="P29" s="9"/>
    </row>
    <row r="30" spans="1:16">
      <c r="A30" s="12"/>
      <c r="B30" s="44">
        <v>543</v>
      </c>
      <c r="C30" s="20" t="s">
        <v>42</v>
      </c>
      <c r="D30" s="46">
        <v>0</v>
      </c>
      <c r="E30" s="46">
        <v>938501</v>
      </c>
      <c r="F30" s="46">
        <v>0</v>
      </c>
      <c r="G30" s="46">
        <v>619845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1558346</v>
      </c>
      <c r="O30" s="47">
        <f t="shared" si="1"/>
        <v>9.4147932890690615</v>
      </c>
      <c r="P30" s="9"/>
    </row>
    <row r="31" spans="1:16">
      <c r="A31" s="12"/>
      <c r="B31" s="44">
        <v>544</v>
      </c>
      <c r="C31" s="20" t="s">
        <v>43</v>
      </c>
      <c r="D31" s="46">
        <v>0</v>
      </c>
      <c r="E31" s="46">
        <v>640673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640673</v>
      </c>
      <c r="O31" s="47">
        <f t="shared" si="1"/>
        <v>3.8706448124407173</v>
      </c>
      <c r="P31" s="9"/>
    </row>
    <row r="32" spans="1:16">
      <c r="A32" s="12"/>
      <c r="B32" s="44">
        <v>545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11306682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11306682</v>
      </c>
      <c r="O32" s="47">
        <f t="shared" si="1"/>
        <v>68.309652551639971</v>
      </c>
      <c r="P32" s="9"/>
    </row>
    <row r="33" spans="1:119" ht="15.6">
      <c r="A33" s="28" t="s">
        <v>45</v>
      </c>
      <c r="B33" s="29"/>
      <c r="C33" s="30"/>
      <c r="D33" s="31">
        <f t="shared" ref="D33:M33" si="8">SUM(D34:D36)</f>
        <v>1538124</v>
      </c>
      <c r="E33" s="31">
        <f t="shared" si="8"/>
        <v>20753009</v>
      </c>
      <c r="F33" s="31">
        <f t="shared" si="8"/>
        <v>0</v>
      </c>
      <c r="G33" s="31">
        <f t="shared" si="8"/>
        <v>1439600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78814</v>
      </c>
      <c r="N33" s="31">
        <f t="shared" si="7"/>
        <v>23809547</v>
      </c>
      <c r="O33" s="43">
        <f t="shared" si="1"/>
        <v>143.84607995360105</v>
      </c>
      <c r="P33" s="10"/>
    </row>
    <row r="34" spans="1:119">
      <c r="A34" s="13"/>
      <c r="B34" s="45">
        <v>552</v>
      </c>
      <c r="C34" s="21" t="s">
        <v>46</v>
      </c>
      <c r="D34" s="46">
        <v>1063891</v>
      </c>
      <c r="E34" s="46">
        <v>4799457</v>
      </c>
      <c r="F34" s="46">
        <v>0</v>
      </c>
      <c r="G34" s="46">
        <v>1414600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78814</v>
      </c>
      <c r="N34" s="46">
        <f t="shared" si="7"/>
        <v>7356762</v>
      </c>
      <c r="O34" s="47">
        <f t="shared" si="1"/>
        <v>44.44609445327179</v>
      </c>
      <c r="P34" s="9"/>
    </row>
    <row r="35" spans="1:119">
      <c r="A35" s="13"/>
      <c r="B35" s="45">
        <v>554</v>
      </c>
      <c r="C35" s="21" t="s">
        <v>47</v>
      </c>
      <c r="D35" s="46">
        <v>474233</v>
      </c>
      <c r="E35" s="46">
        <v>15953552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16427785</v>
      </c>
      <c r="O35" s="47">
        <f t="shared" si="1"/>
        <v>99.248947263489228</v>
      </c>
      <c r="P35" s="9"/>
    </row>
    <row r="36" spans="1:119">
      <c r="A36" s="13"/>
      <c r="B36" s="45">
        <v>559</v>
      </c>
      <c r="C36" s="21" t="s">
        <v>60</v>
      </c>
      <c r="D36" s="46">
        <v>0</v>
      </c>
      <c r="E36" s="46">
        <v>0</v>
      </c>
      <c r="F36" s="46">
        <v>0</v>
      </c>
      <c r="G36" s="46">
        <v>25000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25000</v>
      </c>
      <c r="O36" s="47">
        <f t="shared" si="1"/>
        <v>0.15103823684003842</v>
      </c>
      <c r="P36" s="9"/>
    </row>
    <row r="37" spans="1:119" ht="15.6">
      <c r="A37" s="28" t="s">
        <v>48</v>
      </c>
      <c r="B37" s="29"/>
      <c r="C37" s="30"/>
      <c r="D37" s="31">
        <f t="shared" ref="D37:M37" si="9">SUM(D38:D40)</f>
        <v>32790249</v>
      </c>
      <c r="E37" s="31">
        <f t="shared" si="9"/>
        <v>250263</v>
      </c>
      <c r="F37" s="31">
        <f t="shared" si="9"/>
        <v>0</v>
      </c>
      <c r="G37" s="31">
        <f t="shared" si="9"/>
        <v>1911902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ref="N37:N45" si="10">SUM(D37:M37)</f>
        <v>34952414</v>
      </c>
      <c r="O37" s="43">
        <f t="shared" si="1"/>
        <v>211.16603935452298</v>
      </c>
      <c r="P37" s="9"/>
    </row>
    <row r="38" spans="1:119">
      <c r="A38" s="12"/>
      <c r="B38" s="44">
        <v>572</v>
      </c>
      <c r="C38" s="20" t="s">
        <v>49</v>
      </c>
      <c r="D38" s="46">
        <v>28460835</v>
      </c>
      <c r="E38" s="46">
        <v>174055</v>
      </c>
      <c r="F38" s="46">
        <v>0</v>
      </c>
      <c r="G38" s="46">
        <v>1911902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30546792</v>
      </c>
      <c r="O38" s="47">
        <f t="shared" si="1"/>
        <v>184.54934419197565</v>
      </c>
      <c r="P38" s="9"/>
    </row>
    <row r="39" spans="1:119">
      <c r="A39" s="12"/>
      <c r="B39" s="44">
        <v>573</v>
      </c>
      <c r="C39" s="20" t="s">
        <v>50</v>
      </c>
      <c r="D39" s="46">
        <v>0</v>
      </c>
      <c r="E39" s="46">
        <v>56515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56515</v>
      </c>
      <c r="O39" s="47">
        <f t="shared" si="1"/>
        <v>0.34143703820059085</v>
      </c>
      <c r="P39" s="9"/>
    </row>
    <row r="40" spans="1:119">
      <c r="A40" s="12"/>
      <c r="B40" s="44">
        <v>575</v>
      </c>
      <c r="C40" s="20" t="s">
        <v>51</v>
      </c>
      <c r="D40" s="46">
        <v>4329414</v>
      </c>
      <c r="E40" s="46">
        <v>19693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4349107</v>
      </c>
      <c r="O40" s="47">
        <f t="shared" si="1"/>
        <v>26.27525812434676</v>
      </c>
      <c r="P40" s="9"/>
    </row>
    <row r="41" spans="1:119" ht="15.6">
      <c r="A41" s="28" t="s">
        <v>55</v>
      </c>
      <c r="B41" s="29"/>
      <c r="C41" s="30"/>
      <c r="D41" s="31">
        <f t="shared" ref="D41:M41" si="11">SUM(D42:D44)</f>
        <v>11627187</v>
      </c>
      <c r="E41" s="31">
        <f t="shared" si="11"/>
        <v>2461066</v>
      </c>
      <c r="F41" s="31">
        <f t="shared" si="11"/>
        <v>0</v>
      </c>
      <c r="G41" s="31">
        <f t="shared" si="11"/>
        <v>977077</v>
      </c>
      <c r="H41" s="31">
        <f t="shared" si="11"/>
        <v>0</v>
      </c>
      <c r="I41" s="31">
        <f t="shared" si="11"/>
        <v>814725</v>
      </c>
      <c r="J41" s="31">
        <f t="shared" si="11"/>
        <v>59773937</v>
      </c>
      <c r="K41" s="31">
        <f t="shared" si="11"/>
        <v>5515</v>
      </c>
      <c r="L41" s="31">
        <f t="shared" si="11"/>
        <v>0</v>
      </c>
      <c r="M41" s="31">
        <f t="shared" si="11"/>
        <v>0</v>
      </c>
      <c r="N41" s="31">
        <f t="shared" si="10"/>
        <v>75659507</v>
      </c>
      <c r="O41" s="43">
        <f t="shared" si="1"/>
        <v>457.09914149866182</v>
      </c>
      <c r="P41" s="9"/>
    </row>
    <row r="42" spans="1:119">
      <c r="A42" s="12"/>
      <c r="B42" s="44">
        <v>581</v>
      </c>
      <c r="C42" s="20" t="s">
        <v>52</v>
      </c>
      <c r="D42" s="46">
        <v>11627187</v>
      </c>
      <c r="E42" s="46">
        <v>2461066</v>
      </c>
      <c r="F42" s="46">
        <v>0</v>
      </c>
      <c r="G42" s="46">
        <v>977077</v>
      </c>
      <c r="H42" s="46">
        <v>0</v>
      </c>
      <c r="I42" s="46">
        <v>584349</v>
      </c>
      <c r="J42" s="46">
        <v>31052</v>
      </c>
      <c r="K42" s="46">
        <v>5515</v>
      </c>
      <c r="L42" s="46">
        <v>0</v>
      </c>
      <c r="M42" s="46">
        <v>0</v>
      </c>
      <c r="N42" s="46">
        <f t="shared" si="10"/>
        <v>15686246</v>
      </c>
      <c r="O42" s="47">
        <f t="shared" si="1"/>
        <v>94.768917539164221</v>
      </c>
      <c r="P42" s="9"/>
    </row>
    <row r="43" spans="1:119">
      <c r="A43" s="12"/>
      <c r="B43" s="44">
        <v>590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59318960</v>
      </c>
      <c r="K43" s="46">
        <v>0</v>
      </c>
      <c r="L43" s="46">
        <v>0</v>
      </c>
      <c r="M43" s="46">
        <v>0</v>
      </c>
      <c r="N43" s="46">
        <f t="shared" si="10"/>
        <v>59318960</v>
      </c>
      <c r="O43" s="47">
        <f t="shared" si="1"/>
        <v>358.37724518339064</v>
      </c>
      <c r="P43" s="9"/>
    </row>
    <row r="44" spans="1:119" ht="15.6" thickBot="1">
      <c r="A44" s="12"/>
      <c r="B44" s="44">
        <v>591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230376</v>
      </c>
      <c r="J44" s="46">
        <v>423925</v>
      </c>
      <c r="K44" s="46">
        <v>0</v>
      </c>
      <c r="L44" s="46">
        <v>0</v>
      </c>
      <c r="M44" s="46">
        <v>0</v>
      </c>
      <c r="N44" s="46">
        <f t="shared" si="10"/>
        <v>654301</v>
      </c>
      <c r="O44" s="47">
        <f t="shared" si="1"/>
        <v>3.952978776106959</v>
      </c>
      <c r="P44" s="9"/>
    </row>
    <row r="45" spans="1:119" ht="16.2" thickBot="1">
      <c r="A45" s="14" t="s">
        <v>10</v>
      </c>
      <c r="B45" s="23"/>
      <c r="C45" s="22"/>
      <c r="D45" s="15">
        <f>SUM(D5,D14,D21,D27,D33,D37,D41)</f>
        <v>268055031</v>
      </c>
      <c r="E45" s="15">
        <f t="shared" ref="E45:M45" si="12">SUM(E5,E14,E21,E27,E33,E37,E41)</f>
        <v>32947746</v>
      </c>
      <c r="F45" s="15">
        <f t="shared" si="12"/>
        <v>7865844</v>
      </c>
      <c r="G45" s="15">
        <f t="shared" si="12"/>
        <v>16428353</v>
      </c>
      <c r="H45" s="15">
        <f t="shared" si="12"/>
        <v>603608</v>
      </c>
      <c r="I45" s="15">
        <f t="shared" si="12"/>
        <v>128777728</v>
      </c>
      <c r="J45" s="15">
        <f t="shared" si="12"/>
        <v>59773937</v>
      </c>
      <c r="K45" s="15">
        <f t="shared" si="12"/>
        <v>67076739</v>
      </c>
      <c r="L45" s="15">
        <f t="shared" si="12"/>
        <v>0</v>
      </c>
      <c r="M45" s="15">
        <f t="shared" si="12"/>
        <v>78814</v>
      </c>
      <c r="N45" s="15">
        <f t="shared" si="10"/>
        <v>581607800</v>
      </c>
      <c r="O45" s="37">
        <f t="shared" si="1"/>
        <v>3513.8006657765482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63" t="s">
        <v>61</v>
      </c>
      <c r="M47" s="163"/>
      <c r="N47" s="163"/>
      <c r="O47" s="41">
        <v>165521</v>
      </c>
    </row>
    <row r="48" spans="1:119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</row>
    <row r="49" spans="1:15" ht="15.6" thickBot="1">
      <c r="A49" s="165" t="s">
        <v>65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5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7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>SUM(D6:D13)</f>
        <v>40526970</v>
      </c>
      <c r="E5" s="26">
        <f t="shared" ref="E5:M5" si="0">SUM(E6:E13)</f>
        <v>13833</v>
      </c>
      <c r="F5" s="26">
        <f t="shared" si="0"/>
        <v>25708612</v>
      </c>
      <c r="G5" s="26">
        <f t="shared" si="0"/>
        <v>2248442</v>
      </c>
      <c r="H5" s="26">
        <f t="shared" si="0"/>
        <v>576008</v>
      </c>
      <c r="I5" s="26">
        <f t="shared" si="0"/>
        <v>0</v>
      </c>
      <c r="J5" s="26">
        <f t="shared" si="0"/>
        <v>0</v>
      </c>
      <c r="K5" s="26">
        <f t="shared" si="0"/>
        <v>78554851</v>
      </c>
      <c r="L5" s="26">
        <f t="shared" si="0"/>
        <v>0</v>
      </c>
      <c r="M5" s="26">
        <f t="shared" si="0"/>
        <v>0</v>
      </c>
      <c r="N5" s="27">
        <f>SUM(D5:M5)</f>
        <v>147628716</v>
      </c>
      <c r="O5" s="32">
        <f t="shared" ref="O5:O43" si="1">(N5/O$45)</f>
        <v>816.9552532843403</v>
      </c>
      <c r="P5" s="6"/>
    </row>
    <row r="6" spans="1:133">
      <c r="A6" s="12"/>
      <c r="B6" s="44">
        <v>511</v>
      </c>
      <c r="C6" s="20" t="s">
        <v>19</v>
      </c>
      <c r="D6" s="46">
        <v>989046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989046</v>
      </c>
      <c r="O6" s="47">
        <f t="shared" si="1"/>
        <v>5.473232764822419</v>
      </c>
      <c r="P6" s="9"/>
    </row>
    <row r="7" spans="1:133">
      <c r="A7" s="12"/>
      <c r="B7" s="44">
        <v>512</v>
      </c>
      <c r="C7" s="20" t="s">
        <v>20</v>
      </c>
      <c r="D7" s="46">
        <v>4325889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4325889</v>
      </c>
      <c r="O7" s="47">
        <f t="shared" si="1"/>
        <v>23.938823282016092</v>
      </c>
      <c r="P7" s="9"/>
    </row>
    <row r="8" spans="1:133">
      <c r="A8" s="12"/>
      <c r="B8" s="44">
        <v>513</v>
      </c>
      <c r="C8" s="20" t="s">
        <v>21</v>
      </c>
      <c r="D8" s="46">
        <v>14284696</v>
      </c>
      <c r="E8" s="46">
        <v>0</v>
      </c>
      <c r="F8" s="46">
        <v>0</v>
      </c>
      <c r="G8" s="46">
        <v>0</v>
      </c>
      <c r="H8" s="46">
        <v>576008</v>
      </c>
      <c r="I8" s="46">
        <v>0</v>
      </c>
      <c r="J8" s="46">
        <v>0</v>
      </c>
      <c r="K8" s="46">
        <v>3759371</v>
      </c>
      <c r="L8" s="46">
        <v>0</v>
      </c>
      <c r="M8" s="46">
        <v>0</v>
      </c>
      <c r="N8" s="46">
        <f t="shared" si="2"/>
        <v>18620075</v>
      </c>
      <c r="O8" s="47">
        <f t="shared" si="1"/>
        <v>103.04071253859861</v>
      </c>
      <c r="P8" s="9"/>
    </row>
    <row r="9" spans="1:133">
      <c r="A9" s="12"/>
      <c r="B9" s="44">
        <v>514</v>
      </c>
      <c r="C9" s="20" t="s">
        <v>22</v>
      </c>
      <c r="D9" s="46">
        <v>3583434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3583434</v>
      </c>
      <c r="O9" s="47">
        <f t="shared" si="1"/>
        <v>19.830188261596184</v>
      </c>
      <c r="P9" s="9"/>
    </row>
    <row r="10" spans="1:133">
      <c r="A10" s="12"/>
      <c r="B10" s="44">
        <v>515</v>
      </c>
      <c r="C10" s="20" t="s">
        <v>23</v>
      </c>
      <c r="D10" s="46">
        <v>3677883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3677883</v>
      </c>
      <c r="O10" s="47">
        <f t="shared" si="1"/>
        <v>20.352854913505915</v>
      </c>
      <c r="P10" s="9"/>
    </row>
    <row r="11" spans="1:133">
      <c r="A11" s="12"/>
      <c r="B11" s="44">
        <v>517</v>
      </c>
      <c r="C11" s="20" t="s">
        <v>24</v>
      </c>
      <c r="D11" s="46">
        <v>153230</v>
      </c>
      <c r="E11" s="46">
        <v>13833</v>
      </c>
      <c r="F11" s="46">
        <v>22574592</v>
      </c>
      <c r="G11" s="46">
        <v>834707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23576362</v>
      </c>
      <c r="O11" s="47">
        <f t="shared" si="1"/>
        <v>130.46806414839574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74795480</v>
      </c>
      <c r="L12" s="46">
        <v>0</v>
      </c>
      <c r="M12" s="46">
        <v>0</v>
      </c>
      <c r="N12" s="46">
        <f t="shared" si="2"/>
        <v>74795480</v>
      </c>
      <c r="O12" s="47">
        <f t="shared" si="1"/>
        <v>413.90700917512424</v>
      </c>
      <c r="P12" s="9"/>
    </row>
    <row r="13" spans="1:133">
      <c r="A13" s="12"/>
      <c r="B13" s="44">
        <v>519</v>
      </c>
      <c r="C13" s="20" t="s">
        <v>26</v>
      </c>
      <c r="D13" s="46">
        <v>13512792</v>
      </c>
      <c r="E13" s="46">
        <v>0</v>
      </c>
      <c r="F13" s="46">
        <v>3134020</v>
      </c>
      <c r="G13" s="46">
        <v>1413735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18060547</v>
      </c>
      <c r="O13" s="47">
        <f t="shared" si="1"/>
        <v>99.944368200281119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SUM(D15:D20)</f>
        <v>164417776</v>
      </c>
      <c r="E14" s="31">
        <f t="shared" si="3"/>
        <v>3019301</v>
      </c>
      <c r="F14" s="31">
        <f t="shared" si="3"/>
        <v>0</v>
      </c>
      <c r="G14" s="31">
        <f t="shared" si="3"/>
        <v>4943283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172380360</v>
      </c>
      <c r="O14" s="43">
        <f t="shared" si="1"/>
        <v>953.92715239117683</v>
      </c>
      <c r="P14" s="10"/>
    </row>
    <row r="15" spans="1:133">
      <c r="A15" s="12"/>
      <c r="B15" s="44">
        <v>521</v>
      </c>
      <c r="C15" s="20" t="s">
        <v>28</v>
      </c>
      <c r="D15" s="46">
        <v>89903453</v>
      </c>
      <c r="E15" s="46">
        <v>1803786</v>
      </c>
      <c r="F15" s="46">
        <v>0</v>
      </c>
      <c r="G15" s="46">
        <v>353233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92060472</v>
      </c>
      <c r="O15" s="47">
        <f t="shared" si="1"/>
        <v>509.44889489004237</v>
      </c>
      <c r="P15" s="9"/>
    </row>
    <row r="16" spans="1:133">
      <c r="A16" s="12"/>
      <c r="B16" s="44">
        <v>522</v>
      </c>
      <c r="C16" s="20" t="s">
        <v>29</v>
      </c>
      <c r="D16" s="46">
        <v>63850775</v>
      </c>
      <c r="E16" s="46">
        <v>0</v>
      </c>
      <c r="F16" s="46">
        <v>0</v>
      </c>
      <c r="G16" s="46">
        <v>4590050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68440825</v>
      </c>
      <c r="O16" s="47">
        <f t="shared" si="1"/>
        <v>378.74129801998828</v>
      </c>
      <c r="P16" s="9"/>
    </row>
    <row r="17" spans="1:16">
      <c r="A17" s="12"/>
      <c r="B17" s="44">
        <v>524</v>
      </c>
      <c r="C17" s="20" t="s">
        <v>30</v>
      </c>
      <c r="D17" s="46">
        <v>10663548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10663548</v>
      </c>
      <c r="O17" s="47">
        <f t="shared" si="1"/>
        <v>59.010481112968023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33249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33249</v>
      </c>
      <c r="O18" s="47">
        <f t="shared" si="1"/>
        <v>0.18399499739909023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126490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126490</v>
      </c>
      <c r="O19" s="47">
        <f t="shared" si="1"/>
        <v>0.69997675782763158</v>
      </c>
      <c r="P19" s="9"/>
    </row>
    <row r="20" spans="1:16">
      <c r="A20" s="12"/>
      <c r="B20" s="44">
        <v>529</v>
      </c>
      <c r="C20" s="20" t="s">
        <v>33</v>
      </c>
      <c r="D20" s="46">
        <v>0</v>
      </c>
      <c r="E20" s="46">
        <v>1055776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1055776</v>
      </c>
      <c r="O20" s="47">
        <f t="shared" si="1"/>
        <v>5.842506612951424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SUM(D22:D25)</f>
        <v>8692897</v>
      </c>
      <c r="E21" s="31">
        <f t="shared" si="5"/>
        <v>50920</v>
      </c>
      <c r="F21" s="31">
        <f t="shared" si="5"/>
        <v>0</v>
      </c>
      <c r="G21" s="31">
        <f t="shared" si="5"/>
        <v>143468</v>
      </c>
      <c r="H21" s="31">
        <f t="shared" si="5"/>
        <v>0</v>
      </c>
      <c r="I21" s="31">
        <f t="shared" si="5"/>
        <v>98954136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107841421</v>
      </c>
      <c r="O21" s="43">
        <f t="shared" si="1"/>
        <v>596.77830841255968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13000</v>
      </c>
      <c r="F22" s="46">
        <v>0</v>
      </c>
      <c r="G22" s="46">
        <v>0</v>
      </c>
      <c r="H22" s="46">
        <v>0</v>
      </c>
      <c r="I22" s="46">
        <v>20710632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20723632</v>
      </c>
      <c r="O22" s="47">
        <f t="shared" si="1"/>
        <v>114.68148262924308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37920</v>
      </c>
      <c r="F23" s="46">
        <v>0</v>
      </c>
      <c r="G23" s="46">
        <v>0</v>
      </c>
      <c r="H23" s="46">
        <v>0</v>
      </c>
      <c r="I23" s="46">
        <v>75891771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75929691</v>
      </c>
      <c r="O23" s="47">
        <f t="shared" si="1"/>
        <v>420.18356335705511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2351733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2351733</v>
      </c>
      <c r="O24" s="47">
        <f t="shared" si="1"/>
        <v>13.014138988190762</v>
      </c>
      <c r="P24" s="9"/>
    </row>
    <row r="25" spans="1:16">
      <c r="A25" s="12"/>
      <c r="B25" s="44">
        <v>539</v>
      </c>
      <c r="C25" s="20" t="s">
        <v>38</v>
      </c>
      <c r="D25" s="46">
        <v>8692897</v>
      </c>
      <c r="E25" s="46">
        <v>0</v>
      </c>
      <c r="F25" s="46">
        <v>0</v>
      </c>
      <c r="G25" s="46">
        <v>143468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8836365</v>
      </c>
      <c r="O25" s="47">
        <f t="shared" si="1"/>
        <v>48.899123438070681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SUM(D27:D31)</f>
        <v>2981814</v>
      </c>
      <c r="E26" s="31">
        <f t="shared" si="6"/>
        <v>1662739</v>
      </c>
      <c r="F26" s="31">
        <f t="shared" si="6"/>
        <v>0</v>
      </c>
      <c r="G26" s="31">
        <f t="shared" si="6"/>
        <v>3116587</v>
      </c>
      <c r="H26" s="31">
        <f t="shared" si="6"/>
        <v>0</v>
      </c>
      <c r="I26" s="31">
        <f t="shared" si="6"/>
        <v>21196276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28957416</v>
      </c>
      <c r="O26" s="43">
        <f t="shared" si="1"/>
        <v>160.24601286066871</v>
      </c>
      <c r="P26" s="10"/>
    </row>
    <row r="27" spans="1:16">
      <c r="A27" s="12"/>
      <c r="B27" s="44">
        <v>541</v>
      </c>
      <c r="C27" s="20" t="s">
        <v>40</v>
      </c>
      <c r="D27" s="46">
        <v>2872252</v>
      </c>
      <c r="E27" s="46">
        <v>716789</v>
      </c>
      <c r="F27" s="46">
        <v>0</v>
      </c>
      <c r="G27" s="46">
        <v>2539400</v>
      </c>
      <c r="H27" s="46">
        <v>0</v>
      </c>
      <c r="I27" s="46">
        <v>2755997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8884438</v>
      </c>
      <c r="O27" s="47">
        <f t="shared" si="1"/>
        <v>49.165152236229012</v>
      </c>
      <c r="P27" s="9"/>
    </row>
    <row r="28" spans="1:16">
      <c r="A28" s="12"/>
      <c r="B28" s="44">
        <v>542</v>
      </c>
      <c r="C28" s="20" t="s">
        <v>41</v>
      </c>
      <c r="D28" s="46">
        <v>109562</v>
      </c>
      <c r="E28" s="46">
        <v>2036</v>
      </c>
      <c r="F28" s="46">
        <v>0</v>
      </c>
      <c r="G28" s="46">
        <v>0</v>
      </c>
      <c r="H28" s="46">
        <v>0</v>
      </c>
      <c r="I28" s="46">
        <v>7539756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7651354</v>
      </c>
      <c r="O28" s="47">
        <f t="shared" si="1"/>
        <v>42.341449647493718</v>
      </c>
      <c r="P28" s="9"/>
    </row>
    <row r="29" spans="1:16">
      <c r="A29" s="12"/>
      <c r="B29" s="44">
        <v>543</v>
      </c>
      <c r="C29" s="20" t="s">
        <v>42</v>
      </c>
      <c r="D29" s="46">
        <v>0</v>
      </c>
      <c r="E29" s="46">
        <v>143044</v>
      </c>
      <c r="F29" s="46">
        <v>0</v>
      </c>
      <c r="G29" s="46">
        <v>577187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720231</v>
      </c>
      <c r="O29" s="47">
        <f t="shared" si="1"/>
        <v>3.9856507254878091</v>
      </c>
      <c r="P29" s="9"/>
    </row>
    <row r="30" spans="1:16">
      <c r="A30" s="12"/>
      <c r="B30" s="44">
        <v>544</v>
      </c>
      <c r="C30" s="20" t="s">
        <v>43</v>
      </c>
      <c r="D30" s="46">
        <v>0</v>
      </c>
      <c r="E30" s="46">
        <v>797030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797030</v>
      </c>
      <c r="O30" s="47">
        <f t="shared" si="1"/>
        <v>4.4106449149447169</v>
      </c>
      <c r="P30" s="9"/>
    </row>
    <row r="31" spans="1:16">
      <c r="A31" s="12"/>
      <c r="B31" s="44">
        <v>545</v>
      </c>
      <c r="C31" s="20" t="s">
        <v>44</v>
      </c>
      <c r="D31" s="46">
        <v>0</v>
      </c>
      <c r="E31" s="46">
        <v>3840</v>
      </c>
      <c r="F31" s="46">
        <v>0</v>
      </c>
      <c r="G31" s="46">
        <v>0</v>
      </c>
      <c r="H31" s="46">
        <v>0</v>
      </c>
      <c r="I31" s="46">
        <v>10900523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10904363</v>
      </c>
      <c r="O31" s="47">
        <f t="shared" si="1"/>
        <v>60.343115336513456</v>
      </c>
      <c r="P31" s="9"/>
    </row>
    <row r="32" spans="1:16" ht="15.6">
      <c r="A32" s="28" t="s">
        <v>45</v>
      </c>
      <c r="B32" s="29"/>
      <c r="C32" s="30"/>
      <c r="D32" s="31">
        <f t="shared" ref="D32:M32" si="8">SUM(D33:D34)</f>
        <v>1488424</v>
      </c>
      <c r="E32" s="31">
        <f t="shared" si="8"/>
        <v>20357741</v>
      </c>
      <c r="F32" s="31">
        <f t="shared" si="8"/>
        <v>0</v>
      </c>
      <c r="G32" s="31">
        <f t="shared" si="8"/>
        <v>500724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78500</v>
      </c>
      <c r="N32" s="31">
        <f t="shared" si="7"/>
        <v>22425389</v>
      </c>
      <c r="O32" s="43">
        <f t="shared" si="1"/>
        <v>124.09875156331279</v>
      </c>
      <c r="P32" s="10"/>
    </row>
    <row r="33" spans="1:119">
      <c r="A33" s="13"/>
      <c r="B33" s="45">
        <v>552</v>
      </c>
      <c r="C33" s="21" t="s">
        <v>46</v>
      </c>
      <c r="D33" s="46">
        <v>1205954</v>
      </c>
      <c r="E33" s="46">
        <v>6601681</v>
      </c>
      <c r="F33" s="46">
        <v>0</v>
      </c>
      <c r="G33" s="46">
        <v>500724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78500</v>
      </c>
      <c r="N33" s="46">
        <f t="shared" si="7"/>
        <v>8386859</v>
      </c>
      <c r="O33" s="47">
        <f t="shared" si="1"/>
        <v>46.411624406494525</v>
      </c>
      <c r="P33" s="9"/>
    </row>
    <row r="34" spans="1:119">
      <c r="A34" s="13"/>
      <c r="B34" s="45">
        <v>554</v>
      </c>
      <c r="C34" s="21" t="s">
        <v>47</v>
      </c>
      <c r="D34" s="46">
        <v>282470</v>
      </c>
      <c r="E34" s="46">
        <v>13756060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14038530</v>
      </c>
      <c r="O34" s="47">
        <f t="shared" si="1"/>
        <v>77.687127156818264</v>
      </c>
      <c r="P34" s="9"/>
    </row>
    <row r="35" spans="1:119" ht="15.6">
      <c r="A35" s="28" t="s">
        <v>48</v>
      </c>
      <c r="B35" s="29"/>
      <c r="C35" s="30"/>
      <c r="D35" s="31">
        <f t="shared" ref="D35:M35" si="9">SUM(D36:D38)</f>
        <v>34284542</v>
      </c>
      <c r="E35" s="31">
        <f t="shared" si="9"/>
        <v>1882959</v>
      </c>
      <c r="F35" s="31">
        <f t="shared" si="9"/>
        <v>0</v>
      </c>
      <c r="G35" s="31">
        <f t="shared" si="9"/>
        <v>12672402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ref="N35:N43" si="10">SUM(D35:M35)</f>
        <v>48839903</v>
      </c>
      <c r="O35" s="43">
        <f t="shared" si="1"/>
        <v>270.27272475734065</v>
      </c>
      <c r="P35" s="9"/>
    </row>
    <row r="36" spans="1:119">
      <c r="A36" s="12"/>
      <c r="B36" s="44">
        <v>572</v>
      </c>
      <c r="C36" s="20" t="s">
        <v>49</v>
      </c>
      <c r="D36" s="46">
        <v>29909061</v>
      </c>
      <c r="E36" s="46">
        <v>1484643</v>
      </c>
      <c r="F36" s="46">
        <v>0</v>
      </c>
      <c r="G36" s="46">
        <v>12672402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44066106</v>
      </c>
      <c r="O36" s="47">
        <f t="shared" si="1"/>
        <v>243.85524553694952</v>
      </c>
      <c r="P36" s="9"/>
    </row>
    <row r="37" spans="1:119">
      <c r="A37" s="12"/>
      <c r="B37" s="44">
        <v>573</v>
      </c>
      <c r="C37" s="20" t="s">
        <v>50</v>
      </c>
      <c r="D37" s="46">
        <v>0</v>
      </c>
      <c r="E37" s="46">
        <v>327750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327750</v>
      </c>
      <c r="O37" s="47">
        <f t="shared" si="1"/>
        <v>1.8137195223180194</v>
      </c>
      <c r="P37" s="9"/>
    </row>
    <row r="38" spans="1:119">
      <c r="A38" s="12"/>
      <c r="B38" s="44">
        <v>575</v>
      </c>
      <c r="C38" s="20" t="s">
        <v>51</v>
      </c>
      <c r="D38" s="46">
        <v>4375481</v>
      </c>
      <c r="E38" s="46">
        <v>70566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4446047</v>
      </c>
      <c r="O38" s="47">
        <f t="shared" si="1"/>
        <v>24.603759698073112</v>
      </c>
      <c r="P38" s="9"/>
    </row>
    <row r="39" spans="1:119" ht="15.6">
      <c r="A39" s="28" t="s">
        <v>55</v>
      </c>
      <c r="B39" s="29"/>
      <c r="C39" s="30"/>
      <c r="D39" s="31">
        <f t="shared" ref="D39:M39" si="11">SUM(D40:D42)</f>
        <v>27507251</v>
      </c>
      <c r="E39" s="31">
        <f t="shared" si="11"/>
        <v>1557105</v>
      </c>
      <c r="F39" s="31">
        <f t="shared" si="11"/>
        <v>0</v>
      </c>
      <c r="G39" s="31">
        <f t="shared" si="11"/>
        <v>2988142</v>
      </c>
      <c r="H39" s="31">
        <f t="shared" si="11"/>
        <v>39167</v>
      </c>
      <c r="I39" s="31">
        <f t="shared" si="11"/>
        <v>889438</v>
      </c>
      <c r="J39" s="31">
        <f t="shared" si="11"/>
        <v>59296383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0"/>
        <v>92277486</v>
      </c>
      <c r="O39" s="43">
        <f t="shared" si="1"/>
        <v>510.64981793631642</v>
      </c>
      <c r="P39" s="9"/>
    </row>
    <row r="40" spans="1:119">
      <c r="A40" s="12"/>
      <c r="B40" s="44">
        <v>581</v>
      </c>
      <c r="C40" s="20" t="s">
        <v>52</v>
      </c>
      <c r="D40" s="46">
        <v>27507251</v>
      </c>
      <c r="E40" s="46">
        <v>1557105</v>
      </c>
      <c r="F40" s="46">
        <v>0</v>
      </c>
      <c r="G40" s="46">
        <v>2988142</v>
      </c>
      <c r="H40" s="46">
        <v>39167</v>
      </c>
      <c r="I40" s="46">
        <v>587082</v>
      </c>
      <c r="J40" s="46">
        <v>10509</v>
      </c>
      <c r="K40" s="46">
        <v>0</v>
      </c>
      <c r="L40" s="46">
        <v>0</v>
      </c>
      <c r="M40" s="46">
        <v>0</v>
      </c>
      <c r="N40" s="46">
        <f t="shared" si="10"/>
        <v>32689256</v>
      </c>
      <c r="O40" s="47">
        <f t="shared" si="1"/>
        <v>180.89745774905094</v>
      </c>
      <c r="P40" s="9"/>
    </row>
    <row r="41" spans="1:119">
      <c r="A41" s="12"/>
      <c r="B41" s="44">
        <v>590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59198129</v>
      </c>
      <c r="K41" s="46">
        <v>0</v>
      </c>
      <c r="L41" s="46">
        <v>0</v>
      </c>
      <c r="M41" s="46">
        <v>0</v>
      </c>
      <c r="N41" s="46">
        <f t="shared" si="10"/>
        <v>59198129</v>
      </c>
      <c r="O41" s="47">
        <f t="shared" si="1"/>
        <v>327.59359954843779</v>
      </c>
      <c r="P41" s="9"/>
    </row>
    <row r="42" spans="1:119" ht="15.6" thickBot="1">
      <c r="A42" s="12"/>
      <c r="B42" s="44">
        <v>591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302356</v>
      </c>
      <c r="J42" s="46">
        <v>87745</v>
      </c>
      <c r="K42" s="46">
        <v>0</v>
      </c>
      <c r="L42" s="46">
        <v>0</v>
      </c>
      <c r="M42" s="46">
        <v>0</v>
      </c>
      <c r="N42" s="46">
        <f t="shared" si="10"/>
        <v>390101</v>
      </c>
      <c r="O42" s="47">
        <f t="shared" si="1"/>
        <v>2.158760638827709</v>
      </c>
      <c r="P42" s="9"/>
    </row>
    <row r="43" spans="1:119" ht="16.2" thickBot="1">
      <c r="A43" s="14" t="s">
        <v>10</v>
      </c>
      <c r="B43" s="23"/>
      <c r="C43" s="22"/>
      <c r="D43" s="15">
        <f>SUM(D5,D14,D21,D26,D32,D35,D39)</f>
        <v>279899674</v>
      </c>
      <c r="E43" s="15">
        <f t="shared" ref="E43:M43" si="12">SUM(E5,E14,E21,E26,E32,E35,E39)</f>
        <v>28544598</v>
      </c>
      <c r="F43" s="15">
        <f t="shared" si="12"/>
        <v>25708612</v>
      </c>
      <c r="G43" s="15">
        <f t="shared" si="12"/>
        <v>26613048</v>
      </c>
      <c r="H43" s="15">
        <f t="shared" si="12"/>
        <v>615175</v>
      </c>
      <c r="I43" s="15">
        <f t="shared" si="12"/>
        <v>121039850</v>
      </c>
      <c r="J43" s="15">
        <f t="shared" si="12"/>
        <v>59296383</v>
      </c>
      <c r="K43" s="15">
        <f t="shared" si="12"/>
        <v>78554851</v>
      </c>
      <c r="L43" s="15">
        <f t="shared" si="12"/>
        <v>0</v>
      </c>
      <c r="M43" s="15">
        <f t="shared" si="12"/>
        <v>78500</v>
      </c>
      <c r="N43" s="15">
        <f t="shared" si="10"/>
        <v>620350691</v>
      </c>
      <c r="O43" s="37">
        <f t="shared" si="1"/>
        <v>3432.9280212057151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56</v>
      </c>
      <c r="M45" s="163"/>
      <c r="N45" s="163"/>
      <c r="O45" s="41">
        <v>180706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6" thickBot="1">
      <c r="A47" s="165" t="s">
        <v>65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A47:O47"/>
    <mergeCell ref="A46:O46"/>
    <mergeCell ref="L45:N4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SUM(D6:D13)</f>
        <v>40748889</v>
      </c>
      <c r="E5" s="26">
        <f t="shared" si="0"/>
        <v>629057</v>
      </c>
      <c r="F5" s="26">
        <f t="shared" si="0"/>
        <v>11739280</v>
      </c>
      <c r="G5" s="26">
        <f t="shared" si="0"/>
        <v>2563703</v>
      </c>
      <c r="H5" s="26">
        <f t="shared" si="0"/>
        <v>668879</v>
      </c>
      <c r="I5" s="26">
        <f t="shared" si="0"/>
        <v>0</v>
      </c>
      <c r="J5" s="26">
        <f t="shared" si="0"/>
        <v>0</v>
      </c>
      <c r="K5" s="26">
        <f t="shared" si="0"/>
        <v>67914780</v>
      </c>
      <c r="L5" s="26">
        <f t="shared" si="0"/>
        <v>0</v>
      </c>
      <c r="M5" s="26">
        <f t="shared" si="0"/>
        <v>0</v>
      </c>
      <c r="N5" s="27">
        <f>SUM(D5:M5)</f>
        <v>124264588</v>
      </c>
      <c r="O5" s="32">
        <f t="shared" ref="O5:O43" si="1">(N5/O$45)</f>
        <v>688.82809312638585</v>
      </c>
      <c r="P5" s="6"/>
    </row>
    <row r="6" spans="1:133">
      <c r="A6" s="12"/>
      <c r="B6" s="44">
        <v>511</v>
      </c>
      <c r="C6" s="20" t="s">
        <v>19</v>
      </c>
      <c r="D6" s="46">
        <v>928670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928670</v>
      </c>
      <c r="O6" s="47">
        <f t="shared" si="1"/>
        <v>5.1478381374722835</v>
      </c>
      <c r="P6" s="9"/>
    </row>
    <row r="7" spans="1:133">
      <c r="A7" s="12"/>
      <c r="B7" s="44">
        <v>512</v>
      </c>
      <c r="C7" s="20" t="s">
        <v>20</v>
      </c>
      <c r="D7" s="46">
        <v>3879499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3879499</v>
      </c>
      <c r="O7" s="47">
        <f t="shared" si="1"/>
        <v>21.504983370288247</v>
      </c>
      <c r="P7" s="9"/>
    </row>
    <row r="8" spans="1:133">
      <c r="A8" s="12"/>
      <c r="B8" s="44">
        <v>513</v>
      </c>
      <c r="C8" s="20" t="s">
        <v>21</v>
      </c>
      <c r="D8" s="46">
        <v>13690708</v>
      </c>
      <c r="E8" s="46">
        <v>0</v>
      </c>
      <c r="F8" s="46">
        <v>0</v>
      </c>
      <c r="G8" s="46">
        <v>0</v>
      </c>
      <c r="H8" s="46">
        <v>668879</v>
      </c>
      <c r="I8" s="46">
        <v>0</v>
      </c>
      <c r="J8" s="46">
        <v>0</v>
      </c>
      <c r="K8" s="46">
        <v>4082194</v>
      </c>
      <c r="L8" s="46">
        <v>0</v>
      </c>
      <c r="M8" s="46">
        <v>0</v>
      </c>
      <c r="N8" s="46">
        <f t="shared" si="2"/>
        <v>18441781</v>
      </c>
      <c r="O8" s="47">
        <f t="shared" si="1"/>
        <v>102.22716740576497</v>
      </c>
      <c r="P8" s="9"/>
    </row>
    <row r="9" spans="1:133">
      <c r="A9" s="12"/>
      <c r="B9" s="44">
        <v>514</v>
      </c>
      <c r="C9" s="20" t="s">
        <v>22</v>
      </c>
      <c r="D9" s="46">
        <v>3262583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3262583</v>
      </c>
      <c r="O9" s="47">
        <f t="shared" si="1"/>
        <v>18.085271618625278</v>
      </c>
      <c r="P9" s="9"/>
    </row>
    <row r="10" spans="1:133">
      <c r="A10" s="12"/>
      <c r="B10" s="44">
        <v>515</v>
      </c>
      <c r="C10" s="20" t="s">
        <v>23</v>
      </c>
      <c r="D10" s="46">
        <v>4435943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4435943</v>
      </c>
      <c r="O10" s="47">
        <f t="shared" si="1"/>
        <v>24.589484478935699</v>
      </c>
      <c r="P10" s="9"/>
    </row>
    <row r="11" spans="1:133">
      <c r="A11" s="12"/>
      <c r="B11" s="44">
        <v>517</v>
      </c>
      <c r="C11" s="20" t="s">
        <v>24</v>
      </c>
      <c r="D11" s="46">
        <v>295428</v>
      </c>
      <c r="E11" s="46">
        <v>85000</v>
      </c>
      <c r="F11" s="46">
        <v>8422000</v>
      </c>
      <c r="G11" s="46">
        <v>872917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9675345</v>
      </c>
      <c r="O11" s="47">
        <f t="shared" si="1"/>
        <v>53.632732815964523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63832586</v>
      </c>
      <c r="L12" s="46">
        <v>0</v>
      </c>
      <c r="M12" s="46">
        <v>0</v>
      </c>
      <c r="N12" s="46">
        <f t="shared" si="2"/>
        <v>63832586</v>
      </c>
      <c r="O12" s="47">
        <f t="shared" si="1"/>
        <v>353.83916851441239</v>
      </c>
      <c r="P12" s="9"/>
    </row>
    <row r="13" spans="1:133">
      <c r="A13" s="12"/>
      <c r="B13" s="44">
        <v>519</v>
      </c>
      <c r="C13" s="20" t="s">
        <v>26</v>
      </c>
      <c r="D13" s="46">
        <v>14256058</v>
      </c>
      <c r="E13" s="46">
        <v>544057</v>
      </c>
      <c r="F13" s="46">
        <v>3317280</v>
      </c>
      <c r="G13" s="46">
        <v>1690786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19808181</v>
      </c>
      <c r="O13" s="47">
        <f t="shared" si="1"/>
        <v>109.80144678492239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SUM(D15:D20)</f>
        <v>162750017</v>
      </c>
      <c r="E14" s="31">
        <f t="shared" si="3"/>
        <v>2762981</v>
      </c>
      <c r="F14" s="31">
        <f t="shared" si="3"/>
        <v>0</v>
      </c>
      <c r="G14" s="31">
        <f t="shared" si="3"/>
        <v>6024551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171537549</v>
      </c>
      <c r="O14" s="43">
        <f t="shared" si="1"/>
        <v>950.87333148558753</v>
      </c>
      <c r="P14" s="10"/>
    </row>
    <row r="15" spans="1:133">
      <c r="A15" s="12"/>
      <c r="B15" s="44">
        <v>521</v>
      </c>
      <c r="C15" s="20" t="s">
        <v>28</v>
      </c>
      <c r="D15" s="46">
        <v>89027840</v>
      </c>
      <c r="E15" s="46">
        <v>2000367</v>
      </c>
      <c r="F15" s="46">
        <v>0</v>
      </c>
      <c r="G15" s="46">
        <v>1333735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92361942</v>
      </c>
      <c r="O15" s="47">
        <f t="shared" si="1"/>
        <v>511.98415742793793</v>
      </c>
      <c r="P15" s="9"/>
    </row>
    <row r="16" spans="1:133">
      <c r="A16" s="12"/>
      <c r="B16" s="44">
        <v>522</v>
      </c>
      <c r="C16" s="20" t="s">
        <v>29</v>
      </c>
      <c r="D16" s="46">
        <v>63023049</v>
      </c>
      <c r="E16" s="46">
        <v>0</v>
      </c>
      <c r="F16" s="46">
        <v>0</v>
      </c>
      <c r="G16" s="46">
        <v>4690816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67713865</v>
      </c>
      <c r="O16" s="47">
        <f t="shared" si="1"/>
        <v>375.35401884700667</v>
      </c>
      <c r="P16" s="9"/>
    </row>
    <row r="17" spans="1:16">
      <c r="A17" s="12"/>
      <c r="B17" s="44">
        <v>524</v>
      </c>
      <c r="C17" s="20" t="s">
        <v>30</v>
      </c>
      <c r="D17" s="46">
        <v>10699128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10699128</v>
      </c>
      <c r="O17" s="47">
        <f t="shared" si="1"/>
        <v>59.307804878048778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91964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91964</v>
      </c>
      <c r="O18" s="47">
        <f t="shared" si="1"/>
        <v>0.50977827050997782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22217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22217</v>
      </c>
      <c r="O19" s="47">
        <f t="shared" si="1"/>
        <v>0.12315410199556541</v>
      </c>
      <c r="P19" s="9"/>
    </row>
    <row r="20" spans="1:16">
      <c r="A20" s="12"/>
      <c r="B20" s="44">
        <v>529</v>
      </c>
      <c r="C20" s="20" t="s">
        <v>33</v>
      </c>
      <c r="D20" s="46">
        <v>0</v>
      </c>
      <c r="E20" s="46">
        <v>648433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648433</v>
      </c>
      <c r="O20" s="47">
        <f t="shared" si="1"/>
        <v>3.5944179600886916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SUM(D22:D25)</f>
        <v>7968647</v>
      </c>
      <c r="E21" s="31">
        <f t="shared" si="5"/>
        <v>5733</v>
      </c>
      <c r="F21" s="31">
        <f t="shared" si="5"/>
        <v>0</v>
      </c>
      <c r="G21" s="31">
        <f t="shared" si="5"/>
        <v>107789</v>
      </c>
      <c r="H21" s="31">
        <f t="shared" si="5"/>
        <v>0</v>
      </c>
      <c r="I21" s="31">
        <f t="shared" si="5"/>
        <v>90870976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98953145</v>
      </c>
      <c r="O21" s="43">
        <f t="shared" si="1"/>
        <v>548.52075942350336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19896986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19896986</v>
      </c>
      <c r="O22" s="47">
        <f t="shared" si="1"/>
        <v>110.29371396895787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5733</v>
      </c>
      <c r="F23" s="46">
        <v>0</v>
      </c>
      <c r="G23" s="46">
        <v>0</v>
      </c>
      <c r="H23" s="46">
        <v>0</v>
      </c>
      <c r="I23" s="46">
        <v>68560881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68566614</v>
      </c>
      <c r="O23" s="47">
        <f t="shared" si="1"/>
        <v>380.08100886917958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2413109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2413109</v>
      </c>
      <c r="O24" s="47">
        <f t="shared" si="1"/>
        <v>13.376435698447894</v>
      </c>
      <c r="P24" s="9"/>
    </row>
    <row r="25" spans="1:16">
      <c r="A25" s="12"/>
      <c r="B25" s="44">
        <v>539</v>
      </c>
      <c r="C25" s="20" t="s">
        <v>38</v>
      </c>
      <c r="D25" s="46">
        <v>7968647</v>
      </c>
      <c r="E25" s="46">
        <v>0</v>
      </c>
      <c r="F25" s="46">
        <v>0</v>
      </c>
      <c r="G25" s="46">
        <v>107789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8076436</v>
      </c>
      <c r="O25" s="47">
        <f t="shared" si="1"/>
        <v>44.769600886917964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SUM(D27:D31)</f>
        <v>2908534</v>
      </c>
      <c r="E26" s="31">
        <f t="shared" si="6"/>
        <v>2051256</v>
      </c>
      <c r="F26" s="31">
        <f t="shared" si="6"/>
        <v>0</v>
      </c>
      <c r="G26" s="31">
        <f t="shared" si="6"/>
        <v>2616502</v>
      </c>
      <c r="H26" s="31">
        <f t="shared" si="6"/>
        <v>0</v>
      </c>
      <c r="I26" s="31">
        <f t="shared" si="6"/>
        <v>20506089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28082381</v>
      </c>
      <c r="O26" s="43">
        <f t="shared" si="1"/>
        <v>155.66730044345897</v>
      </c>
      <c r="P26" s="10"/>
    </row>
    <row r="27" spans="1:16">
      <c r="A27" s="12"/>
      <c r="B27" s="44">
        <v>541</v>
      </c>
      <c r="C27" s="20" t="s">
        <v>40</v>
      </c>
      <c r="D27" s="46">
        <v>2808221</v>
      </c>
      <c r="E27" s="46">
        <v>1029201</v>
      </c>
      <c r="F27" s="46">
        <v>0</v>
      </c>
      <c r="G27" s="46">
        <v>2275590</v>
      </c>
      <c r="H27" s="46">
        <v>0</v>
      </c>
      <c r="I27" s="46">
        <v>2535734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8648746</v>
      </c>
      <c r="O27" s="47">
        <f t="shared" si="1"/>
        <v>47.942050997782708</v>
      </c>
      <c r="P27" s="9"/>
    </row>
    <row r="28" spans="1:16">
      <c r="A28" s="12"/>
      <c r="B28" s="44">
        <v>542</v>
      </c>
      <c r="C28" s="20" t="s">
        <v>41</v>
      </c>
      <c r="D28" s="46">
        <v>100313</v>
      </c>
      <c r="E28" s="46">
        <v>0</v>
      </c>
      <c r="F28" s="46">
        <v>0</v>
      </c>
      <c r="G28" s="46">
        <v>0</v>
      </c>
      <c r="H28" s="46">
        <v>0</v>
      </c>
      <c r="I28" s="46">
        <v>6758117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6858430</v>
      </c>
      <c r="O28" s="47">
        <f t="shared" si="1"/>
        <v>38.017904656319288</v>
      </c>
      <c r="P28" s="9"/>
    </row>
    <row r="29" spans="1:16">
      <c r="A29" s="12"/>
      <c r="B29" s="44">
        <v>543</v>
      </c>
      <c r="C29" s="20" t="s">
        <v>42</v>
      </c>
      <c r="D29" s="46">
        <v>0</v>
      </c>
      <c r="E29" s="46">
        <v>0</v>
      </c>
      <c r="F29" s="46">
        <v>0</v>
      </c>
      <c r="G29" s="46">
        <v>340912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340912</v>
      </c>
      <c r="O29" s="47">
        <f t="shared" si="1"/>
        <v>1.8897560975609755</v>
      </c>
      <c r="P29" s="9"/>
    </row>
    <row r="30" spans="1:16">
      <c r="A30" s="12"/>
      <c r="B30" s="44">
        <v>544</v>
      </c>
      <c r="C30" s="20" t="s">
        <v>43</v>
      </c>
      <c r="D30" s="46">
        <v>0</v>
      </c>
      <c r="E30" s="46">
        <v>952390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952390</v>
      </c>
      <c r="O30" s="47">
        <f t="shared" si="1"/>
        <v>5.2793237250554323</v>
      </c>
      <c r="P30" s="9"/>
    </row>
    <row r="31" spans="1:16">
      <c r="A31" s="12"/>
      <c r="B31" s="44">
        <v>545</v>
      </c>
      <c r="C31" s="20" t="s">
        <v>44</v>
      </c>
      <c r="D31" s="46">
        <v>0</v>
      </c>
      <c r="E31" s="46">
        <v>69665</v>
      </c>
      <c r="F31" s="46">
        <v>0</v>
      </c>
      <c r="G31" s="46">
        <v>0</v>
      </c>
      <c r="H31" s="46">
        <v>0</v>
      </c>
      <c r="I31" s="46">
        <v>11212238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11281903</v>
      </c>
      <c r="O31" s="47">
        <f t="shared" si="1"/>
        <v>62.538264966740577</v>
      </c>
      <c r="P31" s="9"/>
    </row>
    <row r="32" spans="1:16" ht="15.6">
      <c r="A32" s="28" t="s">
        <v>45</v>
      </c>
      <c r="B32" s="29"/>
      <c r="C32" s="30"/>
      <c r="D32" s="31">
        <f t="shared" ref="D32:M32" si="8">SUM(D33:D34)</f>
        <v>1033459</v>
      </c>
      <c r="E32" s="31">
        <f t="shared" si="8"/>
        <v>16515426</v>
      </c>
      <c r="F32" s="31">
        <f t="shared" si="8"/>
        <v>0</v>
      </c>
      <c r="G32" s="31">
        <f t="shared" si="8"/>
        <v>897153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65200</v>
      </c>
      <c r="N32" s="31">
        <f t="shared" si="7"/>
        <v>18511238</v>
      </c>
      <c r="O32" s="43">
        <f t="shared" si="1"/>
        <v>102.61218403547672</v>
      </c>
      <c r="P32" s="10"/>
    </row>
    <row r="33" spans="1:119">
      <c r="A33" s="13"/>
      <c r="B33" s="45">
        <v>552</v>
      </c>
      <c r="C33" s="21" t="s">
        <v>46</v>
      </c>
      <c r="D33" s="46">
        <v>1033459</v>
      </c>
      <c r="E33" s="46">
        <v>6340853</v>
      </c>
      <c r="F33" s="46">
        <v>0</v>
      </c>
      <c r="G33" s="46">
        <v>897153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65200</v>
      </c>
      <c r="N33" s="46">
        <f t="shared" si="7"/>
        <v>8336665</v>
      </c>
      <c r="O33" s="47">
        <f t="shared" si="1"/>
        <v>46.21211197339246</v>
      </c>
      <c r="P33" s="9"/>
    </row>
    <row r="34" spans="1:119">
      <c r="A34" s="13"/>
      <c r="B34" s="45">
        <v>554</v>
      </c>
      <c r="C34" s="21" t="s">
        <v>47</v>
      </c>
      <c r="D34" s="46">
        <v>0</v>
      </c>
      <c r="E34" s="46">
        <v>10174573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10174573</v>
      </c>
      <c r="O34" s="47">
        <f t="shared" si="1"/>
        <v>56.400072062084256</v>
      </c>
      <c r="P34" s="9"/>
    </row>
    <row r="35" spans="1:119" ht="15.6">
      <c r="A35" s="28" t="s">
        <v>48</v>
      </c>
      <c r="B35" s="29"/>
      <c r="C35" s="30"/>
      <c r="D35" s="31">
        <f t="shared" ref="D35:M35" si="9">SUM(D36:D38)</f>
        <v>33448914</v>
      </c>
      <c r="E35" s="31">
        <f t="shared" si="9"/>
        <v>2178720</v>
      </c>
      <c r="F35" s="31">
        <f t="shared" si="9"/>
        <v>0</v>
      </c>
      <c r="G35" s="31">
        <f t="shared" si="9"/>
        <v>3147789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ref="N35:N43" si="10">SUM(D35:M35)</f>
        <v>38775423</v>
      </c>
      <c r="O35" s="43">
        <f t="shared" si="1"/>
        <v>214.94136917960088</v>
      </c>
      <c r="P35" s="9"/>
    </row>
    <row r="36" spans="1:119">
      <c r="A36" s="12"/>
      <c r="B36" s="44">
        <v>572</v>
      </c>
      <c r="C36" s="20" t="s">
        <v>49</v>
      </c>
      <c r="D36" s="46">
        <v>29142756</v>
      </c>
      <c r="E36" s="46">
        <v>2095149</v>
      </c>
      <c r="F36" s="46">
        <v>0</v>
      </c>
      <c r="G36" s="46">
        <v>3105800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34343705</v>
      </c>
      <c r="O36" s="47">
        <f t="shared" si="1"/>
        <v>190.37530487804878</v>
      </c>
      <c r="P36" s="9"/>
    </row>
    <row r="37" spans="1:119">
      <c r="A37" s="12"/>
      <c r="B37" s="44">
        <v>573</v>
      </c>
      <c r="C37" s="20" t="s">
        <v>50</v>
      </c>
      <c r="D37" s="46">
        <v>0</v>
      </c>
      <c r="E37" s="46">
        <v>26036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26036</v>
      </c>
      <c r="O37" s="47">
        <f t="shared" si="1"/>
        <v>0.14432372505543237</v>
      </c>
      <c r="P37" s="9"/>
    </row>
    <row r="38" spans="1:119">
      <c r="A38" s="12"/>
      <c r="B38" s="44">
        <v>575</v>
      </c>
      <c r="C38" s="20" t="s">
        <v>51</v>
      </c>
      <c r="D38" s="46">
        <v>4306158</v>
      </c>
      <c r="E38" s="46">
        <v>57535</v>
      </c>
      <c r="F38" s="46">
        <v>0</v>
      </c>
      <c r="G38" s="46">
        <v>41989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4405682</v>
      </c>
      <c r="O38" s="47">
        <f t="shared" si="1"/>
        <v>24.421740576496674</v>
      </c>
      <c r="P38" s="9"/>
    </row>
    <row r="39" spans="1:119" ht="15.6">
      <c r="A39" s="28" t="s">
        <v>55</v>
      </c>
      <c r="B39" s="29"/>
      <c r="C39" s="30"/>
      <c r="D39" s="31">
        <f t="shared" ref="D39:M39" si="11">SUM(D40:D42)</f>
        <v>17746022</v>
      </c>
      <c r="E39" s="31">
        <f t="shared" si="11"/>
        <v>2071256</v>
      </c>
      <c r="F39" s="31">
        <f t="shared" si="11"/>
        <v>0</v>
      </c>
      <c r="G39" s="31">
        <f t="shared" si="11"/>
        <v>506741</v>
      </c>
      <c r="H39" s="31">
        <f t="shared" si="11"/>
        <v>75670</v>
      </c>
      <c r="I39" s="31">
        <f t="shared" si="11"/>
        <v>1272227</v>
      </c>
      <c r="J39" s="31">
        <f t="shared" si="11"/>
        <v>58054167</v>
      </c>
      <c r="K39" s="31">
        <f t="shared" si="11"/>
        <v>52745</v>
      </c>
      <c r="L39" s="31">
        <f t="shared" si="11"/>
        <v>0</v>
      </c>
      <c r="M39" s="31">
        <f t="shared" si="11"/>
        <v>0</v>
      </c>
      <c r="N39" s="31">
        <f t="shared" si="10"/>
        <v>79778828</v>
      </c>
      <c r="O39" s="43">
        <f t="shared" si="1"/>
        <v>442.23297117516631</v>
      </c>
      <c r="P39" s="9"/>
    </row>
    <row r="40" spans="1:119">
      <c r="A40" s="12"/>
      <c r="B40" s="44">
        <v>581</v>
      </c>
      <c r="C40" s="20" t="s">
        <v>52</v>
      </c>
      <c r="D40" s="46">
        <v>17746022</v>
      </c>
      <c r="E40" s="46">
        <v>2071256</v>
      </c>
      <c r="F40" s="46">
        <v>0</v>
      </c>
      <c r="G40" s="46">
        <v>506741</v>
      </c>
      <c r="H40" s="46">
        <v>75670</v>
      </c>
      <c r="I40" s="46">
        <v>677762</v>
      </c>
      <c r="J40" s="46">
        <v>125036</v>
      </c>
      <c r="K40" s="46">
        <v>52745</v>
      </c>
      <c r="L40" s="46">
        <v>0</v>
      </c>
      <c r="M40" s="46">
        <v>0</v>
      </c>
      <c r="N40" s="46">
        <f t="shared" si="10"/>
        <v>21255232</v>
      </c>
      <c r="O40" s="47">
        <f t="shared" si="1"/>
        <v>117.82279379157428</v>
      </c>
      <c r="P40" s="9"/>
    </row>
    <row r="41" spans="1:119">
      <c r="A41" s="12"/>
      <c r="B41" s="44">
        <v>590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57808804</v>
      </c>
      <c r="K41" s="46">
        <v>0</v>
      </c>
      <c r="L41" s="46">
        <v>0</v>
      </c>
      <c r="M41" s="46">
        <v>0</v>
      </c>
      <c r="N41" s="46">
        <f t="shared" si="10"/>
        <v>57808804</v>
      </c>
      <c r="O41" s="47">
        <f t="shared" si="1"/>
        <v>320.44791574279378</v>
      </c>
      <c r="P41" s="9"/>
    </row>
    <row r="42" spans="1:119" ht="15.6" thickBot="1">
      <c r="A42" s="12"/>
      <c r="B42" s="44">
        <v>591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594465</v>
      </c>
      <c r="J42" s="46">
        <v>120327</v>
      </c>
      <c r="K42" s="46">
        <v>0</v>
      </c>
      <c r="L42" s="46">
        <v>0</v>
      </c>
      <c r="M42" s="46">
        <v>0</v>
      </c>
      <c r="N42" s="46">
        <f t="shared" si="10"/>
        <v>714792</v>
      </c>
      <c r="O42" s="47">
        <f t="shared" si="1"/>
        <v>3.9622616407982263</v>
      </c>
      <c r="P42" s="9"/>
    </row>
    <row r="43" spans="1:119" ht="16.2" thickBot="1">
      <c r="A43" s="14" t="s">
        <v>10</v>
      </c>
      <c r="B43" s="23"/>
      <c r="C43" s="22"/>
      <c r="D43" s="15">
        <f>SUM(D5,D14,D21,D26,D32,D35,D39)</f>
        <v>266604482</v>
      </c>
      <c r="E43" s="15">
        <f t="shared" ref="E43:M43" si="12">SUM(E5,E14,E21,E26,E32,E35,E39)</f>
        <v>26214429</v>
      </c>
      <c r="F43" s="15">
        <f t="shared" si="12"/>
        <v>11739280</v>
      </c>
      <c r="G43" s="15">
        <f t="shared" si="12"/>
        <v>15864228</v>
      </c>
      <c r="H43" s="15">
        <f t="shared" si="12"/>
        <v>744549</v>
      </c>
      <c r="I43" s="15">
        <f t="shared" si="12"/>
        <v>112649292</v>
      </c>
      <c r="J43" s="15">
        <f t="shared" si="12"/>
        <v>58054167</v>
      </c>
      <c r="K43" s="15">
        <f t="shared" si="12"/>
        <v>67967525</v>
      </c>
      <c r="L43" s="15">
        <f t="shared" si="12"/>
        <v>0</v>
      </c>
      <c r="M43" s="15">
        <f t="shared" si="12"/>
        <v>65200</v>
      </c>
      <c r="N43" s="15">
        <f t="shared" si="10"/>
        <v>559903152</v>
      </c>
      <c r="O43" s="37">
        <f t="shared" si="1"/>
        <v>3103.6760088691794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69</v>
      </c>
      <c r="M45" s="163"/>
      <c r="N45" s="163"/>
      <c r="O45" s="41">
        <v>180400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65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SUM(D6:D13)</f>
        <v>43082238</v>
      </c>
      <c r="E5" s="26">
        <f t="shared" si="0"/>
        <v>2257207</v>
      </c>
      <c r="F5" s="26">
        <f t="shared" si="0"/>
        <v>14166733</v>
      </c>
      <c r="G5" s="26">
        <f t="shared" si="0"/>
        <v>1759056</v>
      </c>
      <c r="H5" s="26">
        <f t="shared" si="0"/>
        <v>706389</v>
      </c>
      <c r="I5" s="26">
        <f t="shared" si="0"/>
        <v>0</v>
      </c>
      <c r="J5" s="26">
        <f t="shared" si="0"/>
        <v>0</v>
      </c>
      <c r="K5" s="26">
        <f t="shared" si="0"/>
        <v>68626416</v>
      </c>
      <c r="L5" s="26">
        <f t="shared" si="0"/>
        <v>0</v>
      </c>
      <c r="M5" s="26">
        <f t="shared" si="0"/>
        <v>0</v>
      </c>
      <c r="N5" s="27">
        <f>SUM(D5:M5)</f>
        <v>130598039</v>
      </c>
      <c r="O5" s="32">
        <f t="shared" ref="O5:O42" si="1">(N5/O$44)</f>
        <v>725.66157325346865</v>
      </c>
      <c r="P5" s="6"/>
    </row>
    <row r="6" spans="1:133">
      <c r="A6" s="12"/>
      <c r="B6" s="44">
        <v>511</v>
      </c>
      <c r="C6" s="20" t="s">
        <v>19</v>
      </c>
      <c r="D6" s="46">
        <v>894377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894377</v>
      </c>
      <c r="O6" s="47">
        <f t="shared" si="1"/>
        <v>4.9695617627284392</v>
      </c>
      <c r="P6" s="9"/>
    </row>
    <row r="7" spans="1:133">
      <c r="A7" s="12"/>
      <c r="B7" s="44">
        <v>512</v>
      </c>
      <c r="C7" s="20" t="s">
        <v>20</v>
      </c>
      <c r="D7" s="46">
        <v>3502140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3502140</v>
      </c>
      <c r="O7" s="47">
        <f t="shared" si="1"/>
        <v>19.459468469920154</v>
      </c>
      <c r="P7" s="9"/>
    </row>
    <row r="8" spans="1:133">
      <c r="A8" s="12"/>
      <c r="B8" s="44">
        <v>513</v>
      </c>
      <c r="C8" s="20" t="s">
        <v>21</v>
      </c>
      <c r="D8" s="46">
        <v>12970610</v>
      </c>
      <c r="E8" s="46">
        <v>0</v>
      </c>
      <c r="F8" s="46">
        <v>0</v>
      </c>
      <c r="G8" s="46">
        <v>0</v>
      </c>
      <c r="H8" s="46">
        <v>706389</v>
      </c>
      <c r="I8" s="46">
        <v>0</v>
      </c>
      <c r="J8" s="46">
        <v>0</v>
      </c>
      <c r="K8" s="46">
        <v>4050240</v>
      </c>
      <c r="L8" s="46">
        <v>0</v>
      </c>
      <c r="M8" s="46">
        <v>0</v>
      </c>
      <c r="N8" s="46">
        <f t="shared" si="2"/>
        <v>17727239</v>
      </c>
      <c r="O8" s="47">
        <f t="shared" si="1"/>
        <v>98.500530641047717</v>
      </c>
      <c r="P8" s="9"/>
    </row>
    <row r="9" spans="1:133">
      <c r="A9" s="12"/>
      <c r="B9" s="44">
        <v>514</v>
      </c>
      <c r="C9" s="20" t="s">
        <v>22</v>
      </c>
      <c r="D9" s="46">
        <v>3149565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3149565</v>
      </c>
      <c r="O9" s="47">
        <f t="shared" si="1"/>
        <v>17.500402842680209</v>
      </c>
      <c r="P9" s="9"/>
    </row>
    <row r="10" spans="1:133">
      <c r="A10" s="12"/>
      <c r="B10" s="44">
        <v>515</v>
      </c>
      <c r="C10" s="20" t="s">
        <v>23</v>
      </c>
      <c r="D10" s="46">
        <v>3845619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3845619</v>
      </c>
      <c r="O10" s="47">
        <f t="shared" si="1"/>
        <v>21.367992621033387</v>
      </c>
      <c r="P10" s="9"/>
    </row>
    <row r="11" spans="1:133">
      <c r="A11" s="12"/>
      <c r="B11" s="44">
        <v>517</v>
      </c>
      <c r="C11" s="20" t="s">
        <v>24</v>
      </c>
      <c r="D11" s="46">
        <v>651309</v>
      </c>
      <c r="E11" s="46">
        <v>80000</v>
      </c>
      <c r="F11" s="46">
        <v>10442000</v>
      </c>
      <c r="G11" s="46">
        <v>470919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11644228</v>
      </c>
      <c r="O11" s="47">
        <f t="shared" si="1"/>
        <v>64.70057953781442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64576176</v>
      </c>
      <c r="L12" s="46">
        <v>0</v>
      </c>
      <c r="M12" s="46">
        <v>0</v>
      </c>
      <c r="N12" s="46">
        <f t="shared" si="2"/>
        <v>64576176</v>
      </c>
      <c r="O12" s="47">
        <f t="shared" si="1"/>
        <v>358.81434231070563</v>
      </c>
      <c r="P12" s="9"/>
    </row>
    <row r="13" spans="1:133">
      <c r="A13" s="12"/>
      <c r="B13" s="44">
        <v>519</v>
      </c>
      <c r="C13" s="20" t="s">
        <v>26</v>
      </c>
      <c r="D13" s="46">
        <v>18068618</v>
      </c>
      <c r="E13" s="46">
        <v>2177207</v>
      </c>
      <c r="F13" s="46">
        <v>3724733</v>
      </c>
      <c r="G13" s="46">
        <v>1288137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25258695</v>
      </c>
      <c r="O13" s="47">
        <f t="shared" si="1"/>
        <v>140.34869506753867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SUM(D15:D20)</f>
        <v>156693955</v>
      </c>
      <c r="E14" s="31">
        <f t="shared" si="3"/>
        <v>3504425</v>
      </c>
      <c r="F14" s="31">
        <f t="shared" si="3"/>
        <v>0</v>
      </c>
      <c r="G14" s="31">
        <f t="shared" si="3"/>
        <v>8955964</v>
      </c>
      <c r="H14" s="31">
        <f t="shared" si="3"/>
        <v>0</v>
      </c>
      <c r="I14" s="31">
        <f t="shared" si="3"/>
        <v>2941912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172096256</v>
      </c>
      <c r="O14" s="43">
        <f t="shared" si="1"/>
        <v>956.2443727044913</v>
      </c>
      <c r="P14" s="10"/>
    </row>
    <row r="15" spans="1:133">
      <c r="A15" s="12"/>
      <c r="B15" s="44">
        <v>521</v>
      </c>
      <c r="C15" s="20" t="s">
        <v>28</v>
      </c>
      <c r="D15" s="46">
        <v>84118318</v>
      </c>
      <c r="E15" s="46">
        <v>1685755</v>
      </c>
      <c r="F15" s="46">
        <v>0</v>
      </c>
      <c r="G15" s="46">
        <v>505271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86309344</v>
      </c>
      <c r="O15" s="47">
        <f t="shared" si="1"/>
        <v>479.57362019436465</v>
      </c>
      <c r="P15" s="9"/>
    </row>
    <row r="16" spans="1:133">
      <c r="A16" s="12"/>
      <c r="B16" s="44">
        <v>522</v>
      </c>
      <c r="C16" s="20" t="s">
        <v>29</v>
      </c>
      <c r="D16" s="46">
        <v>62102360</v>
      </c>
      <c r="E16" s="46">
        <v>1600</v>
      </c>
      <c r="F16" s="46">
        <v>0</v>
      </c>
      <c r="G16" s="46">
        <v>8450693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70554653</v>
      </c>
      <c r="O16" s="47">
        <f t="shared" si="1"/>
        <v>392.03345539003504</v>
      </c>
      <c r="P16" s="9"/>
    </row>
    <row r="17" spans="1:16">
      <c r="A17" s="12"/>
      <c r="B17" s="44">
        <v>524</v>
      </c>
      <c r="C17" s="20" t="s">
        <v>30</v>
      </c>
      <c r="D17" s="46">
        <v>10473277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10473277</v>
      </c>
      <c r="O17" s="47">
        <f t="shared" si="1"/>
        <v>58.19424796217168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1633149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1633149</v>
      </c>
      <c r="O18" s="47">
        <f t="shared" si="1"/>
        <v>9.0745120047118704</v>
      </c>
      <c r="P18" s="9"/>
    </row>
    <row r="19" spans="1:16">
      <c r="A19" s="12"/>
      <c r="B19" s="44">
        <v>526</v>
      </c>
      <c r="C19" s="20" t="s">
        <v>32</v>
      </c>
      <c r="D19" s="46">
        <v>0</v>
      </c>
      <c r="E19" s="46">
        <v>29112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29112</v>
      </c>
      <c r="O19" s="47">
        <f t="shared" si="1"/>
        <v>0.16175939456912503</v>
      </c>
      <c r="P19" s="9"/>
    </row>
    <row r="20" spans="1:16">
      <c r="A20" s="12"/>
      <c r="B20" s="44">
        <v>529</v>
      </c>
      <c r="C20" s="20" t="s">
        <v>33</v>
      </c>
      <c r="D20" s="46">
        <v>0</v>
      </c>
      <c r="E20" s="46">
        <v>154809</v>
      </c>
      <c r="F20" s="46">
        <v>0</v>
      </c>
      <c r="G20" s="46">
        <v>0</v>
      </c>
      <c r="H20" s="46">
        <v>0</v>
      </c>
      <c r="I20" s="46">
        <v>2941912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3096721</v>
      </c>
      <c r="O20" s="47">
        <f t="shared" si="1"/>
        <v>17.206777758638893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SUM(D22:D25)</f>
        <v>7578358</v>
      </c>
      <c r="E21" s="31">
        <f t="shared" si="5"/>
        <v>17167</v>
      </c>
      <c r="F21" s="31">
        <f t="shared" si="5"/>
        <v>0</v>
      </c>
      <c r="G21" s="31">
        <f t="shared" si="5"/>
        <v>249141</v>
      </c>
      <c r="H21" s="31">
        <f t="shared" si="5"/>
        <v>0</v>
      </c>
      <c r="I21" s="31">
        <f t="shared" si="5"/>
        <v>81483000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89327666</v>
      </c>
      <c r="O21" s="43">
        <f t="shared" si="1"/>
        <v>496.34477776975177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15657998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15657998</v>
      </c>
      <c r="O22" s="47">
        <f t="shared" si="1"/>
        <v>87.002894910846749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17167</v>
      </c>
      <c r="F23" s="46">
        <v>0</v>
      </c>
      <c r="G23" s="46">
        <v>0</v>
      </c>
      <c r="H23" s="46">
        <v>0</v>
      </c>
      <c r="I23" s="46">
        <v>64039256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64056423</v>
      </c>
      <c r="O23" s="47">
        <f t="shared" si="1"/>
        <v>355.92636035805771</v>
      </c>
      <c r="P23" s="9"/>
    </row>
    <row r="24" spans="1:16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1785746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1785746</v>
      </c>
      <c r="O24" s="47">
        <f t="shared" si="1"/>
        <v>9.9224097215662521</v>
      </c>
      <c r="P24" s="9"/>
    </row>
    <row r="25" spans="1:16">
      <c r="A25" s="12"/>
      <c r="B25" s="44">
        <v>539</v>
      </c>
      <c r="C25" s="20" t="s">
        <v>38</v>
      </c>
      <c r="D25" s="46">
        <v>7578358</v>
      </c>
      <c r="E25" s="46">
        <v>0</v>
      </c>
      <c r="F25" s="46">
        <v>0</v>
      </c>
      <c r="G25" s="46">
        <v>249141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7827499</v>
      </c>
      <c r="O25" s="47">
        <f t="shared" si="1"/>
        <v>43.493112779281105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SUM(D27:D31)</f>
        <v>2740587</v>
      </c>
      <c r="E26" s="31">
        <f t="shared" si="6"/>
        <v>7032793</v>
      </c>
      <c r="F26" s="31">
        <f t="shared" si="6"/>
        <v>0</v>
      </c>
      <c r="G26" s="31">
        <f t="shared" si="6"/>
        <v>4911454</v>
      </c>
      <c r="H26" s="31">
        <f t="shared" si="6"/>
        <v>0</v>
      </c>
      <c r="I26" s="31">
        <f t="shared" si="6"/>
        <v>18719457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33404291</v>
      </c>
      <c r="O26" s="43">
        <f t="shared" si="1"/>
        <v>185.60929816470431</v>
      </c>
      <c r="P26" s="10"/>
    </row>
    <row r="27" spans="1:16">
      <c r="A27" s="12"/>
      <c r="B27" s="44">
        <v>541</v>
      </c>
      <c r="C27" s="20" t="s">
        <v>40</v>
      </c>
      <c r="D27" s="46">
        <v>2618229</v>
      </c>
      <c r="E27" s="46">
        <v>4700318</v>
      </c>
      <c r="F27" s="46">
        <v>0</v>
      </c>
      <c r="G27" s="46">
        <v>4312054</v>
      </c>
      <c r="H27" s="46">
        <v>0</v>
      </c>
      <c r="I27" s="46">
        <v>2318616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13949217</v>
      </c>
      <c r="O27" s="47">
        <f t="shared" si="1"/>
        <v>77.508137422140237</v>
      </c>
      <c r="P27" s="9"/>
    </row>
    <row r="28" spans="1:16">
      <c r="A28" s="12"/>
      <c r="B28" s="44">
        <v>542</v>
      </c>
      <c r="C28" s="20" t="s">
        <v>41</v>
      </c>
      <c r="D28" s="46">
        <v>122358</v>
      </c>
      <c r="E28" s="46">
        <v>0</v>
      </c>
      <c r="F28" s="46">
        <v>0</v>
      </c>
      <c r="G28" s="46">
        <v>0</v>
      </c>
      <c r="H28" s="46">
        <v>0</v>
      </c>
      <c r="I28" s="46">
        <v>7600841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7723199</v>
      </c>
      <c r="O28" s="47">
        <f t="shared" si="1"/>
        <v>42.913574964855449</v>
      </c>
      <c r="P28" s="9"/>
    </row>
    <row r="29" spans="1:16">
      <c r="A29" s="12"/>
      <c r="B29" s="44">
        <v>543</v>
      </c>
      <c r="C29" s="20" t="s">
        <v>42</v>
      </c>
      <c r="D29" s="46">
        <v>0</v>
      </c>
      <c r="E29" s="46">
        <v>0</v>
      </c>
      <c r="F29" s="46">
        <v>0</v>
      </c>
      <c r="G29" s="46">
        <v>599400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599400</v>
      </c>
      <c r="O29" s="47">
        <f t="shared" si="1"/>
        <v>3.3305365864500391</v>
      </c>
      <c r="P29" s="9"/>
    </row>
    <row r="30" spans="1:16">
      <c r="A30" s="12"/>
      <c r="B30" s="44">
        <v>544</v>
      </c>
      <c r="C30" s="20" t="s">
        <v>43</v>
      </c>
      <c r="D30" s="46">
        <v>0</v>
      </c>
      <c r="E30" s="46">
        <v>2329535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2329535</v>
      </c>
      <c r="O30" s="47">
        <f t="shared" si="1"/>
        <v>12.943946524717871</v>
      </c>
      <c r="P30" s="9"/>
    </row>
    <row r="31" spans="1:16">
      <c r="A31" s="12"/>
      <c r="B31" s="44">
        <v>545</v>
      </c>
      <c r="C31" s="20" t="s">
        <v>44</v>
      </c>
      <c r="D31" s="46">
        <v>0</v>
      </c>
      <c r="E31" s="46">
        <v>2940</v>
      </c>
      <c r="F31" s="46">
        <v>0</v>
      </c>
      <c r="G31" s="46">
        <v>0</v>
      </c>
      <c r="H31" s="46">
        <v>0</v>
      </c>
      <c r="I31" s="46">
        <v>8800000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8802940</v>
      </c>
      <c r="O31" s="47">
        <f t="shared" si="1"/>
        <v>48.913102666540723</v>
      </c>
      <c r="P31" s="9"/>
    </row>
    <row r="32" spans="1:16" ht="15.6">
      <c r="A32" s="28" t="s">
        <v>45</v>
      </c>
      <c r="B32" s="29"/>
      <c r="C32" s="30"/>
      <c r="D32" s="31">
        <f t="shared" ref="D32:M32" si="8">SUM(D33:D34)</f>
        <v>1149030</v>
      </c>
      <c r="E32" s="31">
        <f t="shared" si="8"/>
        <v>16883197</v>
      </c>
      <c r="F32" s="31">
        <f t="shared" si="8"/>
        <v>0</v>
      </c>
      <c r="G32" s="31">
        <f t="shared" si="8"/>
        <v>845566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98000</v>
      </c>
      <c r="N32" s="31">
        <f t="shared" si="7"/>
        <v>18975793</v>
      </c>
      <c r="O32" s="43">
        <f t="shared" si="1"/>
        <v>105.43805946513605</v>
      </c>
      <c r="P32" s="10"/>
    </row>
    <row r="33" spans="1:119">
      <c r="A33" s="13"/>
      <c r="B33" s="45">
        <v>552</v>
      </c>
      <c r="C33" s="21" t="s">
        <v>46</v>
      </c>
      <c r="D33" s="46">
        <v>1149030</v>
      </c>
      <c r="E33" s="46">
        <v>4337615</v>
      </c>
      <c r="F33" s="46">
        <v>0</v>
      </c>
      <c r="G33" s="46">
        <v>845566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98000</v>
      </c>
      <c r="N33" s="46">
        <f t="shared" si="7"/>
        <v>6430211</v>
      </c>
      <c r="O33" s="47">
        <f t="shared" si="1"/>
        <v>35.72915080763012</v>
      </c>
      <c r="P33" s="9"/>
    </row>
    <row r="34" spans="1:119">
      <c r="A34" s="13"/>
      <c r="B34" s="45">
        <v>554</v>
      </c>
      <c r="C34" s="21" t="s">
        <v>47</v>
      </c>
      <c r="D34" s="46">
        <v>0</v>
      </c>
      <c r="E34" s="46">
        <v>12545582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12545582</v>
      </c>
      <c r="O34" s="47">
        <f t="shared" si="1"/>
        <v>69.70890865750593</v>
      </c>
      <c r="P34" s="9"/>
    </row>
    <row r="35" spans="1:119" ht="15.6">
      <c r="A35" s="28" t="s">
        <v>48</v>
      </c>
      <c r="B35" s="29"/>
      <c r="C35" s="30"/>
      <c r="D35" s="31">
        <f t="shared" ref="D35:M35" si="9">SUM(D36:D37)</f>
        <v>32028912</v>
      </c>
      <c r="E35" s="31">
        <f t="shared" si="9"/>
        <v>3294293</v>
      </c>
      <c r="F35" s="31">
        <f t="shared" si="9"/>
        <v>0</v>
      </c>
      <c r="G35" s="31">
        <f t="shared" si="9"/>
        <v>3486968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ref="N35:N42" si="10">SUM(D35:M35)</f>
        <v>38810173</v>
      </c>
      <c r="O35" s="43">
        <f t="shared" si="1"/>
        <v>215.64681532024605</v>
      </c>
      <c r="P35" s="9"/>
    </row>
    <row r="36" spans="1:119">
      <c r="A36" s="12"/>
      <c r="B36" s="44">
        <v>572</v>
      </c>
      <c r="C36" s="20" t="s">
        <v>49</v>
      </c>
      <c r="D36" s="46">
        <v>28013242</v>
      </c>
      <c r="E36" s="46">
        <v>3238324</v>
      </c>
      <c r="F36" s="46">
        <v>0</v>
      </c>
      <c r="G36" s="46">
        <v>3483319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34734885</v>
      </c>
      <c r="O36" s="47">
        <f t="shared" si="1"/>
        <v>193.00267820926706</v>
      </c>
      <c r="P36" s="9"/>
    </row>
    <row r="37" spans="1:119">
      <c r="A37" s="12"/>
      <c r="B37" s="44">
        <v>575</v>
      </c>
      <c r="C37" s="20" t="s">
        <v>51</v>
      </c>
      <c r="D37" s="46">
        <v>4015670</v>
      </c>
      <c r="E37" s="46">
        <v>55969</v>
      </c>
      <c r="F37" s="46">
        <v>0</v>
      </c>
      <c r="G37" s="46">
        <v>3649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4075288</v>
      </c>
      <c r="O37" s="47">
        <f t="shared" si="1"/>
        <v>22.644137110978992</v>
      </c>
      <c r="P37" s="9"/>
    </row>
    <row r="38" spans="1:119" ht="15.6">
      <c r="A38" s="28" t="s">
        <v>55</v>
      </c>
      <c r="B38" s="29"/>
      <c r="C38" s="30"/>
      <c r="D38" s="31">
        <f t="shared" ref="D38:M38" si="11">SUM(D39:D41)</f>
        <v>22774686</v>
      </c>
      <c r="E38" s="31">
        <f t="shared" si="11"/>
        <v>2114339</v>
      </c>
      <c r="F38" s="31">
        <f t="shared" si="11"/>
        <v>0</v>
      </c>
      <c r="G38" s="31">
        <f t="shared" si="11"/>
        <v>1052763</v>
      </c>
      <c r="H38" s="31">
        <f t="shared" si="11"/>
        <v>31253</v>
      </c>
      <c r="I38" s="31">
        <f t="shared" si="11"/>
        <v>3860115</v>
      </c>
      <c r="J38" s="31">
        <f t="shared" si="11"/>
        <v>59176150</v>
      </c>
      <c r="K38" s="31">
        <f t="shared" si="11"/>
        <v>31754</v>
      </c>
      <c r="L38" s="31">
        <f t="shared" si="11"/>
        <v>0</v>
      </c>
      <c r="M38" s="31">
        <f t="shared" si="11"/>
        <v>0</v>
      </c>
      <c r="N38" s="31">
        <f t="shared" si="10"/>
        <v>89041060</v>
      </c>
      <c r="O38" s="43">
        <f t="shared" si="1"/>
        <v>494.75226564279802</v>
      </c>
      <c r="P38" s="9"/>
    </row>
    <row r="39" spans="1:119">
      <c r="A39" s="12"/>
      <c r="B39" s="44">
        <v>581</v>
      </c>
      <c r="C39" s="20" t="s">
        <v>52</v>
      </c>
      <c r="D39" s="46">
        <v>22774686</v>
      </c>
      <c r="E39" s="46">
        <v>2114339</v>
      </c>
      <c r="F39" s="46">
        <v>0</v>
      </c>
      <c r="G39" s="46">
        <v>1052763</v>
      </c>
      <c r="H39" s="46">
        <v>31253</v>
      </c>
      <c r="I39" s="46">
        <v>3201193</v>
      </c>
      <c r="J39" s="46">
        <v>3585189</v>
      </c>
      <c r="K39" s="46">
        <v>31754</v>
      </c>
      <c r="L39" s="46">
        <v>0</v>
      </c>
      <c r="M39" s="46">
        <v>0</v>
      </c>
      <c r="N39" s="46">
        <f t="shared" si="10"/>
        <v>32791177</v>
      </c>
      <c r="O39" s="47">
        <f t="shared" si="1"/>
        <v>182.20256041251091</v>
      </c>
      <c r="P39" s="9"/>
    </row>
    <row r="40" spans="1:119">
      <c r="A40" s="12"/>
      <c r="B40" s="44">
        <v>590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55403064</v>
      </c>
      <c r="K40" s="46">
        <v>0</v>
      </c>
      <c r="L40" s="46">
        <v>0</v>
      </c>
      <c r="M40" s="46">
        <v>0</v>
      </c>
      <c r="N40" s="46">
        <f t="shared" si="10"/>
        <v>55403064</v>
      </c>
      <c r="O40" s="47">
        <f t="shared" si="1"/>
        <v>307.84439715287465</v>
      </c>
      <c r="P40" s="9"/>
    </row>
    <row r="41" spans="1:119" ht="15.6" thickBot="1">
      <c r="A41" s="12"/>
      <c r="B41" s="44">
        <v>591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658922</v>
      </c>
      <c r="J41" s="46">
        <v>187897</v>
      </c>
      <c r="K41" s="46">
        <v>0</v>
      </c>
      <c r="L41" s="46">
        <v>0</v>
      </c>
      <c r="M41" s="46">
        <v>0</v>
      </c>
      <c r="N41" s="46">
        <f t="shared" si="10"/>
        <v>846819</v>
      </c>
      <c r="O41" s="47">
        <f t="shared" si="1"/>
        <v>4.7053080774124716</v>
      </c>
      <c r="P41" s="9"/>
    </row>
    <row r="42" spans="1:119" ht="16.2" thickBot="1">
      <c r="A42" s="14" t="s">
        <v>10</v>
      </c>
      <c r="B42" s="23"/>
      <c r="C42" s="22"/>
      <c r="D42" s="15">
        <f>SUM(D5,D14,D21,D26,D32,D35,D38)</f>
        <v>266047766</v>
      </c>
      <c r="E42" s="15">
        <f t="shared" ref="E42:M42" si="12">SUM(E5,E14,E21,E26,E32,E35,E38)</f>
        <v>35103421</v>
      </c>
      <c r="F42" s="15">
        <f t="shared" si="12"/>
        <v>14166733</v>
      </c>
      <c r="G42" s="15">
        <f t="shared" si="12"/>
        <v>21260912</v>
      </c>
      <c r="H42" s="15">
        <f t="shared" si="12"/>
        <v>737642</v>
      </c>
      <c r="I42" s="15">
        <f t="shared" si="12"/>
        <v>107004484</v>
      </c>
      <c r="J42" s="15">
        <f t="shared" si="12"/>
        <v>59176150</v>
      </c>
      <c r="K42" s="15">
        <f t="shared" si="12"/>
        <v>68658170</v>
      </c>
      <c r="L42" s="15">
        <f t="shared" si="12"/>
        <v>0</v>
      </c>
      <c r="M42" s="15">
        <f t="shared" si="12"/>
        <v>98000</v>
      </c>
      <c r="N42" s="15">
        <f t="shared" si="10"/>
        <v>572253278</v>
      </c>
      <c r="O42" s="37">
        <f t="shared" si="1"/>
        <v>3179.6971623205959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88</v>
      </c>
      <c r="M44" s="163"/>
      <c r="N44" s="163"/>
      <c r="O44" s="41">
        <v>179971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65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7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3.4" thickBot="1">
      <c r="A2" s="169" t="s">
        <v>108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103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104</v>
      </c>
      <c r="N4" s="34" t="s">
        <v>5</v>
      </c>
      <c r="O4" s="34" t="s">
        <v>105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18</v>
      </c>
      <c r="B5" s="25"/>
      <c r="C5" s="25"/>
      <c r="D5" s="26">
        <f t="shared" ref="D5:N5" si="0">SUM(D6:D13)</f>
        <v>53415027</v>
      </c>
      <c r="E5" s="26">
        <f t="shared" si="0"/>
        <v>490010</v>
      </c>
      <c r="F5" s="26">
        <f t="shared" si="0"/>
        <v>46003794</v>
      </c>
      <c r="G5" s="26">
        <f t="shared" si="0"/>
        <v>545080</v>
      </c>
      <c r="H5" s="26">
        <f t="shared" si="0"/>
        <v>0</v>
      </c>
      <c r="I5" s="26">
        <f t="shared" si="0"/>
        <v>0</v>
      </c>
      <c r="J5" s="26">
        <f t="shared" si="0"/>
        <v>107425500</v>
      </c>
      <c r="K5" s="26">
        <f t="shared" si="0"/>
        <v>126606651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334486062</v>
      </c>
      <c r="P5" s="32">
        <f t="shared" ref="P5:P43" si="1">(O5/P$45)</f>
        <v>1769.5896285558595</v>
      </c>
      <c r="Q5" s="6"/>
    </row>
    <row r="6" spans="1:134">
      <c r="A6" s="12"/>
      <c r="B6" s="44">
        <v>511</v>
      </c>
      <c r="C6" s="20" t="s">
        <v>19</v>
      </c>
      <c r="D6" s="46">
        <v>2120936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2120936</v>
      </c>
      <c r="P6" s="47">
        <f t="shared" si="1"/>
        <v>11.220755585417338</v>
      </c>
      <c r="Q6" s="9"/>
    </row>
    <row r="7" spans="1:134">
      <c r="A7" s="12"/>
      <c r="B7" s="44">
        <v>512</v>
      </c>
      <c r="C7" s="20" t="s">
        <v>20</v>
      </c>
      <c r="D7" s="46">
        <v>6521902</v>
      </c>
      <c r="E7" s="46">
        <v>0</v>
      </c>
      <c r="F7" s="46">
        <v>0</v>
      </c>
      <c r="G7" s="46">
        <v>90491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6612393</v>
      </c>
      <c r="P7" s="47">
        <f t="shared" si="1"/>
        <v>34.982689570889697</v>
      </c>
      <c r="Q7" s="9"/>
    </row>
    <row r="8" spans="1:134">
      <c r="A8" s="12"/>
      <c r="B8" s="44">
        <v>513</v>
      </c>
      <c r="C8" s="20" t="s">
        <v>21</v>
      </c>
      <c r="D8" s="46">
        <v>13373353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13280204</v>
      </c>
      <c r="L8" s="46">
        <v>0</v>
      </c>
      <c r="M8" s="46">
        <v>0</v>
      </c>
      <c r="N8" s="46">
        <v>0</v>
      </c>
      <c r="O8" s="46">
        <f t="shared" si="2"/>
        <v>26653557</v>
      </c>
      <c r="P8" s="47">
        <f t="shared" si="1"/>
        <v>141.00993550912872</v>
      </c>
      <c r="Q8" s="9"/>
    </row>
    <row r="9" spans="1:134">
      <c r="A9" s="12"/>
      <c r="B9" s="44">
        <v>514</v>
      </c>
      <c r="C9" s="20" t="s">
        <v>22</v>
      </c>
      <c r="D9" s="46">
        <v>5504738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5504738</v>
      </c>
      <c r="P9" s="47">
        <f t="shared" si="1"/>
        <v>29.122670207756894</v>
      </c>
      <c r="Q9" s="9"/>
    </row>
    <row r="10" spans="1:134">
      <c r="A10" s="12"/>
      <c r="B10" s="44">
        <v>515</v>
      </c>
      <c r="C10" s="20" t="s">
        <v>23</v>
      </c>
      <c r="D10" s="46">
        <v>6114645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6114645</v>
      </c>
      <c r="P10" s="47">
        <f t="shared" si="1"/>
        <v>32.349366994852367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46003794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46003794</v>
      </c>
      <c r="P11" s="47">
        <f t="shared" si="1"/>
        <v>243.38185050180141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113326447</v>
      </c>
      <c r="L12" s="46">
        <v>0</v>
      </c>
      <c r="M12" s="46">
        <v>0</v>
      </c>
      <c r="N12" s="46">
        <v>0</v>
      </c>
      <c r="O12" s="46">
        <f t="shared" si="2"/>
        <v>113326447</v>
      </c>
      <c r="P12" s="47">
        <f t="shared" si="1"/>
        <v>599.55055840947205</v>
      </c>
      <c r="Q12" s="9"/>
    </row>
    <row r="13" spans="1:134">
      <c r="A13" s="12"/>
      <c r="B13" s="44">
        <v>519</v>
      </c>
      <c r="C13" s="20" t="s">
        <v>26</v>
      </c>
      <c r="D13" s="46">
        <v>19779453</v>
      </c>
      <c r="E13" s="46">
        <v>490010</v>
      </c>
      <c r="F13" s="46">
        <v>0</v>
      </c>
      <c r="G13" s="46">
        <v>454589</v>
      </c>
      <c r="H13" s="46">
        <v>0</v>
      </c>
      <c r="I13" s="46">
        <v>0</v>
      </c>
      <c r="J13" s="46">
        <v>107425500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128149552</v>
      </c>
      <c r="P13" s="47">
        <f t="shared" si="1"/>
        <v>677.97180177654093</v>
      </c>
      <c r="Q13" s="9"/>
    </row>
    <row r="14" spans="1:134" ht="15.6">
      <c r="A14" s="28" t="s">
        <v>27</v>
      </c>
      <c r="B14" s="29"/>
      <c r="C14" s="30"/>
      <c r="D14" s="31">
        <f t="shared" ref="D14:N14" si="3">SUM(D15:D19)</f>
        <v>234528735</v>
      </c>
      <c r="E14" s="31">
        <f t="shared" si="3"/>
        <v>26276544</v>
      </c>
      <c r="F14" s="31">
        <f t="shared" si="3"/>
        <v>0</v>
      </c>
      <c r="G14" s="31">
        <f t="shared" si="3"/>
        <v>5999539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266804818</v>
      </c>
      <c r="P14" s="43">
        <f t="shared" si="1"/>
        <v>1411.5238044852633</v>
      </c>
      <c r="Q14" s="10"/>
    </row>
    <row r="15" spans="1:134">
      <c r="A15" s="12"/>
      <c r="B15" s="44">
        <v>521</v>
      </c>
      <c r="C15" s="20" t="s">
        <v>28</v>
      </c>
      <c r="D15" s="46">
        <v>131906203</v>
      </c>
      <c r="E15" s="46">
        <v>2853077</v>
      </c>
      <c r="F15" s="46">
        <v>0</v>
      </c>
      <c r="G15" s="46">
        <v>5076400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139835680</v>
      </c>
      <c r="P15" s="47">
        <f t="shared" si="1"/>
        <v>739.79695162920132</v>
      </c>
      <c r="Q15" s="9"/>
    </row>
    <row r="16" spans="1:134">
      <c r="A16" s="12"/>
      <c r="B16" s="44">
        <v>522</v>
      </c>
      <c r="C16" s="20" t="s">
        <v>29</v>
      </c>
      <c r="D16" s="46">
        <v>96695973</v>
      </c>
      <c r="E16" s="46">
        <v>0</v>
      </c>
      <c r="F16" s="46">
        <v>0</v>
      </c>
      <c r="G16" s="46">
        <v>923139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97619112</v>
      </c>
      <c r="P16" s="47">
        <f t="shared" si="1"/>
        <v>516.45131970860075</v>
      </c>
      <c r="Q16" s="9"/>
    </row>
    <row r="17" spans="1:17">
      <c r="A17" s="12"/>
      <c r="B17" s="44">
        <v>524</v>
      </c>
      <c r="C17" s="20" t="s">
        <v>30</v>
      </c>
      <c r="D17" s="46">
        <v>5926559</v>
      </c>
      <c r="E17" s="46">
        <v>23370446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29297005</v>
      </c>
      <c r="P17" s="47">
        <f t="shared" si="1"/>
        <v>154.99502695496221</v>
      </c>
      <c r="Q17" s="9"/>
    </row>
    <row r="18" spans="1:17">
      <c r="A18" s="12"/>
      <c r="B18" s="44">
        <v>525</v>
      </c>
      <c r="C18" s="20" t="s">
        <v>31</v>
      </c>
      <c r="D18" s="46">
        <v>0</v>
      </c>
      <c r="E18" s="46">
        <v>6195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6195</v>
      </c>
      <c r="P18" s="47">
        <f t="shared" si="1"/>
        <v>3.2774482988482637E-2</v>
      </c>
      <c r="Q18" s="9"/>
    </row>
    <row r="19" spans="1:17">
      <c r="A19" s="12"/>
      <c r="B19" s="44">
        <v>529</v>
      </c>
      <c r="C19" s="20" t="s">
        <v>33</v>
      </c>
      <c r="D19" s="46">
        <v>0</v>
      </c>
      <c r="E19" s="46">
        <v>46826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46826</v>
      </c>
      <c r="P19" s="47">
        <f t="shared" si="1"/>
        <v>0.2477317095106841</v>
      </c>
      <c r="Q19" s="9"/>
    </row>
    <row r="20" spans="1:17" ht="15.6">
      <c r="A20" s="28" t="s">
        <v>34</v>
      </c>
      <c r="B20" s="29"/>
      <c r="C20" s="30"/>
      <c r="D20" s="31">
        <f t="shared" ref="D20:N20" si="5">SUM(D21:D25)</f>
        <v>164641</v>
      </c>
      <c r="E20" s="31">
        <f t="shared" si="5"/>
        <v>292461</v>
      </c>
      <c r="F20" s="31">
        <f t="shared" si="5"/>
        <v>0</v>
      </c>
      <c r="G20" s="31">
        <f t="shared" si="5"/>
        <v>2925196</v>
      </c>
      <c r="H20" s="31">
        <f t="shared" si="5"/>
        <v>78974</v>
      </c>
      <c r="I20" s="31">
        <f t="shared" si="5"/>
        <v>150398304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153859576</v>
      </c>
      <c r="P20" s="43">
        <f t="shared" si="1"/>
        <v>813.99000100518992</v>
      </c>
      <c r="Q20" s="10"/>
    </row>
    <row r="21" spans="1:17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23467351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8" si="6">SUM(D21:N21)</f>
        <v>23467351</v>
      </c>
      <c r="P21" s="47">
        <f t="shared" si="1"/>
        <v>124.15339727752236</v>
      </c>
      <c r="Q21" s="9"/>
    </row>
    <row r="22" spans="1:17">
      <c r="A22" s="12"/>
      <c r="B22" s="44">
        <v>536</v>
      </c>
      <c r="C22" s="20" t="s">
        <v>36</v>
      </c>
      <c r="D22" s="46">
        <v>0</v>
      </c>
      <c r="E22" s="46">
        <v>260209</v>
      </c>
      <c r="F22" s="46">
        <v>0</v>
      </c>
      <c r="G22" s="46">
        <v>6248</v>
      </c>
      <c r="H22" s="46">
        <v>0</v>
      </c>
      <c r="I22" s="46">
        <v>111920023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112186480</v>
      </c>
      <c r="P22" s="47">
        <f t="shared" si="1"/>
        <v>593.51959326840154</v>
      </c>
      <c r="Q22" s="9"/>
    </row>
    <row r="23" spans="1:17">
      <c r="A23" s="12"/>
      <c r="B23" s="44">
        <v>537</v>
      </c>
      <c r="C23" s="20" t="s">
        <v>59</v>
      </c>
      <c r="D23" s="46">
        <v>0</v>
      </c>
      <c r="E23" s="46">
        <v>0</v>
      </c>
      <c r="F23" s="46">
        <v>0</v>
      </c>
      <c r="G23" s="46">
        <v>2599085</v>
      </c>
      <c r="H23" s="46">
        <v>0</v>
      </c>
      <c r="I23" s="46">
        <v>6000497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8599582</v>
      </c>
      <c r="P23" s="47">
        <f t="shared" si="1"/>
        <v>45.495860204529706</v>
      </c>
      <c r="Q23" s="9"/>
    </row>
    <row r="24" spans="1:17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305160</v>
      </c>
      <c r="H24" s="46">
        <v>0</v>
      </c>
      <c r="I24" s="46">
        <v>4494097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4799257</v>
      </c>
      <c r="P24" s="47">
        <f t="shared" si="1"/>
        <v>25.390341711679778</v>
      </c>
      <c r="Q24" s="9"/>
    </row>
    <row r="25" spans="1:17">
      <c r="A25" s="12"/>
      <c r="B25" s="44">
        <v>539</v>
      </c>
      <c r="C25" s="20" t="s">
        <v>38</v>
      </c>
      <c r="D25" s="46">
        <v>164641</v>
      </c>
      <c r="E25" s="46">
        <v>32252</v>
      </c>
      <c r="F25" s="46">
        <v>0</v>
      </c>
      <c r="G25" s="46">
        <v>14703</v>
      </c>
      <c r="H25" s="46">
        <v>78974</v>
      </c>
      <c r="I25" s="46">
        <v>4516336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4806906</v>
      </c>
      <c r="P25" s="47">
        <f t="shared" si="1"/>
        <v>25.430808543056518</v>
      </c>
      <c r="Q25" s="9"/>
    </row>
    <row r="26" spans="1:17" ht="15.6">
      <c r="A26" s="28" t="s">
        <v>39</v>
      </c>
      <c r="B26" s="29"/>
      <c r="C26" s="30"/>
      <c r="D26" s="31">
        <f t="shared" ref="D26:N26" si="7">SUM(D27:D31)</f>
        <v>9226073</v>
      </c>
      <c r="E26" s="31">
        <f t="shared" si="7"/>
        <v>550788</v>
      </c>
      <c r="F26" s="31">
        <f t="shared" si="7"/>
        <v>0</v>
      </c>
      <c r="G26" s="31">
        <f t="shared" si="7"/>
        <v>3778769</v>
      </c>
      <c r="H26" s="31">
        <f t="shared" si="7"/>
        <v>0</v>
      </c>
      <c r="I26" s="31">
        <f t="shared" si="7"/>
        <v>31486355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45041985</v>
      </c>
      <c r="P26" s="43">
        <f t="shared" si="1"/>
        <v>238.29342552865057</v>
      </c>
      <c r="Q26" s="10"/>
    </row>
    <row r="27" spans="1:17">
      <c r="A27" s="12"/>
      <c r="B27" s="44">
        <v>541</v>
      </c>
      <c r="C27" s="20" t="s">
        <v>40</v>
      </c>
      <c r="D27" s="46">
        <v>7869587</v>
      </c>
      <c r="E27" s="46">
        <v>502893</v>
      </c>
      <c r="F27" s="46">
        <v>0</v>
      </c>
      <c r="G27" s="46">
        <v>3766877</v>
      </c>
      <c r="H27" s="46">
        <v>0</v>
      </c>
      <c r="I27" s="46">
        <v>3685503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15824860</v>
      </c>
      <c r="P27" s="47">
        <f t="shared" si="1"/>
        <v>83.721001592432501</v>
      </c>
      <c r="Q27" s="9"/>
    </row>
    <row r="28" spans="1:17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9658396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9658396</v>
      </c>
      <c r="P28" s="47">
        <f t="shared" si="1"/>
        <v>51.097487554161219</v>
      </c>
      <c r="Q28" s="9"/>
    </row>
    <row r="29" spans="1:17">
      <c r="A29" s="12"/>
      <c r="B29" s="44">
        <v>543</v>
      </c>
      <c r="C29" s="20" t="s">
        <v>42</v>
      </c>
      <c r="D29" s="46">
        <v>0</v>
      </c>
      <c r="E29" s="46">
        <v>0</v>
      </c>
      <c r="F29" s="46">
        <v>0</v>
      </c>
      <c r="G29" s="46">
        <v>11310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11310</v>
      </c>
      <c r="P29" s="47">
        <f t="shared" si="1"/>
        <v>5.983525465693925E-2</v>
      </c>
      <c r="Q29" s="9"/>
    </row>
    <row r="30" spans="1:17">
      <c r="A30" s="12"/>
      <c r="B30" s="44">
        <v>544</v>
      </c>
      <c r="C30" s="20" t="s">
        <v>43</v>
      </c>
      <c r="D30" s="46">
        <v>1356486</v>
      </c>
      <c r="E30" s="46">
        <v>47895</v>
      </c>
      <c r="F30" s="46">
        <v>0</v>
      </c>
      <c r="G30" s="46">
        <v>582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1404963</v>
      </c>
      <c r="P30" s="47">
        <f t="shared" si="1"/>
        <v>7.4329194419608609</v>
      </c>
      <c r="Q30" s="9"/>
    </row>
    <row r="31" spans="1:17">
      <c r="A31" s="12"/>
      <c r="B31" s="44">
        <v>545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18142456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18142456</v>
      </c>
      <c r="P31" s="47">
        <f t="shared" si="1"/>
        <v>95.982181685439031</v>
      </c>
      <c r="Q31" s="9"/>
    </row>
    <row r="32" spans="1:17" ht="15.6">
      <c r="A32" s="28" t="s">
        <v>45</v>
      </c>
      <c r="B32" s="29"/>
      <c r="C32" s="30"/>
      <c r="D32" s="31">
        <f t="shared" ref="D32:N32" si="8">SUM(D33:D35)</f>
        <v>2939318</v>
      </c>
      <c r="E32" s="31">
        <f t="shared" si="8"/>
        <v>28707272</v>
      </c>
      <c r="F32" s="31">
        <f t="shared" si="8"/>
        <v>0</v>
      </c>
      <c r="G32" s="31">
        <f t="shared" si="8"/>
        <v>6920379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121862</v>
      </c>
      <c r="O32" s="31">
        <f t="shared" si="6"/>
        <v>38688831</v>
      </c>
      <c r="P32" s="43">
        <f t="shared" si="1"/>
        <v>204.68223300303143</v>
      </c>
      <c r="Q32" s="10"/>
    </row>
    <row r="33" spans="1:120">
      <c r="A33" s="13"/>
      <c r="B33" s="45">
        <v>552</v>
      </c>
      <c r="C33" s="21" t="s">
        <v>46</v>
      </c>
      <c r="D33" s="46">
        <v>1342658</v>
      </c>
      <c r="E33" s="46">
        <v>17879955</v>
      </c>
      <c r="F33" s="46">
        <v>0</v>
      </c>
      <c r="G33" s="46">
        <v>4964327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121862</v>
      </c>
      <c r="O33" s="46">
        <f t="shared" si="6"/>
        <v>24308802</v>
      </c>
      <c r="P33" s="47">
        <f t="shared" si="1"/>
        <v>128.60507144784387</v>
      </c>
      <c r="Q33" s="9"/>
    </row>
    <row r="34" spans="1:120">
      <c r="A34" s="13"/>
      <c r="B34" s="45">
        <v>554</v>
      </c>
      <c r="C34" s="21" t="s">
        <v>47</v>
      </c>
      <c r="D34" s="46">
        <v>237121</v>
      </c>
      <c r="E34" s="46">
        <v>9440064</v>
      </c>
      <c r="F34" s="46">
        <v>0</v>
      </c>
      <c r="G34" s="46">
        <v>1956052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11633237</v>
      </c>
      <c r="P34" s="47">
        <f t="shared" si="1"/>
        <v>61.54533142170893</v>
      </c>
      <c r="Q34" s="9"/>
    </row>
    <row r="35" spans="1:120">
      <c r="A35" s="13"/>
      <c r="B35" s="45">
        <v>559</v>
      </c>
      <c r="C35" s="21" t="s">
        <v>60</v>
      </c>
      <c r="D35" s="46">
        <v>1359539</v>
      </c>
      <c r="E35" s="46">
        <v>1387253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2746792</v>
      </c>
      <c r="P35" s="47">
        <f t="shared" si="1"/>
        <v>14.531830133478644</v>
      </c>
      <c r="Q35" s="9"/>
    </row>
    <row r="36" spans="1:120" ht="15.6">
      <c r="A36" s="28" t="s">
        <v>48</v>
      </c>
      <c r="B36" s="29"/>
      <c r="C36" s="30"/>
      <c r="D36" s="31">
        <f t="shared" ref="D36:N36" si="9">SUM(D37:D38)</f>
        <v>39544851</v>
      </c>
      <c r="E36" s="31">
        <f t="shared" si="9"/>
        <v>733163</v>
      </c>
      <c r="F36" s="31">
        <f t="shared" si="9"/>
        <v>0</v>
      </c>
      <c r="G36" s="31">
        <f t="shared" si="9"/>
        <v>18800377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>SUM(D36:N36)</f>
        <v>59078391</v>
      </c>
      <c r="P36" s="43">
        <f t="shared" si="1"/>
        <v>312.5526587274295</v>
      </c>
      <c r="Q36" s="9"/>
    </row>
    <row r="37" spans="1:120">
      <c r="A37" s="12"/>
      <c r="B37" s="44">
        <v>572</v>
      </c>
      <c r="C37" s="20" t="s">
        <v>49</v>
      </c>
      <c r="D37" s="46">
        <v>38006699</v>
      </c>
      <c r="E37" s="46">
        <v>733163</v>
      </c>
      <c r="F37" s="46">
        <v>0</v>
      </c>
      <c r="G37" s="46">
        <v>15947715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54687577</v>
      </c>
      <c r="P37" s="47">
        <f t="shared" si="1"/>
        <v>289.32317386082883</v>
      </c>
      <c r="Q37" s="9"/>
    </row>
    <row r="38" spans="1:120">
      <c r="A38" s="12"/>
      <c r="B38" s="44">
        <v>575</v>
      </c>
      <c r="C38" s="20" t="s">
        <v>51</v>
      </c>
      <c r="D38" s="46">
        <v>1538152</v>
      </c>
      <c r="E38" s="46">
        <v>0</v>
      </c>
      <c r="F38" s="46">
        <v>0</v>
      </c>
      <c r="G38" s="46">
        <v>2852662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4390814</v>
      </c>
      <c r="P38" s="47">
        <f t="shared" si="1"/>
        <v>23.229484866600711</v>
      </c>
      <c r="Q38" s="9"/>
    </row>
    <row r="39" spans="1:120" ht="15.6">
      <c r="A39" s="28" t="s">
        <v>55</v>
      </c>
      <c r="B39" s="29"/>
      <c r="C39" s="30"/>
      <c r="D39" s="31">
        <f t="shared" ref="D39:N39" si="10">SUM(D40:D42)</f>
        <v>60362114</v>
      </c>
      <c r="E39" s="31">
        <f t="shared" si="10"/>
        <v>21190037</v>
      </c>
      <c r="F39" s="31">
        <f t="shared" si="10"/>
        <v>0</v>
      </c>
      <c r="G39" s="31">
        <f t="shared" si="10"/>
        <v>3000</v>
      </c>
      <c r="H39" s="31">
        <f t="shared" si="10"/>
        <v>408968</v>
      </c>
      <c r="I39" s="31">
        <f t="shared" si="10"/>
        <v>23171968</v>
      </c>
      <c r="J39" s="31">
        <f t="shared" si="10"/>
        <v>1462526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>SUM(D39:N39)</f>
        <v>106598613</v>
      </c>
      <c r="P39" s="43">
        <f t="shared" si="1"/>
        <v>563.95713129367948</v>
      </c>
      <c r="Q39" s="9"/>
    </row>
    <row r="40" spans="1:120">
      <c r="A40" s="12"/>
      <c r="B40" s="44">
        <v>581</v>
      </c>
      <c r="C40" s="20" t="s">
        <v>106</v>
      </c>
      <c r="D40" s="46">
        <v>60362114</v>
      </c>
      <c r="E40" s="46">
        <v>21190037</v>
      </c>
      <c r="F40" s="46">
        <v>0</v>
      </c>
      <c r="G40" s="46">
        <v>3000</v>
      </c>
      <c r="H40" s="46">
        <v>408968</v>
      </c>
      <c r="I40" s="46">
        <v>6033348</v>
      </c>
      <c r="J40" s="46">
        <v>1391241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89388708</v>
      </c>
      <c r="P40" s="47">
        <f t="shared" si="1"/>
        <v>472.90858590935301</v>
      </c>
      <c r="Q40" s="9"/>
    </row>
    <row r="41" spans="1:120">
      <c r="A41" s="12"/>
      <c r="B41" s="44">
        <v>584</v>
      </c>
      <c r="C41" s="20" t="s">
        <v>109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930</v>
      </c>
      <c r="J41" s="46">
        <v>401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2" si="11">SUM(D41:N41)</f>
        <v>1331</v>
      </c>
      <c r="P41" s="47">
        <f t="shared" si="1"/>
        <v>7.0416201545876337E-3</v>
      </c>
      <c r="Q41" s="9"/>
    </row>
    <row r="42" spans="1:120" ht="15.6" thickBot="1">
      <c r="A42" s="12"/>
      <c r="B42" s="44">
        <v>591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17137690</v>
      </c>
      <c r="J42" s="46">
        <v>70884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17208574</v>
      </c>
      <c r="P42" s="47">
        <f t="shared" si="1"/>
        <v>91.04150376417185</v>
      </c>
      <c r="Q42" s="9"/>
    </row>
    <row r="43" spans="1:120" ht="16.2" thickBot="1">
      <c r="A43" s="14" t="s">
        <v>10</v>
      </c>
      <c r="B43" s="23"/>
      <c r="C43" s="22"/>
      <c r="D43" s="15">
        <f>SUM(D5,D14,D20,D26,D32,D36,D39)</f>
        <v>400180759</v>
      </c>
      <c r="E43" s="15">
        <f t="shared" ref="E43:N43" si="12">SUM(E5,E14,E20,E26,E32,E36,E39)</f>
        <v>78240275</v>
      </c>
      <c r="F43" s="15">
        <f t="shared" si="12"/>
        <v>46003794</v>
      </c>
      <c r="G43" s="15">
        <f t="shared" si="12"/>
        <v>38972340</v>
      </c>
      <c r="H43" s="15">
        <f t="shared" si="12"/>
        <v>487942</v>
      </c>
      <c r="I43" s="15">
        <f t="shared" si="12"/>
        <v>205056627</v>
      </c>
      <c r="J43" s="15">
        <f t="shared" si="12"/>
        <v>108888026</v>
      </c>
      <c r="K43" s="15">
        <f t="shared" si="12"/>
        <v>126606651</v>
      </c>
      <c r="L43" s="15">
        <f t="shared" si="12"/>
        <v>0</v>
      </c>
      <c r="M43" s="15">
        <f t="shared" si="12"/>
        <v>0</v>
      </c>
      <c r="N43" s="15">
        <f t="shared" si="12"/>
        <v>121862</v>
      </c>
      <c r="O43" s="15">
        <f>SUM(D43:N43)</f>
        <v>1004558276</v>
      </c>
      <c r="P43" s="37">
        <f t="shared" si="1"/>
        <v>5314.5888825991042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163" t="s">
        <v>110</v>
      </c>
      <c r="N45" s="163"/>
      <c r="O45" s="163"/>
      <c r="P45" s="41">
        <v>189019</v>
      </c>
    </row>
    <row r="46" spans="1:120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1:120" ht="15.75" customHeight="1" thickBot="1">
      <c r="A47" s="165" t="s">
        <v>65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5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3.4" thickBot="1">
      <c r="A2" s="169" t="s">
        <v>102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103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104</v>
      </c>
      <c r="N4" s="34" t="s">
        <v>5</v>
      </c>
      <c r="O4" s="34" t="s">
        <v>105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18</v>
      </c>
      <c r="B5" s="25"/>
      <c r="C5" s="25"/>
      <c r="D5" s="26">
        <f t="shared" ref="D5:N5" si="0">SUM(D6:D13)</f>
        <v>49632128</v>
      </c>
      <c r="E5" s="26">
        <f t="shared" si="0"/>
        <v>957325</v>
      </c>
      <c r="F5" s="26">
        <f t="shared" si="0"/>
        <v>37576999</v>
      </c>
      <c r="G5" s="26">
        <f t="shared" si="0"/>
        <v>1163220</v>
      </c>
      <c r="H5" s="26">
        <f t="shared" si="0"/>
        <v>0</v>
      </c>
      <c r="I5" s="26">
        <f t="shared" si="0"/>
        <v>0</v>
      </c>
      <c r="J5" s="26">
        <f t="shared" si="0"/>
        <v>100489475</v>
      </c>
      <c r="K5" s="26">
        <f t="shared" si="0"/>
        <v>116879916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306699063</v>
      </c>
      <c r="P5" s="32">
        <f t="shared" ref="P5:P41" si="1">(O5/P$43)</f>
        <v>1648.246216599669</v>
      </c>
      <c r="Q5" s="6"/>
    </row>
    <row r="6" spans="1:134">
      <c r="A6" s="12"/>
      <c r="B6" s="44">
        <v>511</v>
      </c>
      <c r="C6" s="20" t="s">
        <v>19</v>
      </c>
      <c r="D6" s="46">
        <v>1944575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1944575</v>
      </c>
      <c r="P6" s="47">
        <f t="shared" si="1"/>
        <v>10.450434231174359</v>
      </c>
      <c r="Q6" s="9"/>
    </row>
    <row r="7" spans="1:134">
      <c r="A7" s="12"/>
      <c r="B7" s="44">
        <v>512</v>
      </c>
      <c r="C7" s="20" t="s">
        <v>20</v>
      </c>
      <c r="D7" s="46">
        <v>6571657</v>
      </c>
      <c r="E7" s="46">
        <v>0</v>
      </c>
      <c r="F7" s="46">
        <v>0</v>
      </c>
      <c r="G7" s="46">
        <v>806696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7378353</v>
      </c>
      <c r="P7" s="47">
        <f t="shared" si="1"/>
        <v>39.652362475547626</v>
      </c>
      <c r="Q7" s="9"/>
    </row>
    <row r="8" spans="1:134">
      <c r="A8" s="12"/>
      <c r="B8" s="44">
        <v>513</v>
      </c>
      <c r="C8" s="20" t="s">
        <v>21</v>
      </c>
      <c r="D8" s="46">
        <v>12898063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12919263</v>
      </c>
      <c r="L8" s="46">
        <v>0</v>
      </c>
      <c r="M8" s="46">
        <v>0</v>
      </c>
      <c r="N8" s="46">
        <v>0</v>
      </c>
      <c r="O8" s="46">
        <f t="shared" si="2"/>
        <v>25817326</v>
      </c>
      <c r="P8" s="47">
        <f t="shared" si="1"/>
        <v>138.746135987446</v>
      </c>
      <c r="Q8" s="9"/>
    </row>
    <row r="9" spans="1:134">
      <c r="A9" s="12"/>
      <c r="B9" s="44">
        <v>514</v>
      </c>
      <c r="C9" s="20" t="s">
        <v>22</v>
      </c>
      <c r="D9" s="46">
        <v>5376897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5376897</v>
      </c>
      <c r="P9" s="47">
        <f t="shared" si="1"/>
        <v>28.896241320750661</v>
      </c>
      <c r="Q9" s="9"/>
    </row>
    <row r="10" spans="1:134">
      <c r="A10" s="12"/>
      <c r="B10" s="44">
        <v>515</v>
      </c>
      <c r="C10" s="20" t="s">
        <v>23</v>
      </c>
      <c r="D10" s="46">
        <v>5888706</v>
      </c>
      <c r="E10" s="46">
        <v>0</v>
      </c>
      <c r="F10" s="46">
        <v>0</v>
      </c>
      <c r="G10" s="46">
        <v>1070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5889776</v>
      </c>
      <c r="P10" s="47">
        <f t="shared" si="1"/>
        <v>31.65252907414175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37576760</v>
      </c>
      <c r="G11" s="46">
        <v>3119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37579879</v>
      </c>
      <c r="P11" s="47">
        <f t="shared" si="1"/>
        <v>201.95983899052001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103960653</v>
      </c>
      <c r="L12" s="46">
        <v>0</v>
      </c>
      <c r="M12" s="46">
        <v>0</v>
      </c>
      <c r="N12" s="46">
        <v>0</v>
      </c>
      <c r="O12" s="46">
        <f t="shared" si="2"/>
        <v>103960653</v>
      </c>
      <c r="P12" s="47">
        <f t="shared" si="1"/>
        <v>558.69995593198473</v>
      </c>
      <c r="Q12" s="9"/>
    </row>
    <row r="13" spans="1:134">
      <c r="A13" s="12"/>
      <c r="B13" s="44">
        <v>519</v>
      </c>
      <c r="C13" s="20" t="s">
        <v>26</v>
      </c>
      <c r="D13" s="46">
        <v>16952230</v>
      </c>
      <c r="E13" s="46">
        <v>957325</v>
      </c>
      <c r="F13" s="46">
        <v>239</v>
      </c>
      <c r="G13" s="46">
        <v>352335</v>
      </c>
      <c r="H13" s="46">
        <v>0</v>
      </c>
      <c r="I13" s="46">
        <v>0</v>
      </c>
      <c r="J13" s="46">
        <v>100489475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118751604</v>
      </c>
      <c r="P13" s="47">
        <f t="shared" si="1"/>
        <v>638.18871858810382</v>
      </c>
      <c r="Q13" s="9"/>
    </row>
    <row r="14" spans="1:134" ht="15.6">
      <c r="A14" s="28" t="s">
        <v>27</v>
      </c>
      <c r="B14" s="29"/>
      <c r="C14" s="30"/>
      <c r="D14" s="31">
        <f t="shared" ref="D14:N14" si="3">SUM(D15:D19)</f>
        <v>220344573</v>
      </c>
      <c r="E14" s="31">
        <f t="shared" si="3"/>
        <v>27482350</v>
      </c>
      <c r="F14" s="31">
        <f t="shared" si="3"/>
        <v>0</v>
      </c>
      <c r="G14" s="31">
        <f t="shared" si="3"/>
        <v>5549071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5" si="4">SUM(D14:N14)</f>
        <v>253375994</v>
      </c>
      <c r="P14" s="43">
        <f t="shared" si="1"/>
        <v>1361.6801414475806</v>
      </c>
      <c r="Q14" s="10"/>
    </row>
    <row r="15" spans="1:134">
      <c r="A15" s="12"/>
      <c r="B15" s="44">
        <v>521</v>
      </c>
      <c r="C15" s="20" t="s">
        <v>28</v>
      </c>
      <c r="D15" s="46">
        <v>123158923</v>
      </c>
      <c r="E15" s="46">
        <v>2386749</v>
      </c>
      <c r="F15" s="46">
        <v>0</v>
      </c>
      <c r="G15" s="46">
        <v>3214518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128760190</v>
      </c>
      <c r="P15" s="47">
        <f t="shared" si="1"/>
        <v>691.97634299963454</v>
      </c>
      <c r="Q15" s="9"/>
    </row>
    <row r="16" spans="1:134">
      <c r="A16" s="12"/>
      <c r="B16" s="44">
        <v>522</v>
      </c>
      <c r="C16" s="20" t="s">
        <v>29</v>
      </c>
      <c r="D16" s="46">
        <v>92622575</v>
      </c>
      <c r="E16" s="46">
        <v>1178076</v>
      </c>
      <c r="F16" s="46">
        <v>0</v>
      </c>
      <c r="G16" s="46">
        <v>2334553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96135204</v>
      </c>
      <c r="P16" s="47">
        <f t="shared" si="1"/>
        <v>516.64483329392294</v>
      </c>
      <c r="Q16" s="9"/>
    </row>
    <row r="17" spans="1:17">
      <c r="A17" s="12"/>
      <c r="B17" s="44">
        <v>524</v>
      </c>
      <c r="C17" s="20" t="s">
        <v>30</v>
      </c>
      <c r="D17" s="46">
        <v>4563075</v>
      </c>
      <c r="E17" s="46">
        <v>16273605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20836680</v>
      </c>
      <c r="P17" s="47">
        <f t="shared" si="1"/>
        <v>111.97940626410714</v>
      </c>
      <c r="Q17" s="9"/>
    </row>
    <row r="18" spans="1:17">
      <c r="A18" s="12"/>
      <c r="B18" s="44">
        <v>525</v>
      </c>
      <c r="C18" s="20" t="s">
        <v>31</v>
      </c>
      <c r="D18" s="46">
        <v>0</v>
      </c>
      <c r="E18" s="46">
        <v>113044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113044</v>
      </c>
      <c r="P18" s="47">
        <f t="shared" si="1"/>
        <v>0.60751520883939891</v>
      </c>
      <c r="Q18" s="9"/>
    </row>
    <row r="19" spans="1:17">
      <c r="A19" s="12"/>
      <c r="B19" s="44">
        <v>529</v>
      </c>
      <c r="C19" s="20" t="s">
        <v>33</v>
      </c>
      <c r="D19" s="46">
        <v>0</v>
      </c>
      <c r="E19" s="46">
        <v>7530876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7530876</v>
      </c>
      <c r="P19" s="47">
        <f t="shared" si="1"/>
        <v>40.472043681076549</v>
      </c>
      <c r="Q19" s="9"/>
    </row>
    <row r="20" spans="1:17" ht="15.6">
      <c r="A20" s="28" t="s">
        <v>34</v>
      </c>
      <c r="B20" s="29"/>
      <c r="C20" s="30"/>
      <c r="D20" s="31">
        <f t="shared" ref="D20:N20" si="5">SUM(D21:D25)</f>
        <v>857129</v>
      </c>
      <c r="E20" s="31">
        <f t="shared" si="5"/>
        <v>11707</v>
      </c>
      <c r="F20" s="31">
        <f t="shared" si="5"/>
        <v>0</v>
      </c>
      <c r="G20" s="31">
        <f t="shared" si="5"/>
        <v>1422299</v>
      </c>
      <c r="H20" s="31">
        <f t="shared" si="5"/>
        <v>80544</v>
      </c>
      <c r="I20" s="31">
        <f t="shared" si="5"/>
        <v>169852764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172224443</v>
      </c>
      <c r="P20" s="43">
        <f t="shared" si="1"/>
        <v>925.55967991573334</v>
      </c>
      <c r="Q20" s="10"/>
    </row>
    <row r="21" spans="1:17">
      <c r="A21" s="12"/>
      <c r="B21" s="44">
        <v>534</v>
      </c>
      <c r="C21" s="20" t="s">
        <v>35</v>
      </c>
      <c r="D21" s="46">
        <v>0</v>
      </c>
      <c r="E21" s="46">
        <v>11707</v>
      </c>
      <c r="F21" s="46">
        <v>0</v>
      </c>
      <c r="G21" s="46">
        <v>0</v>
      </c>
      <c r="H21" s="46">
        <v>0</v>
      </c>
      <c r="I21" s="46">
        <v>27263678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27275385</v>
      </c>
      <c r="P21" s="47">
        <f t="shared" si="1"/>
        <v>146.58196113416022</v>
      </c>
      <c r="Q21" s="9"/>
    </row>
    <row r="22" spans="1:17">
      <c r="A22" s="12"/>
      <c r="B22" s="44">
        <v>536</v>
      </c>
      <c r="C22" s="20" t="s">
        <v>36</v>
      </c>
      <c r="D22" s="46">
        <v>0</v>
      </c>
      <c r="E22" s="46">
        <v>0</v>
      </c>
      <c r="F22" s="46">
        <v>0</v>
      </c>
      <c r="G22" s="46">
        <v>50640</v>
      </c>
      <c r="H22" s="46">
        <v>0</v>
      </c>
      <c r="I22" s="46">
        <v>121800086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121850726</v>
      </c>
      <c r="P22" s="47">
        <f t="shared" si="1"/>
        <v>654.84385949826958</v>
      </c>
      <c r="Q22" s="9"/>
    </row>
    <row r="23" spans="1:17">
      <c r="A23" s="12"/>
      <c r="B23" s="44">
        <v>537</v>
      </c>
      <c r="C23" s="20" t="s">
        <v>59</v>
      </c>
      <c r="D23" s="46">
        <v>0</v>
      </c>
      <c r="E23" s="46">
        <v>0</v>
      </c>
      <c r="F23" s="46">
        <v>0</v>
      </c>
      <c r="G23" s="46">
        <v>14607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14607</v>
      </c>
      <c r="P23" s="47">
        <f t="shared" si="1"/>
        <v>7.8500182721038717E-2</v>
      </c>
      <c r="Q23" s="9"/>
    </row>
    <row r="24" spans="1:17">
      <c r="A24" s="12"/>
      <c r="B24" s="44">
        <v>538</v>
      </c>
      <c r="C24" s="20" t="s">
        <v>37</v>
      </c>
      <c r="D24" s="46">
        <v>0</v>
      </c>
      <c r="E24" s="46">
        <v>0</v>
      </c>
      <c r="F24" s="46">
        <v>0</v>
      </c>
      <c r="G24" s="46">
        <v>1128848</v>
      </c>
      <c r="H24" s="46">
        <v>0</v>
      </c>
      <c r="I24" s="46">
        <v>15845073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16973921</v>
      </c>
      <c r="P24" s="47">
        <f t="shared" si="1"/>
        <v>91.220366946838922</v>
      </c>
      <c r="Q24" s="9"/>
    </row>
    <row r="25" spans="1:17">
      <c r="A25" s="12"/>
      <c r="B25" s="44">
        <v>539</v>
      </c>
      <c r="C25" s="20" t="s">
        <v>38</v>
      </c>
      <c r="D25" s="46">
        <v>857129</v>
      </c>
      <c r="E25" s="46">
        <v>0</v>
      </c>
      <c r="F25" s="46">
        <v>0</v>
      </c>
      <c r="G25" s="46">
        <v>228204</v>
      </c>
      <c r="H25" s="46">
        <v>80544</v>
      </c>
      <c r="I25" s="46">
        <v>4943927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6109804</v>
      </c>
      <c r="P25" s="47">
        <f t="shared" si="1"/>
        <v>32.834992153743634</v>
      </c>
      <c r="Q25" s="9"/>
    </row>
    <row r="26" spans="1:17" ht="15.6">
      <c r="A26" s="28" t="s">
        <v>39</v>
      </c>
      <c r="B26" s="29"/>
      <c r="C26" s="30"/>
      <c r="D26" s="31">
        <f t="shared" ref="D26:N26" si="6">SUM(D27:D31)</f>
        <v>7867190</v>
      </c>
      <c r="E26" s="31">
        <f t="shared" si="6"/>
        <v>971192</v>
      </c>
      <c r="F26" s="31">
        <f t="shared" si="6"/>
        <v>0</v>
      </c>
      <c r="G26" s="31">
        <f t="shared" si="6"/>
        <v>3112979</v>
      </c>
      <c r="H26" s="31">
        <f t="shared" si="6"/>
        <v>0</v>
      </c>
      <c r="I26" s="31">
        <f t="shared" si="6"/>
        <v>31765899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ref="O26:O34" si="7">SUM(D26:N26)</f>
        <v>43717260</v>
      </c>
      <c r="P26" s="43">
        <f t="shared" si="1"/>
        <v>234.9430340291064</v>
      </c>
      <c r="Q26" s="10"/>
    </row>
    <row r="27" spans="1:17">
      <c r="A27" s="12"/>
      <c r="B27" s="44">
        <v>541</v>
      </c>
      <c r="C27" s="20" t="s">
        <v>40</v>
      </c>
      <c r="D27" s="46">
        <v>6662275</v>
      </c>
      <c r="E27" s="46">
        <v>60000</v>
      </c>
      <c r="F27" s="46">
        <v>0</v>
      </c>
      <c r="G27" s="46">
        <v>3106367</v>
      </c>
      <c r="H27" s="46">
        <v>0</v>
      </c>
      <c r="I27" s="46">
        <v>2547665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12376307</v>
      </c>
      <c r="P27" s="47">
        <f t="shared" si="1"/>
        <v>66.512107955888993</v>
      </c>
      <c r="Q27" s="9"/>
    </row>
    <row r="28" spans="1:17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10523674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10523674</v>
      </c>
      <c r="P28" s="47">
        <f t="shared" si="1"/>
        <v>56.55578365829016</v>
      </c>
      <c r="Q28" s="9"/>
    </row>
    <row r="29" spans="1:17">
      <c r="A29" s="12"/>
      <c r="B29" s="44">
        <v>543</v>
      </c>
      <c r="C29" s="20" t="s">
        <v>42</v>
      </c>
      <c r="D29" s="46">
        <v>0</v>
      </c>
      <c r="E29" s="46">
        <v>0</v>
      </c>
      <c r="F29" s="46">
        <v>0</v>
      </c>
      <c r="G29" s="46">
        <v>6612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6612</v>
      </c>
      <c r="P29" s="47">
        <f t="shared" si="1"/>
        <v>3.5533867881940712E-2</v>
      </c>
      <c r="Q29" s="9"/>
    </row>
    <row r="30" spans="1:17">
      <c r="A30" s="12"/>
      <c r="B30" s="44">
        <v>544</v>
      </c>
      <c r="C30" s="20" t="s">
        <v>43</v>
      </c>
      <c r="D30" s="46">
        <v>1204915</v>
      </c>
      <c r="E30" s="46">
        <v>911192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2116107</v>
      </c>
      <c r="P30" s="47">
        <f t="shared" si="1"/>
        <v>11.372272619789763</v>
      </c>
      <c r="Q30" s="9"/>
    </row>
    <row r="31" spans="1:17">
      <c r="A31" s="12"/>
      <c r="B31" s="44">
        <v>545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18694560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18694560</v>
      </c>
      <c r="P31" s="47">
        <f t="shared" si="1"/>
        <v>100.46733592725553</v>
      </c>
      <c r="Q31" s="9"/>
    </row>
    <row r="32" spans="1:17" ht="15.6">
      <c r="A32" s="28" t="s">
        <v>45</v>
      </c>
      <c r="B32" s="29"/>
      <c r="C32" s="30"/>
      <c r="D32" s="31">
        <f t="shared" ref="D32:N32" si="8">SUM(D33:D34)</f>
        <v>2520280</v>
      </c>
      <c r="E32" s="31">
        <f t="shared" si="8"/>
        <v>27210488</v>
      </c>
      <c r="F32" s="31">
        <f t="shared" si="8"/>
        <v>0</v>
      </c>
      <c r="G32" s="31">
        <f t="shared" si="8"/>
        <v>13790435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157332</v>
      </c>
      <c r="O32" s="31">
        <f t="shared" si="7"/>
        <v>43678535</v>
      </c>
      <c r="P32" s="43">
        <f t="shared" si="1"/>
        <v>234.73492014015778</v>
      </c>
      <c r="Q32" s="10"/>
    </row>
    <row r="33" spans="1:120">
      <c r="A33" s="13"/>
      <c r="B33" s="45">
        <v>552</v>
      </c>
      <c r="C33" s="21" t="s">
        <v>46</v>
      </c>
      <c r="D33" s="46">
        <v>2240125</v>
      </c>
      <c r="E33" s="46">
        <v>27210488</v>
      </c>
      <c r="F33" s="46">
        <v>0</v>
      </c>
      <c r="G33" s="46">
        <v>13624190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157332</v>
      </c>
      <c r="O33" s="46">
        <f t="shared" si="7"/>
        <v>43232135</v>
      </c>
      <c r="P33" s="47">
        <f t="shared" si="1"/>
        <v>232.335900384789</v>
      </c>
      <c r="Q33" s="9"/>
    </row>
    <row r="34" spans="1:120">
      <c r="A34" s="13"/>
      <c r="B34" s="45">
        <v>554</v>
      </c>
      <c r="C34" s="21" t="s">
        <v>47</v>
      </c>
      <c r="D34" s="46">
        <v>280155</v>
      </c>
      <c r="E34" s="46">
        <v>0</v>
      </c>
      <c r="F34" s="46">
        <v>0</v>
      </c>
      <c r="G34" s="46">
        <v>166245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446400</v>
      </c>
      <c r="P34" s="47">
        <f t="shared" si="1"/>
        <v>2.3990197553687742</v>
      </c>
      <c r="Q34" s="9"/>
    </row>
    <row r="35" spans="1:120" ht="15.6">
      <c r="A35" s="28" t="s">
        <v>48</v>
      </c>
      <c r="B35" s="29"/>
      <c r="C35" s="30"/>
      <c r="D35" s="31">
        <f t="shared" ref="D35:N35" si="9">SUM(D36:D37)</f>
        <v>37071994</v>
      </c>
      <c r="E35" s="31">
        <f t="shared" si="9"/>
        <v>314582</v>
      </c>
      <c r="F35" s="31">
        <f t="shared" si="9"/>
        <v>0</v>
      </c>
      <c r="G35" s="31">
        <f t="shared" si="9"/>
        <v>16422523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ref="O35:O41" si="10">SUM(D35:N35)</f>
        <v>53809099</v>
      </c>
      <c r="P35" s="43">
        <f t="shared" si="1"/>
        <v>289.17807240052451</v>
      </c>
      <c r="Q35" s="9"/>
    </row>
    <row r="36" spans="1:120">
      <c r="A36" s="12"/>
      <c r="B36" s="44">
        <v>572</v>
      </c>
      <c r="C36" s="20" t="s">
        <v>49</v>
      </c>
      <c r="D36" s="46">
        <v>35649277</v>
      </c>
      <c r="E36" s="46">
        <v>314582</v>
      </c>
      <c r="F36" s="46">
        <v>0</v>
      </c>
      <c r="G36" s="46">
        <v>15257418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51221277</v>
      </c>
      <c r="P36" s="47">
        <f t="shared" si="1"/>
        <v>275.27073346374601</v>
      </c>
      <c r="Q36" s="9"/>
    </row>
    <row r="37" spans="1:120">
      <c r="A37" s="12"/>
      <c r="B37" s="44">
        <v>575</v>
      </c>
      <c r="C37" s="20" t="s">
        <v>51</v>
      </c>
      <c r="D37" s="46">
        <v>1422717</v>
      </c>
      <c r="E37" s="46">
        <v>0</v>
      </c>
      <c r="F37" s="46">
        <v>0</v>
      </c>
      <c r="G37" s="46">
        <v>1165105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2587822</v>
      </c>
      <c r="P37" s="47">
        <f t="shared" si="1"/>
        <v>13.907338936778521</v>
      </c>
      <c r="Q37" s="9"/>
    </row>
    <row r="38" spans="1:120" ht="15.6">
      <c r="A38" s="28" t="s">
        <v>55</v>
      </c>
      <c r="B38" s="29"/>
      <c r="C38" s="30"/>
      <c r="D38" s="31">
        <f t="shared" ref="D38:N38" si="11">SUM(D39:D40)</f>
        <v>46444701</v>
      </c>
      <c r="E38" s="31">
        <f t="shared" si="11"/>
        <v>3108760</v>
      </c>
      <c r="F38" s="31">
        <f t="shared" si="11"/>
        <v>0</v>
      </c>
      <c r="G38" s="31">
        <f t="shared" si="11"/>
        <v>0</v>
      </c>
      <c r="H38" s="31">
        <f t="shared" si="11"/>
        <v>2191365</v>
      </c>
      <c r="I38" s="31">
        <f t="shared" si="11"/>
        <v>23667454</v>
      </c>
      <c r="J38" s="31">
        <f t="shared" si="11"/>
        <v>1608633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 t="shared" si="10"/>
        <v>77020913</v>
      </c>
      <c r="P38" s="43">
        <f t="shared" si="1"/>
        <v>413.921800769578</v>
      </c>
      <c r="Q38" s="9"/>
    </row>
    <row r="39" spans="1:120">
      <c r="A39" s="12"/>
      <c r="B39" s="44">
        <v>581</v>
      </c>
      <c r="C39" s="20" t="s">
        <v>106</v>
      </c>
      <c r="D39" s="46">
        <v>46444701</v>
      </c>
      <c r="E39" s="46">
        <v>3108760</v>
      </c>
      <c r="F39" s="46">
        <v>0</v>
      </c>
      <c r="G39" s="46">
        <v>0</v>
      </c>
      <c r="H39" s="46">
        <v>2191365</v>
      </c>
      <c r="I39" s="46">
        <v>5388693</v>
      </c>
      <c r="J39" s="46">
        <v>1515251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58648770</v>
      </c>
      <c r="P39" s="47">
        <f t="shared" si="1"/>
        <v>315.1871815817193</v>
      </c>
      <c r="Q39" s="9"/>
    </row>
    <row r="40" spans="1:120" ht="15.6" thickBot="1">
      <c r="A40" s="12"/>
      <c r="B40" s="44">
        <v>591</v>
      </c>
      <c r="C40" s="20" t="s">
        <v>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18278761</v>
      </c>
      <c r="J40" s="46">
        <v>93382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18372143</v>
      </c>
      <c r="P40" s="47">
        <f t="shared" si="1"/>
        <v>98.734619187858726</v>
      </c>
      <c r="Q40" s="9"/>
    </row>
    <row r="41" spans="1:120" ht="16.2" thickBot="1">
      <c r="A41" s="14" t="s">
        <v>10</v>
      </c>
      <c r="B41" s="23"/>
      <c r="C41" s="22"/>
      <c r="D41" s="15">
        <f>SUM(D5,D14,D20,D26,D32,D35,D38)</f>
        <v>364737995</v>
      </c>
      <c r="E41" s="15">
        <f t="shared" ref="E41:N41" si="12">SUM(E5,E14,E20,E26,E32,E35,E38)</f>
        <v>60056404</v>
      </c>
      <c r="F41" s="15">
        <f t="shared" si="12"/>
        <v>37576999</v>
      </c>
      <c r="G41" s="15">
        <f t="shared" si="12"/>
        <v>41460527</v>
      </c>
      <c r="H41" s="15">
        <f t="shared" si="12"/>
        <v>2271909</v>
      </c>
      <c r="I41" s="15">
        <f t="shared" si="12"/>
        <v>225286117</v>
      </c>
      <c r="J41" s="15">
        <f t="shared" si="12"/>
        <v>102098108</v>
      </c>
      <c r="K41" s="15">
        <f t="shared" si="12"/>
        <v>116879916</v>
      </c>
      <c r="L41" s="15">
        <f t="shared" si="12"/>
        <v>0</v>
      </c>
      <c r="M41" s="15">
        <f t="shared" si="12"/>
        <v>0</v>
      </c>
      <c r="N41" s="15">
        <f t="shared" si="12"/>
        <v>157332</v>
      </c>
      <c r="O41" s="15">
        <f t="shared" si="10"/>
        <v>950525307</v>
      </c>
      <c r="P41" s="37">
        <f t="shared" si="1"/>
        <v>5108.2638653023496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163" t="s">
        <v>107</v>
      </c>
      <c r="N43" s="163"/>
      <c r="O43" s="163"/>
      <c r="P43" s="41">
        <v>186076</v>
      </c>
    </row>
    <row r="44" spans="1:120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1:120" ht="15.75" customHeight="1" thickBot="1">
      <c r="A45" s="165" t="s">
        <v>65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SUM(D6:D13)</f>
        <v>48936016</v>
      </c>
      <c r="E5" s="26">
        <f t="shared" si="0"/>
        <v>334021</v>
      </c>
      <c r="F5" s="26">
        <f t="shared" si="0"/>
        <v>37578986</v>
      </c>
      <c r="G5" s="26">
        <f t="shared" si="0"/>
        <v>2116628</v>
      </c>
      <c r="H5" s="26">
        <f t="shared" si="0"/>
        <v>0</v>
      </c>
      <c r="I5" s="26">
        <f t="shared" si="0"/>
        <v>0</v>
      </c>
      <c r="J5" s="26">
        <f t="shared" si="0"/>
        <v>88586612</v>
      </c>
      <c r="K5" s="26">
        <f t="shared" si="0"/>
        <v>113764072</v>
      </c>
      <c r="L5" s="26">
        <f t="shared" si="0"/>
        <v>0</v>
      </c>
      <c r="M5" s="26">
        <f t="shared" si="0"/>
        <v>0</v>
      </c>
      <c r="N5" s="27">
        <f>SUM(D5:M5)</f>
        <v>291316335</v>
      </c>
      <c r="O5" s="32">
        <f t="shared" ref="O5:O40" si="1">(N5/O$42)</f>
        <v>1538.7428494461788</v>
      </c>
      <c r="P5" s="6"/>
    </row>
    <row r="6" spans="1:133">
      <c r="A6" s="12"/>
      <c r="B6" s="44">
        <v>511</v>
      </c>
      <c r="C6" s="20" t="s">
        <v>19</v>
      </c>
      <c r="D6" s="46">
        <v>1439180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1439180</v>
      </c>
      <c r="O6" s="47">
        <f t="shared" si="1"/>
        <v>7.6017980044474731</v>
      </c>
      <c r="P6" s="9"/>
    </row>
    <row r="7" spans="1:133">
      <c r="A7" s="12"/>
      <c r="B7" s="44">
        <v>512</v>
      </c>
      <c r="C7" s="20" t="s">
        <v>20</v>
      </c>
      <c r="D7" s="46">
        <v>7103059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7103059</v>
      </c>
      <c r="O7" s="47">
        <f t="shared" si="1"/>
        <v>37.518600683495229</v>
      </c>
      <c r="P7" s="9"/>
    </row>
    <row r="8" spans="1:133">
      <c r="A8" s="12"/>
      <c r="B8" s="44">
        <v>513</v>
      </c>
      <c r="C8" s="20" t="s">
        <v>21</v>
      </c>
      <c r="D8" s="46">
        <v>11253661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10773922</v>
      </c>
      <c r="L8" s="46">
        <v>0</v>
      </c>
      <c r="M8" s="46">
        <v>0</v>
      </c>
      <c r="N8" s="46">
        <f t="shared" si="2"/>
        <v>22027583</v>
      </c>
      <c r="O8" s="47">
        <f t="shared" si="1"/>
        <v>116.35044712419646</v>
      </c>
      <c r="P8" s="9"/>
    </row>
    <row r="9" spans="1:133">
      <c r="A9" s="12"/>
      <c r="B9" s="44">
        <v>514</v>
      </c>
      <c r="C9" s="20" t="s">
        <v>22</v>
      </c>
      <c r="D9" s="46">
        <v>5035134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5035134</v>
      </c>
      <c r="O9" s="47">
        <f t="shared" si="1"/>
        <v>26.595750075268988</v>
      </c>
      <c r="P9" s="9"/>
    </row>
    <row r="10" spans="1:133">
      <c r="A10" s="12"/>
      <c r="B10" s="44">
        <v>515</v>
      </c>
      <c r="C10" s="20" t="s">
        <v>23</v>
      </c>
      <c r="D10" s="46">
        <v>7408343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7408343</v>
      </c>
      <c r="O10" s="47">
        <f t="shared" si="1"/>
        <v>39.131121217403248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37578986</v>
      </c>
      <c r="G11" s="46">
        <v>1290179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38869165</v>
      </c>
      <c r="O11" s="47">
        <f t="shared" si="1"/>
        <v>205.30825951690514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102990150</v>
      </c>
      <c r="L12" s="46">
        <v>0</v>
      </c>
      <c r="M12" s="46">
        <v>0</v>
      </c>
      <c r="N12" s="46">
        <f t="shared" si="2"/>
        <v>102990150</v>
      </c>
      <c r="O12" s="47">
        <f t="shared" si="1"/>
        <v>543.99749631578118</v>
      </c>
      <c r="P12" s="9"/>
    </row>
    <row r="13" spans="1:133">
      <c r="A13" s="12"/>
      <c r="B13" s="44">
        <v>519</v>
      </c>
      <c r="C13" s="20" t="s">
        <v>73</v>
      </c>
      <c r="D13" s="46">
        <v>16696639</v>
      </c>
      <c r="E13" s="46">
        <v>334021</v>
      </c>
      <c r="F13" s="46">
        <v>0</v>
      </c>
      <c r="G13" s="46">
        <v>826449</v>
      </c>
      <c r="H13" s="46">
        <v>0</v>
      </c>
      <c r="I13" s="46">
        <v>0</v>
      </c>
      <c r="J13" s="46">
        <v>88586612</v>
      </c>
      <c r="K13" s="46">
        <v>0</v>
      </c>
      <c r="L13" s="46">
        <v>0</v>
      </c>
      <c r="M13" s="46">
        <v>0</v>
      </c>
      <c r="N13" s="46">
        <f t="shared" si="2"/>
        <v>106443721</v>
      </c>
      <c r="O13" s="47">
        <f t="shared" si="1"/>
        <v>562.23937650868106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SUM(D15:D17)</f>
        <v>209839405</v>
      </c>
      <c r="E14" s="31">
        <f t="shared" si="3"/>
        <v>23972734</v>
      </c>
      <c r="F14" s="31">
        <f t="shared" si="3"/>
        <v>0</v>
      </c>
      <c r="G14" s="31">
        <f t="shared" si="3"/>
        <v>4041210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237853349</v>
      </c>
      <c r="O14" s="43">
        <f t="shared" si="1"/>
        <v>1256.3495280502427</v>
      </c>
      <c r="P14" s="10"/>
    </row>
    <row r="15" spans="1:133">
      <c r="A15" s="12"/>
      <c r="B15" s="44">
        <v>521</v>
      </c>
      <c r="C15" s="20" t="s">
        <v>28</v>
      </c>
      <c r="D15" s="46">
        <v>117206300</v>
      </c>
      <c r="E15" s="46">
        <v>2328896</v>
      </c>
      <c r="F15" s="46">
        <v>0</v>
      </c>
      <c r="G15" s="46">
        <v>433185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119968381</v>
      </c>
      <c r="O15" s="47">
        <f t="shared" si="1"/>
        <v>633.67709340221109</v>
      </c>
      <c r="P15" s="9"/>
    </row>
    <row r="16" spans="1:133">
      <c r="A16" s="12"/>
      <c r="B16" s="44">
        <v>522</v>
      </c>
      <c r="C16" s="20" t="s">
        <v>29</v>
      </c>
      <c r="D16" s="46">
        <v>88167500</v>
      </c>
      <c r="E16" s="46">
        <v>179998</v>
      </c>
      <c r="F16" s="46">
        <v>0</v>
      </c>
      <c r="G16" s="46">
        <v>3608025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91955523</v>
      </c>
      <c r="O16" s="47">
        <f t="shared" si="1"/>
        <v>485.71221892975421</v>
      </c>
      <c r="P16" s="9"/>
    </row>
    <row r="17" spans="1:16">
      <c r="A17" s="12"/>
      <c r="B17" s="44">
        <v>524</v>
      </c>
      <c r="C17" s="20" t="s">
        <v>30</v>
      </c>
      <c r="D17" s="46">
        <v>4465605</v>
      </c>
      <c r="E17" s="46">
        <v>21463840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25929445</v>
      </c>
      <c r="O17" s="47">
        <f t="shared" si="1"/>
        <v>136.96021571827742</v>
      </c>
      <c r="P17" s="9"/>
    </row>
    <row r="18" spans="1:16" ht="15.6">
      <c r="A18" s="28" t="s">
        <v>34</v>
      </c>
      <c r="B18" s="29"/>
      <c r="C18" s="30"/>
      <c r="D18" s="31">
        <f t="shared" ref="D18:M18" si="5">SUM(D19:D23)</f>
        <v>1272031</v>
      </c>
      <c r="E18" s="31">
        <f t="shared" si="5"/>
        <v>247106</v>
      </c>
      <c r="F18" s="31">
        <f t="shared" si="5"/>
        <v>0</v>
      </c>
      <c r="G18" s="31">
        <f t="shared" si="5"/>
        <v>6826978</v>
      </c>
      <c r="H18" s="31">
        <f t="shared" si="5"/>
        <v>74175</v>
      </c>
      <c r="I18" s="31">
        <f t="shared" si="5"/>
        <v>169894108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178314398</v>
      </c>
      <c r="O18" s="43">
        <f t="shared" si="1"/>
        <v>941.86275162290497</v>
      </c>
      <c r="P18" s="10"/>
    </row>
    <row r="19" spans="1:16">
      <c r="A19" s="12"/>
      <c r="B19" s="44">
        <v>534</v>
      </c>
      <c r="C19" s="20" t="s">
        <v>75</v>
      </c>
      <c r="D19" s="46">
        <v>0</v>
      </c>
      <c r="E19" s="46">
        <v>114892</v>
      </c>
      <c r="F19" s="46">
        <v>0</v>
      </c>
      <c r="G19" s="46">
        <v>0</v>
      </c>
      <c r="H19" s="46">
        <v>0</v>
      </c>
      <c r="I19" s="46">
        <v>24354300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24469192</v>
      </c>
      <c r="O19" s="47">
        <f t="shared" si="1"/>
        <v>129.24710940677474</v>
      </c>
      <c r="P19" s="9"/>
    </row>
    <row r="20" spans="1:16">
      <c r="A20" s="12"/>
      <c r="B20" s="44">
        <v>536</v>
      </c>
      <c r="C20" s="20" t="s">
        <v>76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131137334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131137334</v>
      </c>
      <c r="O20" s="47">
        <f t="shared" si="1"/>
        <v>692.67188531647309</v>
      </c>
      <c r="P20" s="9"/>
    </row>
    <row r="21" spans="1:16">
      <c r="A21" s="12"/>
      <c r="B21" s="44">
        <v>537</v>
      </c>
      <c r="C21" s="20" t="s">
        <v>92</v>
      </c>
      <c r="D21" s="46">
        <v>0</v>
      </c>
      <c r="E21" s="46">
        <v>132214</v>
      </c>
      <c r="F21" s="46">
        <v>0</v>
      </c>
      <c r="G21" s="46">
        <v>6777388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6909602</v>
      </c>
      <c r="O21" s="47">
        <f t="shared" si="1"/>
        <v>36.496754189973643</v>
      </c>
      <c r="P21" s="9"/>
    </row>
    <row r="22" spans="1:16">
      <c r="A22" s="12"/>
      <c r="B22" s="44">
        <v>538</v>
      </c>
      <c r="C22" s="20" t="s">
        <v>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10523473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10523473</v>
      </c>
      <c r="O22" s="47">
        <f t="shared" si="1"/>
        <v>55.585344467861461</v>
      </c>
      <c r="P22" s="9"/>
    </row>
    <row r="23" spans="1:16">
      <c r="A23" s="12"/>
      <c r="B23" s="44">
        <v>539</v>
      </c>
      <c r="C23" s="20" t="s">
        <v>38</v>
      </c>
      <c r="D23" s="46">
        <v>1272031</v>
      </c>
      <c r="E23" s="46">
        <v>0</v>
      </c>
      <c r="F23" s="46">
        <v>0</v>
      </c>
      <c r="G23" s="46">
        <v>49590</v>
      </c>
      <c r="H23" s="46">
        <v>74175</v>
      </c>
      <c r="I23" s="46">
        <v>3879001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5274797</v>
      </c>
      <c r="O23" s="47">
        <f t="shared" si="1"/>
        <v>27.861658241822091</v>
      </c>
      <c r="P23" s="9"/>
    </row>
    <row r="24" spans="1:16" ht="15.6">
      <c r="A24" s="28" t="s">
        <v>39</v>
      </c>
      <c r="B24" s="29"/>
      <c r="C24" s="30"/>
      <c r="D24" s="31">
        <f t="shared" ref="D24:M24" si="6">SUM(D25:D29)</f>
        <v>6853835</v>
      </c>
      <c r="E24" s="31">
        <f t="shared" si="6"/>
        <v>2203894</v>
      </c>
      <c r="F24" s="31">
        <f t="shared" si="6"/>
        <v>0</v>
      </c>
      <c r="G24" s="31">
        <f t="shared" si="6"/>
        <v>2933737</v>
      </c>
      <c r="H24" s="31">
        <f t="shared" si="6"/>
        <v>0</v>
      </c>
      <c r="I24" s="31">
        <f t="shared" si="6"/>
        <v>34923282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46914748</v>
      </c>
      <c r="O24" s="43">
        <f t="shared" si="1"/>
        <v>247.80530421876074</v>
      </c>
      <c r="P24" s="10"/>
    </row>
    <row r="25" spans="1:16">
      <c r="A25" s="12"/>
      <c r="B25" s="44">
        <v>541</v>
      </c>
      <c r="C25" s="20" t="s">
        <v>78</v>
      </c>
      <c r="D25" s="46">
        <v>5665052</v>
      </c>
      <c r="E25" s="46">
        <v>2203894</v>
      </c>
      <c r="F25" s="46">
        <v>0</v>
      </c>
      <c r="G25" s="46">
        <v>2917375</v>
      </c>
      <c r="H25" s="46">
        <v>0</v>
      </c>
      <c r="I25" s="46">
        <v>4439665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15225986</v>
      </c>
      <c r="O25" s="47">
        <f t="shared" si="1"/>
        <v>80.424179039831813</v>
      </c>
      <c r="P25" s="9"/>
    </row>
    <row r="26" spans="1:16">
      <c r="A26" s="12"/>
      <c r="B26" s="44">
        <v>542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12307588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12307588</v>
      </c>
      <c r="O26" s="47">
        <f t="shared" si="1"/>
        <v>65.009100944955918</v>
      </c>
      <c r="P26" s="9"/>
    </row>
    <row r="27" spans="1:16">
      <c r="A27" s="12"/>
      <c r="B27" s="44">
        <v>543</v>
      </c>
      <c r="C27" s="20" t="s">
        <v>79</v>
      </c>
      <c r="D27" s="46">
        <v>96</v>
      </c>
      <c r="E27" s="46">
        <v>0</v>
      </c>
      <c r="F27" s="46">
        <v>0</v>
      </c>
      <c r="G27" s="46">
        <v>16362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16458</v>
      </c>
      <c r="O27" s="47">
        <f t="shared" si="1"/>
        <v>8.6931719143676617E-2</v>
      </c>
      <c r="P27" s="9"/>
    </row>
    <row r="28" spans="1:16">
      <c r="A28" s="12"/>
      <c r="B28" s="44">
        <v>544</v>
      </c>
      <c r="C28" s="20" t="s">
        <v>80</v>
      </c>
      <c r="D28" s="46">
        <v>1188687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1188687</v>
      </c>
      <c r="O28" s="47">
        <f t="shared" si="1"/>
        <v>6.278685407324069</v>
      </c>
      <c r="P28" s="9"/>
    </row>
    <row r="29" spans="1:16">
      <c r="A29" s="12"/>
      <c r="B29" s="44">
        <v>545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18176029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18176029</v>
      </c>
      <c r="O29" s="47">
        <f t="shared" si="1"/>
        <v>96.00640710750524</v>
      </c>
      <c r="P29" s="9"/>
    </row>
    <row r="30" spans="1:16" ht="15.6">
      <c r="A30" s="28" t="s">
        <v>45</v>
      </c>
      <c r="B30" s="29"/>
      <c r="C30" s="30"/>
      <c r="D30" s="31">
        <f t="shared" ref="D30:M30" si="8">SUM(D31:D32)</f>
        <v>3104825</v>
      </c>
      <c r="E30" s="31">
        <f t="shared" si="8"/>
        <v>26035681</v>
      </c>
      <c r="F30" s="31">
        <f t="shared" si="8"/>
        <v>0</v>
      </c>
      <c r="G30" s="31">
        <f t="shared" si="8"/>
        <v>20816131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93959</v>
      </c>
      <c r="N30" s="31">
        <f t="shared" si="7"/>
        <v>50050596</v>
      </c>
      <c r="O30" s="43">
        <f t="shared" si="1"/>
        <v>264.36896065412714</v>
      </c>
      <c r="P30" s="10"/>
    </row>
    <row r="31" spans="1:16">
      <c r="A31" s="13"/>
      <c r="B31" s="45">
        <v>552</v>
      </c>
      <c r="C31" s="21" t="s">
        <v>46</v>
      </c>
      <c r="D31" s="46">
        <v>2909557</v>
      </c>
      <c r="E31" s="46">
        <v>26035681</v>
      </c>
      <c r="F31" s="46">
        <v>0</v>
      </c>
      <c r="G31" s="46">
        <v>20816131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93959</v>
      </c>
      <c r="N31" s="46">
        <f t="shared" si="7"/>
        <v>49855328</v>
      </c>
      <c r="O31" s="47">
        <f t="shared" si="1"/>
        <v>263.33754839663851</v>
      </c>
      <c r="P31" s="9"/>
    </row>
    <row r="32" spans="1:16">
      <c r="A32" s="13"/>
      <c r="B32" s="45">
        <v>554</v>
      </c>
      <c r="C32" s="21" t="s">
        <v>47</v>
      </c>
      <c r="D32" s="46">
        <v>195268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195268</v>
      </c>
      <c r="O32" s="47">
        <f t="shared" si="1"/>
        <v>1.031412257488604</v>
      </c>
      <c r="P32" s="9"/>
    </row>
    <row r="33" spans="1:119" ht="15.6">
      <c r="A33" s="28" t="s">
        <v>48</v>
      </c>
      <c r="B33" s="29"/>
      <c r="C33" s="30"/>
      <c r="D33" s="31">
        <f t="shared" ref="D33:M33" si="9">SUM(D34:D35)</f>
        <v>35390084</v>
      </c>
      <c r="E33" s="31">
        <f t="shared" si="9"/>
        <v>139379</v>
      </c>
      <c r="F33" s="31">
        <f t="shared" si="9"/>
        <v>0</v>
      </c>
      <c r="G33" s="31">
        <f t="shared" si="9"/>
        <v>6733309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ref="N33:N40" si="10">SUM(D33:M33)</f>
        <v>42262772</v>
      </c>
      <c r="O33" s="43">
        <f t="shared" si="1"/>
        <v>223.23340781001579</v>
      </c>
      <c r="P33" s="9"/>
    </row>
    <row r="34" spans="1:119">
      <c r="A34" s="12"/>
      <c r="B34" s="44">
        <v>572</v>
      </c>
      <c r="C34" s="20" t="s">
        <v>81</v>
      </c>
      <c r="D34" s="46">
        <v>33837532</v>
      </c>
      <c r="E34" s="46">
        <v>139379</v>
      </c>
      <c r="F34" s="46">
        <v>0</v>
      </c>
      <c r="G34" s="46">
        <v>6733309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40710220</v>
      </c>
      <c r="O34" s="47">
        <f t="shared" si="1"/>
        <v>215.0327750223166</v>
      </c>
      <c r="P34" s="9"/>
    </row>
    <row r="35" spans="1:119">
      <c r="A35" s="12"/>
      <c r="B35" s="44">
        <v>575</v>
      </c>
      <c r="C35" s="20" t="s">
        <v>82</v>
      </c>
      <c r="D35" s="46">
        <v>1552552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1552552</v>
      </c>
      <c r="O35" s="47">
        <f t="shared" si="1"/>
        <v>8.2006327876991989</v>
      </c>
      <c r="P35" s="9"/>
    </row>
    <row r="36" spans="1:119" ht="15.6">
      <c r="A36" s="28" t="s">
        <v>83</v>
      </c>
      <c r="B36" s="29"/>
      <c r="C36" s="30"/>
      <c r="D36" s="31">
        <f t="shared" ref="D36:M36" si="11">SUM(D37:D39)</f>
        <v>42575664</v>
      </c>
      <c r="E36" s="31">
        <f t="shared" si="11"/>
        <v>16738431</v>
      </c>
      <c r="F36" s="31">
        <f t="shared" si="11"/>
        <v>165833803</v>
      </c>
      <c r="G36" s="31">
        <f t="shared" si="11"/>
        <v>5272281</v>
      </c>
      <c r="H36" s="31">
        <f t="shared" si="11"/>
        <v>1652260</v>
      </c>
      <c r="I36" s="31">
        <f t="shared" si="11"/>
        <v>22473551</v>
      </c>
      <c r="J36" s="31">
        <f t="shared" si="11"/>
        <v>1094060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0"/>
        <v>255640050</v>
      </c>
      <c r="O36" s="43">
        <f t="shared" si="1"/>
        <v>1350.2994913401049</v>
      </c>
      <c r="P36" s="9"/>
    </row>
    <row r="37" spans="1:119">
      <c r="A37" s="12"/>
      <c r="B37" s="44">
        <v>581</v>
      </c>
      <c r="C37" s="20" t="s">
        <v>84</v>
      </c>
      <c r="D37" s="46">
        <v>42575664</v>
      </c>
      <c r="E37" s="46">
        <v>16738431</v>
      </c>
      <c r="F37" s="46">
        <v>125000</v>
      </c>
      <c r="G37" s="46">
        <v>5272281</v>
      </c>
      <c r="H37" s="46">
        <v>1652260</v>
      </c>
      <c r="I37" s="46">
        <v>3472247</v>
      </c>
      <c r="J37" s="46">
        <v>967159</v>
      </c>
      <c r="K37" s="46">
        <v>0</v>
      </c>
      <c r="L37" s="46">
        <v>0</v>
      </c>
      <c r="M37" s="46">
        <v>0</v>
      </c>
      <c r="N37" s="46">
        <f t="shared" si="10"/>
        <v>70803042</v>
      </c>
      <c r="O37" s="47">
        <f t="shared" si="1"/>
        <v>373.98409051293834</v>
      </c>
      <c r="P37" s="9"/>
    </row>
    <row r="38" spans="1:119">
      <c r="A38" s="12"/>
      <c r="B38" s="44">
        <v>585</v>
      </c>
      <c r="C38" s="20" t="s">
        <v>63</v>
      </c>
      <c r="D38" s="46">
        <v>0</v>
      </c>
      <c r="E38" s="46">
        <v>0</v>
      </c>
      <c r="F38" s="46">
        <v>165708803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165708803</v>
      </c>
      <c r="O38" s="47">
        <f t="shared" si="1"/>
        <v>875.27956750703834</v>
      </c>
      <c r="P38" s="9"/>
    </row>
    <row r="39" spans="1:119" ht="15.6" thickBot="1">
      <c r="A39" s="12"/>
      <c r="B39" s="44">
        <v>591</v>
      </c>
      <c r="C39" s="20" t="s">
        <v>85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19001304</v>
      </c>
      <c r="J39" s="46">
        <v>126901</v>
      </c>
      <c r="K39" s="46">
        <v>0</v>
      </c>
      <c r="L39" s="46">
        <v>0</v>
      </c>
      <c r="M39" s="46">
        <v>0</v>
      </c>
      <c r="N39" s="46">
        <f t="shared" si="10"/>
        <v>19128205</v>
      </c>
      <c r="O39" s="47">
        <f t="shared" si="1"/>
        <v>101.03583332012825</v>
      </c>
      <c r="P39" s="9"/>
    </row>
    <row r="40" spans="1:119" ht="16.2" thickBot="1">
      <c r="A40" s="14" t="s">
        <v>10</v>
      </c>
      <c r="B40" s="23"/>
      <c r="C40" s="22"/>
      <c r="D40" s="15">
        <f>SUM(D5,D14,D18,D24,D30,D33,D36)</f>
        <v>347971860</v>
      </c>
      <c r="E40" s="15">
        <f t="shared" ref="E40:M40" si="12">SUM(E5,E14,E18,E24,E30,E33,E36)</f>
        <v>69671246</v>
      </c>
      <c r="F40" s="15">
        <f t="shared" si="12"/>
        <v>203412789</v>
      </c>
      <c r="G40" s="15">
        <f t="shared" si="12"/>
        <v>48740274</v>
      </c>
      <c r="H40" s="15">
        <f t="shared" si="12"/>
        <v>1726435</v>
      </c>
      <c r="I40" s="15">
        <f t="shared" si="12"/>
        <v>227290941</v>
      </c>
      <c r="J40" s="15">
        <f t="shared" si="12"/>
        <v>89680672</v>
      </c>
      <c r="K40" s="15">
        <f t="shared" si="12"/>
        <v>113764072</v>
      </c>
      <c r="L40" s="15">
        <f t="shared" si="12"/>
        <v>0</v>
      </c>
      <c r="M40" s="15">
        <f t="shared" si="12"/>
        <v>93959</v>
      </c>
      <c r="N40" s="15">
        <f t="shared" si="10"/>
        <v>1102352248</v>
      </c>
      <c r="O40" s="37">
        <f t="shared" si="1"/>
        <v>5822.6622931423353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101</v>
      </c>
      <c r="M42" s="163"/>
      <c r="N42" s="163"/>
      <c r="O42" s="41">
        <v>189321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65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SUM(D6:D13)</f>
        <v>50690354</v>
      </c>
      <c r="E5" s="26">
        <f t="shared" si="0"/>
        <v>113958</v>
      </c>
      <c r="F5" s="26">
        <f t="shared" si="0"/>
        <v>32846903</v>
      </c>
      <c r="G5" s="26">
        <f t="shared" si="0"/>
        <v>2120686</v>
      </c>
      <c r="H5" s="26">
        <f t="shared" si="0"/>
        <v>0</v>
      </c>
      <c r="I5" s="26">
        <f t="shared" si="0"/>
        <v>0</v>
      </c>
      <c r="J5" s="26">
        <f t="shared" si="0"/>
        <v>108542543</v>
      </c>
      <c r="K5" s="26">
        <f t="shared" si="0"/>
        <v>102963123</v>
      </c>
      <c r="L5" s="26">
        <f t="shared" si="0"/>
        <v>0</v>
      </c>
      <c r="M5" s="26">
        <f t="shared" si="0"/>
        <v>0</v>
      </c>
      <c r="N5" s="27">
        <f>SUM(D5:M5)</f>
        <v>297277567</v>
      </c>
      <c r="O5" s="32">
        <f t="shared" ref="O5:O41" si="1">(N5/O$43)</f>
        <v>1596.3782998603801</v>
      </c>
      <c r="P5" s="6"/>
    </row>
    <row r="6" spans="1:133">
      <c r="A6" s="12"/>
      <c r="B6" s="44">
        <v>511</v>
      </c>
      <c r="C6" s="20" t="s">
        <v>19</v>
      </c>
      <c r="D6" s="46">
        <v>1324885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1324885</v>
      </c>
      <c r="O6" s="47">
        <f t="shared" si="1"/>
        <v>7.1146224895285144</v>
      </c>
      <c r="P6" s="9"/>
    </row>
    <row r="7" spans="1:133">
      <c r="A7" s="12"/>
      <c r="B7" s="44">
        <v>512</v>
      </c>
      <c r="C7" s="20" t="s">
        <v>20</v>
      </c>
      <c r="D7" s="46">
        <v>7925318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7925318</v>
      </c>
      <c r="O7" s="47">
        <f t="shared" si="1"/>
        <v>42.558898077542693</v>
      </c>
      <c r="P7" s="9"/>
    </row>
    <row r="8" spans="1:133">
      <c r="A8" s="12"/>
      <c r="B8" s="44">
        <v>513</v>
      </c>
      <c r="C8" s="20" t="s">
        <v>21</v>
      </c>
      <c r="D8" s="46">
        <v>11078312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9404439</v>
      </c>
      <c r="L8" s="46">
        <v>0</v>
      </c>
      <c r="M8" s="46">
        <v>0</v>
      </c>
      <c r="N8" s="46">
        <f t="shared" si="2"/>
        <v>20482751</v>
      </c>
      <c r="O8" s="47">
        <f t="shared" si="1"/>
        <v>109.99221888089356</v>
      </c>
      <c r="P8" s="9"/>
    </row>
    <row r="9" spans="1:133">
      <c r="A9" s="12"/>
      <c r="B9" s="44">
        <v>514</v>
      </c>
      <c r="C9" s="20" t="s">
        <v>22</v>
      </c>
      <c r="D9" s="46">
        <v>5038904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5038904</v>
      </c>
      <c r="O9" s="47">
        <f t="shared" si="1"/>
        <v>27.058876597572763</v>
      </c>
      <c r="P9" s="9"/>
    </row>
    <row r="10" spans="1:133">
      <c r="A10" s="12"/>
      <c r="B10" s="44">
        <v>515</v>
      </c>
      <c r="C10" s="20" t="s">
        <v>23</v>
      </c>
      <c r="D10" s="46">
        <v>8229561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8229561</v>
      </c>
      <c r="O10" s="47">
        <f t="shared" si="1"/>
        <v>44.192680700247017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32846903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32846903</v>
      </c>
      <c r="O11" s="47">
        <f t="shared" si="1"/>
        <v>176.38762216732897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93558684</v>
      </c>
      <c r="L12" s="46">
        <v>0</v>
      </c>
      <c r="M12" s="46">
        <v>0</v>
      </c>
      <c r="N12" s="46">
        <f t="shared" si="2"/>
        <v>93558684</v>
      </c>
      <c r="O12" s="47">
        <f t="shared" si="1"/>
        <v>502.40942970679839</v>
      </c>
      <c r="P12" s="9"/>
    </row>
    <row r="13" spans="1:133">
      <c r="A13" s="12"/>
      <c r="B13" s="44">
        <v>519</v>
      </c>
      <c r="C13" s="20" t="s">
        <v>73</v>
      </c>
      <c r="D13" s="46">
        <v>17093374</v>
      </c>
      <c r="E13" s="46">
        <v>113958</v>
      </c>
      <c r="F13" s="46">
        <v>0</v>
      </c>
      <c r="G13" s="46">
        <v>2120686</v>
      </c>
      <c r="H13" s="46">
        <v>0</v>
      </c>
      <c r="I13" s="46">
        <v>0</v>
      </c>
      <c r="J13" s="46">
        <v>108542543</v>
      </c>
      <c r="K13" s="46">
        <v>0</v>
      </c>
      <c r="L13" s="46">
        <v>0</v>
      </c>
      <c r="M13" s="46">
        <v>0</v>
      </c>
      <c r="N13" s="46">
        <f t="shared" si="2"/>
        <v>127870561</v>
      </c>
      <c r="O13" s="47">
        <f t="shared" si="1"/>
        <v>686.66395124046824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SUM(D15:D18)</f>
        <v>213050509</v>
      </c>
      <c r="E14" s="31">
        <f t="shared" si="3"/>
        <v>26464861</v>
      </c>
      <c r="F14" s="31">
        <f t="shared" si="3"/>
        <v>0</v>
      </c>
      <c r="G14" s="31">
        <f t="shared" si="3"/>
        <v>4357515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243872885</v>
      </c>
      <c r="O14" s="43">
        <f t="shared" si="1"/>
        <v>1309.5955590162173</v>
      </c>
      <c r="P14" s="10"/>
    </row>
    <row r="15" spans="1:133">
      <c r="A15" s="12"/>
      <c r="B15" s="44">
        <v>521</v>
      </c>
      <c r="C15" s="20" t="s">
        <v>28</v>
      </c>
      <c r="D15" s="46">
        <v>117426473</v>
      </c>
      <c r="E15" s="46">
        <v>3887877</v>
      </c>
      <c r="F15" s="46">
        <v>0</v>
      </c>
      <c r="G15" s="46">
        <v>834517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122148867</v>
      </c>
      <c r="O15" s="47">
        <f t="shared" si="1"/>
        <v>655.93849747610352</v>
      </c>
      <c r="P15" s="9"/>
    </row>
    <row r="16" spans="1:133">
      <c r="A16" s="12"/>
      <c r="B16" s="44">
        <v>522</v>
      </c>
      <c r="C16" s="20" t="s">
        <v>29</v>
      </c>
      <c r="D16" s="46">
        <v>91151205</v>
      </c>
      <c r="E16" s="46">
        <v>0</v>
      </c>
      <c r="F16" s="46">
        <v>0</v>
      </c>
      <c r="G16" s="46">
        <v>3522998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94674203</v>
      </c>
      <c r="O16" s="47">
        <f t="shared" si="1"/>
        <v>508.39975835033829</v>
      </c>
      <c r="P16" s="9"/>
    </row>
    <row r="17" spans="1:16">
      <c r="A17" s="12"/>
      <c r="B17" s="44">
        <v>524</v>
      </c>
      <c r="C17" s="20" t="s">
        <v>30</v>
      </c>
      <c r="D17" s="46">
        <v>4472831</v>
      </c>
      <c r="E17" s="46">
        <v>21295543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25768374</v>
      </c>
      <c r="O17" s="47">
        <f t="shared" si="1"/>
        <v>138.3759746536355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1281441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1281441</v>
      </c>
      <c r="O18" s="47">
        <f t="shared" si="1"/>
        <v>6.8813285361400496</v>
      </c>
      <c r="P18" s="9"/>
    </row>
    <row r="19" spans="1:16" ht="15.6">
      <c r="A19" s="28" t="s">
        <v>34</v>
      </c>
      <c r="B19" s="29"/>
      <c r="C19" s="30"/>
      <c r="D19" s="31">
        <f t="shared" ref="D19:M19" si="5">SUM(D20:D24)</f>
        <v>8160156</v>
      </c>
      <c r="E19" s="31">
        <f t="shared" si="5"/>
        <v>61</v>
      </c>
      <c r="F19" s="31">
        <f t="shared" si="5"/>
        <v>0</v>
      </c>
      <c r="G19" s="31">
        <f t="shared" si="5"/>
        <v>341728</v>
      </c>
      <c r="H19" s="31">
        <f t="shared" si="5"/>
        <v>311080</v>
      </c>
      <c r="I19" s="31">
        <f t="shared" si="5"/>
        <v>153884703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162697728</v>
      </c>
      <c r="O19" s="43">
        <f t="shared" si="1"/>
        <v>873.68557620019328</v>
      </c>
      <c r="P19" s="10"/>
    </row>
    <row r="20" spans="1:16">
      <c r="A20" s="12"/>
      <c r="B20" s="44">
        <v>534</v>
      </c>
      <c r="C20" s="20" t="s">
        <v>75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20471755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20471755</v>
      </c>
      <c r="O20" s="47">
        <f t="shared" si="1"/>
        <v>109.93317044356138</v>
      </c>
      <c r="P20" s="9"/>
    </row>
    <row r="21" spans="1:16">
      <c r="A21" s="12"/>
      <c r="B21" s="44">
        <v>536</v>
      </c>
      <c r="C21" s="20" t="s">
        <v>76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119765366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119765366</v>
      </c>
      <c r="O21" s="47">
        <f t="shared" si="1"/>
        <v>643.13911502523899</v>
      </c>
      <c r="P21" s="9"/>
    </row>
    <row r="22" spans="1:16">
      <c r="A22" s="12"/>
      <c r="B22" s="44">
        <v>537</v>
      </c>
      <c r="C22" s="20" t="s">
        <v>92</v>
      </c>
      <c r="D22" s="46">
        <v>0</v>
      </c>
      <c r="E22" s="46">
        <v>0</v>
      </c>
      <c r="F22" s="46">
        <v>0</v>
      </c>
      <c r="G22" s="46">
        <v>341728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341728</v>
      </c>
      <c r="O22" s="47">
        <f t="shared" si="1"/>
        <v>1.8350767908924928</v>
      </c>
      <c r="P22" s="9"/>
    </row>
    <row r="23" spans="1:16">
      <c r="A23" s="12"/>
      <c r="B23" s="44">
        <v>538</v>
      </c>
      <c r="C23" s="20" t="s">
        <v>77</v>
      </c>
      <c r="D23" s="46">
        <v>0</v>
      </c>
      <c r="E23" s="46">
        <v>61</v>
      </c>
      <c r="F23" s="46">
        <v>0</v>
      </c>
      <c r="G23" s="46">
        <v>0</v>
      </c>
      <c r="H23" s="46">
        <v>0</v>
      </c>
      <c r="I23" s="46">
        <v>10115068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10115129</v>
      </c>
      <c r="O23" s="47">
        <f t="shared" si="1"/>
        <v>54.318166684566641</v>
      </c>
      <c r="P23" s="9"/>
    </row>
    <row r="24" spans="1:16">
      <c r="A24" s="12"/>
      <c r="B24" s="44">
        <v>539</v>
      </c>
      <c r="C24" s="20" t="s">
        <v>38</v>
      </c>
      <c r="D24" s="46">
        <v>8160156</v>
      </c>
      <c r="E24" s="46">
        <v>0</v>
      </c>
      <c r="F24" s="46">
        <v>0</v>
      </c>
      <c r="G24" s="46">
        <v>0</v>
      </c>
      <c r="H24" s="46">
        <v>311080</v>
      </c>
      <c r="I24" s="46">
        <v>3532514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12003750</v>
      </c>
      <c r="O24" s="47">
        <f t="shared" si="1"/>
        <v>64.460047255933844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SUM(D26:D30)</f>
        <v>3009898</v>
      </c>
      <c r="E25" s="31">
        <f t="shared" si="6"/>
        <v>1426002</v>
      </c>
      <c r="F25" s="31">
        <f t="shared" si="6"/>
        <v>0</v>
      </c>
      <c r="G25" s="31">
        <f t="shared" si="6"/>
        <v>3867593</v>
      </c>
      <c r="H25" s="31">
        <f t="shared" si="6"/>
        <v>0</v>
      </c>
      <c r="I25" s="31">
        <f t="shared" si="6"/>
        <v>34866637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43170130</v>
      </c>
      <c r="O25" s="43">
        <f t="shared" si="1"/>
        <v>231.82327354741705</v>
      </c>
      <c r="P25" s="10"/>
    </row>
    <row r="26" spans="1:16">
      <c r="A26" s="12"/>
      <c r="B26" s="44">
        <v>541</v>
      </c>
      <c r="C26" s="20" t="s">
        <v>78</v>
      </c>
      <c r="D26" s="46">
        <v>2330451</v>
      </c>
      <c r="E26" s="46">
        <v>1426002</v>
      </c>
      <c r="F26" s="46">
        <v>0</v>
      </c>
      <c r="G26" s="46">
        <v>3810815</v>
      </c>
      <c r="H26" s="46">
        <v>0</v>
      </c>
      <c r="I26" s="46">
        <v>4598462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12165730</v>
      </c>
      <c r="O26" s="47">
        <f t="shared" si="1"/>
        <v>65.329878638169902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10717169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10717169</v>
      </c>
      <c r="O27" s="47">
        <f t="shared" si="1"/>
        <v>57.551116958436261</v>
      </c>
      <c r="P27" s="9"/>
    </row>
    <row r="28" spans="1:16">
      <c r="A28" s="12"/>
      <c r="B28" s="44">
        <v>543</v>
      </c>
      <c r="C28" s="20" t="s">
        <v>79</v>
      </c>
      <c r="D28" s="46">
        <v>0</v>
      </c>
      <c r="E28" s="46">
        <v>0</v>
      </c>
      <c r="F28" s="46">
        <v>0</v>
      </c>
      <c r="G28" s="46">
        <v>56778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56778</v>
      </c>
      <c r="O28" s="47">
        <f t="shared" si="1"/>
        <v>0.30489743314359358</v>
      </c>
      <c r="P28" s="9"/>
    </row>
    <row r="29" spans="1:16">
      <c r="A29" s="12"/>
      <c r="B29" s="44">
        <v>544</v>
      </c>
      <c r="C29" s="20" t="s">
        <v>80</v>
      </c>
      <c r="D29" s="46">
        <v>679447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679447</v>
      </c>
      <c r="O29" s="47">
        <f t="shared" si="1"/>
        <v>3.6486252819246054</v>
      </c>
      <c r="P29" s="9"/>
    </row>
    <row r="30" spans="1:16">
      <c r="A30" s="12"/>
      <c r="B30" s="44">
        <v>545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19551006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19551006</v>
      </c>
      <c r="O30" s="47">
        <f t="shared" si="1"/>
        <v>104.98875523574267</v>
      </c>
      <c r="P30" s="9"/>
    </row>
    <row r="31" spans="1:16" ht="15.6">
      <c r="A31" s="28" t="s">
        <v>45</v>
      </c>
      <c r="B31" s="29"/>
      <c r="C31" s="30"/>
      <c r="D31" s="31">
        <f t="shared" ref="D31:M31" si="8">SUM(D32:D34)</f>
        <v>3041952</v>
      </c>
      <c r="E31" s="31">
        <f t="shared" si="8"/>
        <v>25902421</v>
      </c>
      <c r="F31" s="31">
        <f t="shared" si="8"/>
        <v>0</v>
      </c>
      <c r="G31" s="31">
        <f t="shared" si="8"/>
        <v>16825703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95947</v>
      </c>
      <c r="N31" s="31">
        <f t="shared" si="7"/>
        <v>45866023</v>
      </c>
      <c r="O31" s="43">
        <f t="shared" si="1"/>
        <v>246.30019868972184</v>
      </c>
      <c r="P31" s="10"/>
    </row>
    <row r="32" spans="1:16">
      <c r="A32" s="13"/>
      <c r="B32" s="45">
        <v>552</v>
      </c>
      <c r="C32" s="21" t="s">
        <v>46</v>
      </c>
      <c r="D32" s="46">
        <v>2776528</v>
      </c>
      <c r="E32" s="46">
        <v>15020758</v>
      </c>
      <c r="F32" s="46">
        <v>0</v>
      </c>
      <c r="G32" s="46">
        <v>16825703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95947</v>
      </c>
      <c r="N32" s="46">
        <f t="shared" si="7"/>
        <v>34718936</v>
      </c>
      <c r="O32" s="47">
        <f t="shared" si="1"/>
        <v>186.44042530340457</v>
      </c>
      <c r="P32" s="9"/>
    </row>
    <row r="33" spans="1:119">
      <c r="A33" s="13"/>
      <c r="B33" s="45">
        <v>554</v>
      </c>
      <c r="C33" s="21" t="s">
        <v>47</v>
      </c>
      <c r="D33" s="46">
        <v>265424</v>
      </c>
      <c r="E33" s="46">
        <v>10403209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10668633</v>
      </c>
      <c r="O33" s="47">
        <f t="shared" si="1"/>
        <v>57.290479003329395</v>
      </c>
      <c r="P33" s="9"/>
    </row>
    <row r="34" spans="1:119">
      <c r="A34" s="13"/>
      <c r="B34" s="45">
        <v>559</v>
      </c>
      <c r="C34" s="21" t="s">
        <v>60</v>
      </c>
      <c r="D34" s="46">
        <v>0</v>
      </c>
      <c r="E34" s="46">
        <v>478454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478454</v>
      </c>
      <c r="O34" s="47">
        <f t="shared" si="1"/>
        <v>2.5692943829878638</v>
      </c>
      <c r="P34" s="9"/>
    </row>
    <row r="35" spans="1:119" ht="15.6">
      <c r="A35" s="28" t="s">
        <v>48</v>
      </c>
      <c r="B35" s="29"/>
      <c r="C35" s="30"/>
      <c r="D35" s="31">
        <f t="shared" ref="D35:M35" si="9">SUM(D36:D37)</f>
        <v>37482494</v>
      </c>
      <c r="E35" s="31">
        <f t="shared" si="9"/>
        <v>251578</v>
      </c>
      <c r="F35" s="31">
        <f t="shared" si="9"/>
        <v>0</v>
      </c>
      <c r="G35" s="31">
        <f t="shared" si="9"/>
        <v>5986586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ref="N35:N41" si="10">SUM(D35:M35)</f>
        <v>43720658</v>
      </c>
      <c r="O35" s="43">
        <f t="shared" si="1"/>
        <v>234.77960476855333</v>
      </c>
      <c r="P35" s="9"/>
    </row>
    <row r="36" spans="1:119">
      <c r="A36" s="12"/>
      <c r="B36" s="44">
        <v>572</v>
      </c>
      <c r="C36" s="20" t="s">
        <v>81</v>
      </c>
      <c r="D36" s="46">
        <v>35191474</v>
      </c>
      <c r="E36" s="46">
        <v>251578</v>
      </c>
      <c r="F36" s="46">
        <v>0</v>
      </c>
      <c r="G36" s="46">
        <v>5986586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41429638</v>
      </c>
      <c r="O36" s="47">
        <f t="shared" si="1"/>
        <v>222.47684459241756</v>
      </c>
      <c r="P36" s="9"/>
    </row>
    <row r="37" spans="1:119">
      <c r="A37" s="12"/>
      <c r="B37" s="44">
        <v>575</v>
      </c>
      <c r="C37" s="20" t="s">
        <v>82</v>
      </c>
      <c r="D37" s="46">
        <v>2291020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2291020</v>
      </c>
      <c r="O37" s="47">
        <f t="shared" si="1"/>
        <v>12.302760176135754</v>
      </c>
      <c r="P37" s="9"/>
    </row>
    <row r="38" spans="1:119" ht="15.6">
      <c r="A38" s="28" t="s">
        <v>83</v>
      </c>
      <c r="B38" s="29"/>
      <c r="C38" s="30"/>
      <c r="D38" s="31">
        <f t="shared" ref="D38:M38" si="11">SUM(D39:D40)</f>
        <v>41587525</v>
      </c>
      <c r="E38" s="31">
        <f t="shared" si="11"/>
        <v>11935363</v>
      </c>
      <c r="F38" s="31">
        <f t="shared" si="11"/>
        <v>0</v>
      </c>
      <c r="G38" s="31">
        <f t="shared" si="11"/>
        <v>235587</v>
      </c>
      <c r="H38" s="31">
        <f t="shared" si="11"/>
        <v>1907763</v>
      </c>
      <c r="I38" s="31">
        <f t="shared" si="11"/>
        <v>23302388</v>
      </c>
      <c r="J38" s="31">
        <f t="shared" si="11"/>
        <v>1205988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80174614</v>
      </c>
      <c r="O38" s="43">
        <f t="shared" si="1"/>
        <v>430.53707442809582</v>
      </c>
      <c r="P38" s="9"/>
    </row>
    <row r="39" spans="1:119">
      <c r="A39" s="12"/>
      <c r="B39" s="44">
        <v>581</v>
      </c>
      <c r="C39" s="20" t="s">
        <v>84</v>
      </c>
      <c r="D39" s="46">
        <v>41587525</v>
      </c>
      <c r="E39" s="46">
        <v>11935363</v>
      </c>
      <c r="F39" s="46">
        <v>0</v>
      </c>
      <c r="G39" s="46">
        <v>235587</v>
      </c>
      <c r="H39" s="46">
        <v>1907763</v>
      </c>
      <c r="I39" s="46">
        <v>4095467</v>
      </c>
      <c r="J39" s="46">
        <v>1205988</v>
      </c>
      <c r="K39" s="46">
        <v>0</v>
      </c>
      <c r="L39" s="46">
        <v>0</v>
      </c>
      <c r="M39" s="46">
        <v>0</v>
      </c>
      <c r="N39" s="46">
        <f t="shared" si="10"/>
        <v>60967693</v>
      </c>
      <c r="O39" s="47">
        <f t="shared" si="1"/>
        <v>327.39605305552573</v>
      </c>
      <c r="P39" s="9"/>
    </row>
    <row r="40" spans="1:119" ht="15.6" thickBot="1">
      <c r="A40" s="12"/>
      <c r="B40" s="44">
        <v>591</v>
      </c>
      <c r="C40" s="20" t="s">
        <v>85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19206921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19206921</v>
      </c>
      <c r="O40" s="47">
        <f t="shared" si="1"/>
        <v>103.14102137257008</v>
      </c>
      <c r="P40" s="9"/>
    </row>
    <row r="41" spans="1:119" ht="16.2" thickBot="1">
      <c r="A41" s="14" t="s">
        <v>10</v>
      </c>
      <c r="B41" s="23"/>
      <c r="C41" s="22"/>
      <c r="D41" s="15">
        <f>SUM(D5,D14,D19,D25,D31,D35,D38)</f>
        <v>357022888</v>
      </c>
      <c r="E41" s="15">
        <f t="shared" ref="E41:M41" si="12">SUM(E5,E14,E19,E25,E31,E35,E38)</f>
        <v>66094244</v>
      </c>
      <c r="F41" s="15">
        <f t="shared" si="12"/>
        <v>32846903</v>
      </c>
      <c r="G41" s="15">
        <f t="shared" si="12"/>
        <v>33735398</v>
      </c>
      <c r="H41" s="15">
        <f t="shared" si="12"/>
        <v>2218843</v>
      </c>
      <c r="I41" s="15">
        <f t="shared" si="12"/>
        <v>212053728</v>
      </c>
      <c r="J41" s="15">
        <f t="shared" si="12"/>
        <v>109748531</v>
      </c>
      <c r="K41" s="15">
        <f t="shared" si="12"/>
        <v>102963123</v>
      </c>
      <c r="L41" s="15">
        <f t="shared" si="12"/>
        <v>0</v>
      </c>
      <c r="M41" s="15">
        <f t="shared" si="12"/>
        <v>95947</v>
      </c>
      <c r="N41" s="15">
        <f t="shared" si="10"/>
        <v>916779605</v>
      </c>
      <c r="O41" s="37">
        <f t="shared" si="1"/>
        <v>4923.0995865105788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99</v>
      </c>
      <c r="M43" s="163"/>
      <c r="N43" s="163"/>
      <c r="O43" s="41">
        <v>186220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65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SUM(D6:D13)</f>
        <v>49700258</v>
      </c>
      <c r="E5" s="26">
        <f t="shared" si="0"/>
        <v>7688307</v>
      </c>
      <c r="F5" s="26">
        <f t="shared" si="0"/>
        <v>32849249</v>
      </c>
      <c r="G5" s="26">
        <f t="shared" si="0"/>
        <v>2072584</v>
      </c>
      <c r="H5" s="26">
        <f t="shared" si="0"/>
        <v>0</v>
      </c>
      <c r="I5" s="26">
        <f t="shared" si="0"/>
        <v>0</v>
      </c>
      <c r="J5" s="26">
        <f t="shared" si="0"/>
        <v>84780967</v>
      </c>
      <c r="K5" s="26">
        <f t="shared" si="0"/>
        <v>95854133</v>
      </c>
      <c r="L5" s="26">
        <f t="shared" si="0"/>
        <v>0</v>
      </c>
      <c r="M5" s="26">
        <f t="shared" si="0"/>
        <v>0</v>
      </c>
      <c r="N5" s="27">
        <f>SUM(D5:M5)</f>
        <v>272945498</v>
      </c>
      <c r="O5" s="32">
        <f t="shared" ref="O5:O40" si="1">(N5/O$42)</f>
        <v>1492.9167901896328</v>
      </c>
      <c r="P5" s="6"/>
    </row>
    <row r="6" spans="1:133">
      <c r="A6" s="12"/>
      <c r="B6" s="44">
        <v>511</v>
      </c>
      <c r="C6" s="20" t="s">
        <v>19</v>
      </c>
      <c r="D6" s="46">
        <v>1345701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1345701</v>
      </c>
      <c r="O6" s="47">
        <f t="shared" si="1"/>
        <v>7.3605156787564203</v>
      </c>
      <c r="P6" s="9"/>
    </row>
    <row r="7" spans="1:133">
      <c r="A7" s="12"/>
      <c r="B7" s="44">
        <v>512</v>
      </c>
      <c r="C7" s="20" t="s">
        <v>20</v>
      </c>
      <c r="D7" s="46">
        <v>7198075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7198075</v>
      </c>
      <c r="O7" s="47">
        <f t="shared" si="1"/>
        <v>39.370962713384785</v>
      </c>
      <c r="P7" s="9"/>
    </row>
    <row r="8" spans="1:133">
      <c r="A8" s="12"/>
      <c r="B8" s="44">
        <v>513</v>
      </c>
      <c r="C8" s="20" t="s">
        <v>21</v>
      </c>
      <c r="D8" s="46">
        <v>10835290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7592145</v>
      </c>
      <c r="L8" s="46">
        <v>0</v>
      </c>
      <c r="M8" s="46">
        <v>0</v>
      </c>
      <c r="N8" s="46">
        <f t="shared" si="2"/>
        <v>18427435</v>
      </c>
      <c r="O8" s="47">
        <f t="shared" si="1"/>
        <v>100.7916500298096</v>
      </c>
      <c r="P8" s="9"/>
    </row>
    <row r="9" spans="1:133">
      <c r="A9" s="12"/>
      <c r="B9" s="44">
        <v>514</v>
      </c>
      <c r="C9" s="20" t="s">
        <v>22</v>
      </c>
      <c r="D9" s="46">
        <v>4790223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4790223</v>
      </c>
      <c r="O9" s="47">
        <f t="shared" si="1"/>
        <v>26.200851077794855</v>
      </c>
      <c r="P9" s="9"/>
    </row>
    <row r="10" spans="1:133">
      <c r="A10" s="12"/>
      <c r="B10" s="44">
        <v>515</v>
      </c>
      <c r="C10" s="20" t="s">
        <v>23</v>
      </c>
      <c r="D10" s="46">
        <v>8050772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8050772</v>
      </c>
      <c r="O10" s="47">
        <f t="shared" si="1"/>
        <v>44.034918256056272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32849249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32849249</v>
      </c>
      <c r="O11" s="47">
        <f t="shared" si="1"/>
        <v>179.6739485962139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88261988</v>
      </c>
      <c r="L12" s="46">
        <v>0</v>
      </c>
      <c r="M12" s="46">
        <v>0</v>
      </c>
      <c r="N12" s="46">
        <f t="shared" si="2"/>
        <v>88261988</v>
      </c>
      <c r="O12" s="47">
        <f t="shared" si="1"/>
        <v>482.76232722737888</v>
      </c>
      <c r="P12" s="9"/>
    </row>
    <row r="13" spans="1:133">
      <c r="A13" s="12"/>
      <c r="B13" s="44">
        <v>519</v>
      </c>
      <c r="C13" s="20" t="s">
        <v>73</v>
      </c>
      <c r="D13" s="46">
        <v>17480197</v>
      </c>
      <c r="E13" s="46">
        <v>7688307</v>
      </c>
      <c r="F13" s="46">
        <v>0</v>
      </c>
      <c r="G13" s="46">
        <v>2072584</v>
      </c>
      <c r="H13" s="46">
        <v>0</v>
      </c>
      <c r="I13" s="46">
        <v>0</v>
      </c>
      <c r="J13" s="46">
        <v>84780967</v>
      </c>
      <c r="K13" s="46">
        <v>0</v>
      </c>
      <c r="L13" s="46">
        <v>0</v>
      </c>
      <c r="M13" s="46">
        <v>0</v>
      </c>
      <c r="N13" s="46">
        <f t="shared" si="2"/>
        <v>112022055</v>
      </c>
      <c r="O13" s="47">
        <f t="shared" si="1"/>
        <v>612.72161661023813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SUM(D15:D18)</f>
        <v>196436614</v>
      </c>
      <c r="E14" s="31">
        <f t="shared" si="3"/>
        <v>21880187</v>
      </c>
      <c r="F14" s="31">
        <f t="shared" si="3"/>
        <v>0</v>
      </c>
      <c r="G14" s="31">
        <f t="shared" si="3"/>
        <v>4961045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223277846</v>
      </c>
      <c r="O14" s="43">
        <f t="shared" si="1"/>
        <v>1221.2520360778221</v>
      </c>
      <c r="P14" s="10"/>
    </row>
    <row r="15" spans="1:133">
      <c r="A15" s="12"/>
      <c r="B15" s="44">
        <v>521</v>
      </c>
      <c r="C15" s="20" t="s">
        <v>28</v>
      </c>
      <c r="D15" s="46">
        <v>112685686</v>
      </c>
      <c r="E15" s="46">
        <v>2834674</v>
      </c>
      <c r="F15" s="46">
        <v>0</v>
      </c>
      <c r="G15" s="46">
        <v>811072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116331432</v>
      </c>
      <c r="O15" s="47">
        <f t="shared" si="1"/>
        <v>636.29240757656146</v>
      </c>
      <c r="P15" s="9"/>
    </row>
    <row r="16" spans="1:133">
      <c r="A16" s="12"/>
      <c r="B16" s="44">
        <v>522</v>
      </c>
      <c r="C16" s="20" t="s">
        <v>29</v>
      </c>
      <c r="D16" s="46">
        <v>79571642</v>
      </c>
      <c r="E16" s="46">
        <v>0</v>
      </c>
      <c r="F16" s="46">
        <v>0</v>
      </c>
      <c r="G16" s="46">
        <v>4149973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83721615</v>
      </c>
      <c r="O16" s="47">
        <f t="shared" si="1"/>
        <v>457.92806861131015</v>
      </c>
      <c r="P16" s="9"/>
    </row>
    <row r="17" spans="1:16">
      <c r="A17" s="12"/>
      <c r="B17" s="44">
        <v>524</v>
      </c>
      <c r="C17" s="20" t="s">
        <v>30</v>
      </c>
      <c r="D17" s="46">
        <v>4179286</v>
      </c>
      <c r="E17" s="46">
        <v>18574615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22753901</v>
      </c>
      <c r="O17" s="47">
        <f t="shared" si="1"/>
        <v>124.45591187297281</v>
      </c>
      <c r="P17" s="9"/>
    </row>
    <row r="18" spans="1:16">
      <c r="A18" s="12"/>
      <c r="B18" s="44">
        <v>529</v>
      </c>
      <c r="C18" s="20" t="s">
        <v>33</v>
      </c>
      <c r="D18" s="46">
        <v>0</v>
      </c>
      <c r="E18" s="46">
        <v>470898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470898</v>
      </c>
      <c r="O18" s="47">
        <f t="shared" si="1"/>
        <v>2.5756480169777989</v>
      </c>
      <c r="P18" s="9"/>
    </row>
    <row r="19" spans="1:16" ht="15.6">
      <c r="A19" s="28" t="s">
        <v>34</v>
      </c>
      <c r="B19" s="29"/>
      <c r="C19" s="30"/>
      <c r="D19" s="31">
        <f t="shared" ref="D19:M19" si="5">SUM(D20:D24)</f>
        <v>7508443</v>
      </c>
      <c r="E19" s="31">
        <f t="shared" si="5"/>
        <v>203423</v>
      </c>
      <c r="F19" s="31">
        <f t="shared" si="5"/>
        <v>0</v>
      </c>
      <c r="G19" s="31">
        <f t="shared" si="5"/>
        <v>287460</v>
      </c>
      <c r="H19" s="31">
        <f t="shared" si="5"/>
        <v>1152190</v>
      </c>
      <c r="I19" s="31">
        <f t="shared" si="5"/>
        <v>148374364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157525880</v>
      </c>
      <c r="O19" s="43">
        <f t="shared" si="1"/>
        <v>861.61168755161987</v>
      </c>
      <c r="P19" s="10"/>
    </row>
    <row r="20" spans="1:16">
      <c r="A20" s="12"/>
      <c r="B20" s="44">
        <v>534</v>
      </c>
      <c r="C20" s="20" t="s">
        <v>75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19960909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19960909</v>
      </c>
      <c r="O20" s="47">
        <f t="shared" si="1"/>
        <v>109.17921860556702</v>
      </c>
      <c r="P20" s="9"/>
    </row>
    <row r="21" spans="1:16">
      <c r="A21" s="12"/>
      <c r="B21" s="44">
        <v>536</v>
      </c>
      <c r="C21" s="20" t="s">
        <v>76</v>
      </c>
      <c r="D21" s="46">
        <v>0</v>
      </c>
      <c r="E21" s="46">
        <v>203423</v>
      </c>
      <c r="F21" s="46">
        <v>0</v>
      </c>
      <c r="G21" s="46">
        <v>0</v>
      </c>
      <c r="H21" s="46">
        <v>0</v>
      </c>
      <c r="I21" s="46">
        <v>121676724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121880147</v>
      </c>
      <c r="O21" s="47">
        <f t="shared" si="1"/>
        <v>666.64194566448066</v>
      </c>
      <c r="P21" s="9"/>
    </row>
    <row r="22" spans="1:16">
      <c r="A22" s="12"/>
      <c r="B22" s="44">
        <v>537</v>
      </c>
      <c r="C22" s="20" t="s">
        <v>92</v>
      </c>
      <c r="D22" s="46">
        <v>0</v>
      </c>
      <c r="E22" s="46">
        <v>0</v>
      </c>
      <c r="F22" s="46">
        <v>0</v>
      </c>
      <c r="G22" s="46">
        <v>287460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287460</v>
      </c>
      <c r="O22" s="47">
        <f t="shared" si="1"/>
        <v>1.5723060598270495</v>
      </c>
      <c r="P22" s="9"/>
    </row>
    <row r="23" spans="1:16">
      <c r="A23" s="12"/>
      <c r="B23" s="44">
        <v>538</v>
      </c>
      <c r="C23" s="20" t="s">
        <v>77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6736731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6736731</v>
      </c>
      <c r="O23" s="47">
        <f t="shared" si="1"/>
        <v>36.84757174815536</v>
      </c>
      <c r="P23" s="9"/>
    </row>
    <row r="24" spans="1:16">
      <c r="A24" s="12"/>
      <c r="B24" s="44">
        <v>539</v>
      </c>
      <c r="C24" s="20" t="s">
        <v>38</v>
      </c>
      <c r="D24" s="46">
        <v>7508443</v>
      </c>
      <c r="E24" s="46">
        <v>0</v>
      </c>
      <c r="F24" s="46">
        <v>0</v>
      </c>
      <c r="G24" s="46">
        <v>0</v>
      </c>
      <c r="H24" s="46">
        <v>1152190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8660633</v>
      </c>
      <c r="O24" s="47">
        <f t="shared" si="1"/>
        <v>47.370645473589789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SUM(D26:D30)</f>
        <v>3246144</v>
      </c>
      <c r="E25" s="31">
        <f t="shared" si="6"/>
        <v>1326828</v>
      </c>
      <c r="F25" s="31">
        <f t="shared" si="6"/>
        <v>0</v>
      </c>
      <c r="G25" s="31">
        <f t="shared" si="6"/>
        <v>3893250</v>
      </c>
      <c r="H25" s="31">
        <f t="shared" si="6"/>
        <v>0</v>
      </c>
      <c r="I25" s="31">
        <f t="shared" si="6"/>
        <v>33966472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42432694</v>
      </c>
      <c r="O25" s="43">
        <f t="shared" si="1"/>
        <v>232.09205423706564</v>
      </c>
      <c r="P25" s="10"/>
    </row>
    <row r="26" spans="1:16">
      <c r="A26" s="12"/>
      <c r="B26" s="44">
        <v>541</v>
      </c>
      <c r="C26" s="20" t="s">
        <v>78</v>
      </c>
      <c r="D26" s="46">
        <v>2375953</v>
      </c>
      <c r="E26" s="46">
        <v>1279745</v>
      </c>
      <c r="F26" s="46">
        <v>0</v>
      </c>
      <c r="G26" s="46">
        <v>3828745</v>
      </c>
      <c r="H26" s="46">
        <v>0</v>
      </c>
      <c r="I26" s="46">
        <v>5577568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13062011</v>
      </c>
      <c r="O26" s="47">
        <f t="shared" si="1"/>
        <v>71.444649860250394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10666160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10666160</v>
      </c>
      <c r="O27" s="47">
        <f t="shared" si="1"/>
        <v>58.340179513966753</v>
      </c>
      <c r="P27" s="9"/>
    </row>
    <row r="28" spans="1:16">
      <c r="A28" s="12"/>
      <c r="B28" s="44">
        <v>543</v>
      </c>
      <c r="C28" s="20" t="s">
        <v>79</v>
      </c>
      <c r="D28" s="46">
        <v>0</v>
      </c>
      <c r="E28" s="46">
        <v>0</v>
      </c>
      <c r="F28" s="46">
        <v>0</v>
      </c>
      <c r="G28" s="46">
        <v>64505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64505</v>
      </c>
      <c r="O28" s="47">
        <f t="shared" si="1"/>
        <v>0.35281987890191274</v>
      </c>
      <c r="P28" s="9"/>
    </row>
    <row r="29" spans="1:16">
      <c r="A29" s="12"/>
      <c r="B29" s="44">
        <v>544</v>
      </c>
      <c r="C29" s="20" t="s">
        <v>80</v>
      </c>
      <c r="D29" s="46">
        <v>870191</v>
      </c>
      <c r="E29" s="46">
        <v>47083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917274</v>
      </c>
      <c r="O29" s="47">
        <f t="shared" si="1"/>
        <v>5.0171692364913278</v>
      </c>
      <c r="P29" s="9"/>
    </row>
    <row r="30" spans="1:16">
      <c r="A30" s="12"/>
      <c r="B30" s="44">
        <v>545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17722744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17722744</v>
      </c>
      <c r="O30" s="47">
        <f t="shared" si="1"/>
        <v>96.937235747455247</v>
      </c>
      <c r="P30" s="9"/>
    </row>
    <row r="31" spans="1:16" ht="15.6">
      <c r="A31" s="28" t="s">
        <v>45</v>
      </c>
      <c r="B31" s="29"/>
      <c r="C31" s="30"/>
      <c r="D31" s="31">
        <f t="shared" ref="D31:M31" si="8">SUM(D32:D33)</f>
        <v>2979457</v>
      </c>
      <c r="E31" s="31">
        <f t="shared" si="8"/>
        <v>37582624</v>
      </c>
      <c r="F31" s="31">
        <f t="shared" si="8"/>
        <v>0</v>
      </c>
      <c r="G31" s="31">
        <f t="shared" si="8"/>
        <v>14773623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108121</v>
      </c>
      <c r="N31" s="31">
        <f t="shared" si="7"/>
        <v>55443825</v>
      </c>
      <c r="O31" s="43">
        <f t="shared" si="1"/>
        <v>303.25840822198035</v>
      </c>
      <c r="P31" s="10"/>
    </row>
    <row r="32" spans="1:16">
      <c r="A32" s="13"/>
      <c r="B32" s="45">
        <v>552</v>
      </c>
      <c r="C32" s="21" t="s">
        <v>46</v>
      </c>
      <c r="D32" s="46">
        <v>2882644</v>
      </c>
      <c r="E32" s="46">
        <v>7755038</v>
      </c>
      <c r="F32" s="46">
        <v>0</v>
      </c>
      <c r="G32" s="46">
        <v>14773623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108121</v>
      </c>
      <c r="N32" s="46">
        <f t="shared" si="7"/>
        <v>25519426</v>
      </c>
      <c r="O32" s="47">
        <f t="shared" si="1"/>
        <v>139.58237021884077</v>
      </c>
      <c r="P32" s="9"/>
    </row>
    <row r="33" spans="1:119">
      <c r="A33" s="13"/>
      <c r="B33" s="45">
        <v>554</v>
      </c>
      <c r="C33" s="21" t="s">
        <v>47</v>
      </c>
      <c r="D33" s="46">
        <v>96813</v>
      </c>
      <c r="E33" s="46">
        <v>29827586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29924399</v>
      </c>
      <c r="O33" s="47">
        <f t="shared" si="1"/>
        <v>163.67603800313958</v>
      </c>
      <c r="P33" s="9"/>
    </row>
    <row r="34" spans="1:119" ht="15.6">
      <c r="A34" s="28" t="s">
        <v>48</v>
      </c>
      <c r="B34" s="29"/>
      <c r="C34" s="30"/>
      <c r="D34" s="31">
        <f t="shared" ref="D34:M34" si="9">SUM(D35:D36)</f>
        <v>34850464</v>
      </c>
      <c r="E34" s="31">
        <f t="shared" si="9"/>
        <v>369391</v>
      </c>
      <c r="F34" s="31">
        <f t="shared" si="9"/>
        <v>0</v>
      </c>
      <c r="G34" s="31">
        <f t="shared" si="9"/>
        <v>6331509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ref="N34:N40" si="10">SUM(D34:M34)</f>
        <v>41551364</v>
      </c>
      <c r="O34" s="43">
        <f t="shared" si="1"/>
        <v>227.27148615904653</v>
      </c>
      <c r="P34" s="9"/>
    </row>
    <row r="35" spans="1:119">
      <c r="A35" s="12"/>
      <c r="B35" s="44">
        <v>572</v>
      </c>
      <c r="C35" s="20" t="s">
        <v>81</v>
      </c>
      <c r="D35" s="46">
        <v>32263235</v>
      </c>
      <c r="E35" s="46">
        <v>369391</v>
      </c>
      <c r="F35" s="46">
        <v>0</v>
      </c>
      <c r="G35" s="46">
        <v>6331509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38964135</v>
      </c>
      <c r="O35" s="47">
        <f t="shared" si="1"/>
        <v>213.12024482160732</v>
      </c>
      <c r="P35" s="9"/>
    </row>
    <row r="36" spans="1:119">
      <c r="A36" s="12"/>
      <c r="B36" s="44">
        <v>575</v>
      </c>
      <c r="C36" s="20" t="s">
        <v>82</v>
      </c>
      <c r="D36" s="46">
        <v>2587229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2587229</v>
      </c>
      <c r="O36" s="47">
        <f t="shared" si="1"/>
        <v>14.151241337439219</v>
      </c>
      <c r="P36" s="9"/>
    </row>
    <row r="37" spans="1:119" ht="15.6">
      <c r="A37" s="28" t="s">
        <v>83</v>
      </c>
      <c r="B37" s="29"/>
      <c r="C37" s="30"/>
      <c r="D37" s="31">
        <f t="shared" ref="D37:M37" si="11">SUM(D38:D39)</f>
        <v>68839553</v>
      </c>
      <c r="E37" s="31">
        <f t="shared" si="11"/>
        <v>9642692</v>
      </c>
      <c r="F37" s="31">
        <f t="shared" si="11"/>
        <v>0</v>
      </c>
      <c r="G37" s="31">
        <f t="shared" si="11"/>
        <v>12000</v>
      </c>
      <c r="H37" s="31">
        <f t="shared" si="11"/>
        <v>0</v>
      </c>
      <c r="I37" s="31">
        <f t="shared" si="11"/>
        <v>19815547</v>
      </c>
      <c r="J37" s="31">
        <f t="shared" si="11"/>
        <v>1462288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99772080</v>
      </c>
      <c r="O37" s="43">
        <f t="shared" si="1"/>
        <v>545.71852078741108</v>
      </c>
      <c r="P37" s="9"/>
    </row>
    <row r="38" spans="1:119">
      <c r="A38" s="12"/>
      <c r="B38" s="44">
        <v>581</v>
      </c>
      <c r="C38" s="20" t="s">
        <v>84</v>
      </c>
      <c r="D38" s="46">
        <v>68839553</v>
      </c>
      <c r="E38" s="46">
        <v>9642692</v>
      </c>
      <c r="F38" s="46">
        <v>0</v>
      </c>
      <c r="G38" s="46">
        <v>12000</v>
      </c>
      <c r="H38" s="46">
        <v>0</v>
      </c>
      <c r="I38" s="46">
        <v>5513632</v>
      </c>
      <c r="J38" s="46">
        <v>1462288</v>
      </c>
      <c r="K38" s="46">
        <v>0</v>
      </c>
      <c r="L38" s="46">
        <v>0</v>
      </c>
      <c r="M38" s="46">
        <v>0</v>
      </c>
      <c r="N38" s="46">
        <f t="shared" si="10"/>
        <v>85470165</v>
      </c>
      <c r="O38" s="47">
        <f t="shared" si="1"/>
        <v>467.4920279827378</v>
      </c>
      <c r="P38" s="9"/>
    </row>
    <row r="39" spans="1:119" ht="15.6" thickBot="1">
      <c r="A39" s="12"/>
      <c r="B39" s="44">
        <v>591</v>
      </c>
      <c r="C39" s="20" t="s">
        <v>85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14301915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14301915</v>
      </c>
      <c r="O39" s="47">
        <f t="shared" si="1"/>
        <v>78.226492804673271</v>
      </c>
      <c r="P39" s="9"/>
    </row>
    <row r="40" spans="1:119" ht="16.2" thickBot="1">
      <c r="A40" s="14" t="s">
        <v>10</v>
      </c>
      <c r="B40" s="23"/>
      <c r="C40" s="22"/>
      <c r="D40" s="15">
        <f>SUM(D5,D14,D19,D25,D31,D34,D37)</f>
        <v>363560933</v>
      </c>
      <c r="E40" s="15">
        <f t="shared" ref="E40:M40" si="12">SUM(E5,E14,E19,E25,E31,E34,E37)</f>
        <v>78693452</v>
      </c>
      <c r="F40" s="15">
        <f t="shared" si="12"/>
        <v>32849249</v>
      </c>
      <c r="G40" s="15">
        <f t="shared" si="12"/>
        <v>32331471</v>
      </c>
      <c r="H40" s="15">
        <f t="shared" si="12"/>
        <v>1152190</v>
      </c>
      <c r="I40" s="15">
        <f t="shared" si="12"/>
        <v>202156383</v>
      </c>
      <c r="J40" s="15">
        <f t="shared" si="12"/>
        <v>86243255</v>
      </c>
      <c r="K40" s="15">
        <f t="shared" si="12"/>
        <v>95854133</v>
      </c>
      <c r="L40" s="15">
        <f t="shared" si="12"/>
        <v>0</v>
      </c>
      <c r="M40" s="15">
        <f t="shared" si="12"/>
        <v>108121</v>
      </c>
      <c r="N40" s="15">
        <f t="shared" si="10"/>
        <v>892949187</v>
      </c>
      <c r="O40" s="37">
        <f t="shared" si="1"/>
        <v>4884.1209832245786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97</v>
      </c>
      <c r="M42" s="163"/>
      <c r="N42" s="163"/>
      <c r="O42" s="41">
        <v>182827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65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SUM(D6:D13)</f>
        <v>57428857</v>
      </c>
      <c r="E5" s="26">
        <f t="shared" si="0"/>
        <v>199218</v>
      </c>
      <c r="F5" s="26">
        <f t="shared" si="0"/>
        <v>35386614</v>
      </c>
      <c r="G5" s="26">
        <f t="shared" si="0"/>
        <v>869465</v>
      </c>
      <c r="H5" s="26">
        <f t="shared" si="0"/>
        <v>0</v>
      </c>
      <c r="I5" s="26">
        <f t="shared" si="0"/>
        <v>0</v>
      </c>
      <c r="J5" s="26">
        <f t="shared" si="0"/>
        <v>77339388</v>
      </c>
      <c r="K5" s="26">
        <f t="shared" si="0"/>
        <v>94810935</v>
      </c>
      <c r="L5" s="26">
        <f t="shared" si="0"/>
        <v>0</v>
      </c>
      <c r="M5" s="26">
        <f t="shared" si="0"/>
        <v>0</v>
      </c>
      <c r="N5" s="27">
        <f>SUM(D5:M5)</f>
        <v>266034477</v>
      </c>
      <c r="O5" s="32">
        <f t="shared" ref="O5:O40" si="1">(N5/O$42)</f>
        <v>1485.7032273557352</v>
      </c>
      <c r="P5" s="6"/>
    </row>
    <row r="6" spans="1:133">
      <c r="A6" s="12"/>
      <c r="B6" s="44">
        <v>511</v>
      </c>
      <c r="C6" s="20" t="s">
        <v>19</v>
      </c>
      <c r="D6" s="46">
        <v>1203968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1203968</v>
      </c>
      <c r="O6" s="47">
        <f t="shared" si="1"/>
        <v>6.7237117662498678</v>
      </c>
      <c r="P6" s="9"/>
    </row>
    <row r="7" spans="1:133">
      <c r="A7" s="12"/>
      <c r="B7" s="44">
        <v>512</v>
      </c>
      <c r="C7" s="20" t="s">
        <v>20</v>
      </c>
      <c r="D7" s="46">
        <v>5387267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5387267</v>
      </c>
      <c r="O7" s="47">
        <f t="shared" si="1"/>
        <v>30.085874803839989</v>
      </c>
      <c r="P7" s="9"/>
    </row>
    <row r="8" spans="1:133">
      <c r="A8" s="12"/>
      <c r="B8" s="44">
        <v>513</v>
      </c>
      <c r="C8" s="20" t="s">
        <v>21</v>
      </c>
      <c r="D8" s="46">
        <v>9842546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6825668</v>
      </c>
      <c r="L8" s="46">
        <v>0</v>
      </c>
      <c r="M8" s="46">
        <v>0</v>
      </c>
      <c r="N8" s="46">
        <f t="shared" si="2"/>
        <v>16668214</v>
      </c>
      <c r="O8" s="47">
        <f t="shared" si="1"/>
        <v>93.085751942053918</v>
      </c>
      <c r="P8" s="9"/>
    </row>
    <row r="9" spans="1:133">
      <c r="A9" s="12"/>
      <c r="B9" s="44">
        <v>514</v>
      </c>
      <c r="C9" s="20" t="s">
        <v>22</v>
      </c>
      <c r="D9" s="46">
        <v>4218716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4218716</v>
      </c>
      <c r="O9" s="47">
        <f t="shared" si="1"/>
        <v>23.559953759291421</v>
      </c>
      <c r="P9" s="9"/>
    </row>
    <row r="10" spans="1:133">
      <c r="A10" s="12"/>
      <c r="B10" s="44">
        <v>515</v>
      </c>
      <c r="C10" s="20" t="s">
        <v>23</v>
      </c>
      <c r="D10" s="46">
        <v>6552075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6552075</v>
      </c>
      <c r="O10" s="47">
        <f t="shared" si="1"/>
        <v>36.590892590875839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35386614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35386614</v>
      </c>
      <c r="O11" s="47">
        <f t="shared" si="1"/>
        <v>197.62102723622411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87985267</v>
      </c>
      <c r="L12" s="46">
        <v>0</v>
      </c>
      <c r="M12" s="46">
        <v>0</v>
      </c>
      <c r="N12" s="46">
        <f t="shared" si="2"/>
        <v>87985267</v>
      </c>
      <c r="O12" s="47">
        <f t="shared" si="1"/>
        <v>491.36486599688379</v>
      </c>
      <c r="P12" s="9"/>
    </row>
    <row r="13" spans="1:133">
      <c r="A13" s="12"/>
      <c r="B13" s="44">
        <v>519</v>
      </c>
      <c r="C13" s="20" t="s">
        <v>73</v>
      </c>
      <c r="D13" s="46">
        <v>30224285</v>
      </c>
      <c r="E13" s="46">
        <v>199218</v>
      </c>
      <c r="F13" s="46">
        <v>0</v>
      </c>
      <c r="G13" s="46">
        <v>869465</v>
      </c>
      <c r="H13" s="46">
        <v>0</v>
      </c>
      <c r="I13" s="46">
        <v>0</v>
      </c>
      <c r="J13" s="46">
        <v>77339388</v>
      </c>
      <c r="K13" s="46">
        <v>0</v>
      </c>
      <c r="L13" s="46">
        <v>0</v>
      </c>
      <c r="M13" s="46">
        <v>0</v>
      </c>
      <c r="N13" s="46">
        <f t="shared" si="2"/>
        <v>108632356</v>
      </c>
      <c r="O13" s="47">
        <f t="shared" si="1"/>
        <v>606.67114926031616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SUM(D15:D18)</f>
        <v>173859899</v>
      </c>
      <c r="E14" s="31">
        <f t="shared" si="3"/>
        <v>19867905</v>
      </c>
      <c r="F14" s="31">
        <f t="shared" si="3"/>
        <v>0</v>
      </c>
      <c r="G14" s="31">
        <f t="shared" si="3"/>
        <v>956948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194684752</v>
      </c>
      <c r="O14" s="43">
        <f t="shared" si="1"/>
        <v>1087.2416523793302</v>
      </c>
      <c r="P14" s="10"/>
    </row>
    <row r="15" spans="1:133">
      <c r="A15" s="12"/>
      <c r="B15" s="44">
        <v>521</v>
      </c>
      <c r="C15" s="20" t="s">
        <v>28</v>
      </c>
      <c r="D15" s="46">
        <v>99655334</v>
      </c>
      <c r="E15" s="46">
        <v>2384383</v>
      </c>
      <c r="F15" s="46">
        <v>0</v>
      </c>
      <c r="G15" s="46">
        <v>173382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102213099</v>
      </c>
      <c r="O15" s="47">
        <f t="shared" si="1"/>
        <v>570.82199561048344</v>
      </c>
      <c r="P15" s="9"/>
    </row>
    <row r="16" spans="1:133">
      <c r="A16" s="12"/>
      <c r="B16" s="44">
        <v>522</v>
      </c>
      <c r="C16" s="20" t="s">
        <v>29</v>
      </c>
      <c r="D16" s="46">
        <v>70652778</v>
      </c>
      <c r="E16" s="46">
        <v>0</v>
      </c>
      <c r="F16" s="46">
        <v>0</v>
      </c>
      <c r="G16" s="46">
        <v>783566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71436344</v>
      </c>
      <c r="O16" s="47">
        <f t="shared" si="1"/>
        <v>398.94530975131659</v>
      </c>
      <c r="P16" s="9"/>
    </row>
    <row r="17" spans="1:16">
      <c r="A17" s="12"/>
      <c r="B17" s="44">
        <v>524</v>
      </c>
      <c r="C17" s="20" t="s">
        <v>30</v>
      </c>
      <c r="D17" s="46">
        <v>3551787</v>
      </c>
      <c r="E17" s="46">
        <v>16174051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19725838</v>
      </c>
      <c r="O17" s="47">
        <f t="shared" si="1"/>
        <v>110.16144038690294</v>
      </c>
      <c r="P17" s="9"/>
    </row>
    <row r="18" spans="1:16">
      <c r="A18" s="12"/>
      <c r="B18" s="44">
        <v>529</v>
      </c>
      <c r="C18" s="20" t="s">
        <v>33</v>
      </c>
      <c r="D18" s="46">
        <v>0</v>
      </c>
      <c r="E18" s="46">
        <v>1309471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1309471</v>
      </c>
      <c r="O18" s="47">
        <f t="shared" si="1"/>
        <v>7.312906630627209</v>
      </c>
      <c r="P18" s="9"/>
    </row>
    <row r="19" spans="1:16" ht="15.6">
      <c r="A19" s="28" t="s">
        <v>34</v>
      </c>
      <c r="B19" s="29"/>
      <c r="C19" s="30"/>
      <c r="D19" s="31">
        <f t="shared" ref="D19:M19" si="5">SUM(D20:D24)</f>
        <v>5920849</v>
      </c>
      <c r="E19" s="31">
        <f t="shared" si="5"/>
        <v>125802</v>
      </c>
      <c r="F19" s="31">
        <f t="shared" si="5"/>
        <v>0</v>
      </c>
      <c r="G19" s="31">
        <f t="shared" si="5"/>
        <v>62429</v>
      </c>
      <c r="H19" s="31">
        <f t="shared" si="5"/>
        <v>866536</v>
      </c>
      <c r="I19" s="31">
        <f t="shared" si="5"/>
        <v>141607067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148582683</v>
      </c>
      <c r="O19" s="43">
        <f t="shared" si="1"/>
        <v>829.77880969267801</v>
      </c>
      <c r="P19" s="10"/>
    </row>
    <row r="20" spans="1:16">
      <c r="A20" s="12"/>
      <c r="B20" s="44">
        <v>534</v>
      </c>
      <c r="C20" s="20" t="s">
        <v>75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18776760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18776760</v>
      </c>
      <c r="O20" s="47">
        <f t="shared" si="1"/>
        <v>104.86119410486812</v>
      </c>
      <c r="P20" s="9"/>
    </row>
    <row r="21" spans="1:16">
      <c r="A21" s="12"/>
      <c r="B21" s="44">
        <v>536</v>
      </c>
      <c r="C21" s="20" t="s">
        <v>76</v>
      </c>
      <c r="D21" s="46">
        <v>0</v>
      </c>
      <c r="E21" s="46">
        <v>125802</v>
      </c>
      <c r="F21" s="46">
        <v>0</v>
      </c>
      <c r="G21" s="46">
        <v>0</v>
      </c>
      <c r="H21" s="46">
        <v>0</v>
      </c>
      <c r="I21" s="46">
        <v>117607502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117733304</v>
      </c>
      <c r="O21" s="47">
        <f t="shared" si="1"/>
        <v>657.49654590842329</v>
      </c>
      <c r="P21" s="9"/>
    </row>
    <row r="22" spans="1:16">
      <c r="A22" s="12"/>
      <c r="B22" s="44">
        <v>537</v>
      </c>
      <c r="C22" s="20" t="s">
        <v>92</v>
      </c>
      <c r="D22" s="46">
        <v>0</v>
      </c>
      <c r="E22" s="46">
        <v>0</v>
      </c>
      <c r="F22" s="46">
        <v>0</v>
      </c>
      <c r="G22" s="46">
        <v>47135</v>
      </c>
      <c r="H22" s="46">
        <v>0</v>
      </c>
      <c r="I22" s="46">
        <v>4245811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4292946</v>
      </c>
      <c r="O22" s="47">
        <f t="shared" si="1"/>
        <v>23.974500594762738</v>
      </c>
      <c r="P22" s="9"/>
    </row>
    <row r="23" spans="1:16">
      <c r="A23" s="12"/>
      <c r="B23" s="44">
        <v>538</v>
      </c>
      <c r="C23" s="20" t="s">
        <v>77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976994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976994</v>
      </c>
      <c r="O23" s="47">
        <f t="shared" si="1"/>
        <v>5.4561467193110804</v>
      </c>
      <c r="P23" s="9"/>
    </row>
    <row r="24" spans="1:16">
      <c r="A24" s="12"/>
      <c r="B24" s="44">
        <v>539</v>
      </c>
      <c r="C24" s="20" t="s">
        <v>38</v>
      </c>
      <c r="D24" s="46">
        <v>5920849</v>
      </c>
      <c r="E24" s="46">
        <v>0</v>
      </c>
      <c r="F24" s="46">
        <v>0</v>
      </c>
      <c r="G24" s="46">
        <v>15294</v>
      </c>
      <c r="H24" s="46">
        <v>866536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6802679</v>
      </c>
      <c r="O24" s="47">
        <f t="shared" si="1"/>
        <v>37.990422365312767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SUM(D26:D30)</f>
        <v>3359132</v>
      </c>
      <c r="E25" s="31">
        <f t="shared" si="6"/>
        <v>2559889</v>
      </c>
      <c r="F25" s="31">
        <f t="shared" si="6"/>
        <v>0</v>
      </c>
      <c r="G25" s="31">
        <f t="shared" si="6"/>
        <v>5933814</v>
      </c>
      <c r="H25" s="31">
        <f t="shared" si="6"/>
        <v>0</v>
      </c>
      <c r="I25" s="31">
        <f t="shared" si="6"/>
        <v>34497097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46349932</v>
      </c>
      <c r="O25" s="43">
        <f t="shared" si="1"/>
        <v>258.84706499946947</v>
      </c>
      <c r="P25" s="10"/>
    </row>
    <row r="26" spans="1:16">
      <c r="A26" s="12"/>
      <c r="B26" s="44">
        <v>541</v>
      </c>
      <c r="C26" s="20" t="s">
        <v>78</v>
      </c>
      <c r="D26" s="46">
        <v>2630702</v>
      </c>
      <c r="E26" s="46">
        <v>70092</v>
      </c>
      <c r="F26" s="46">
        <v>0</v>
      </c>
      <c r="G26" s="46">
        <v>5903107</v>
      </c>
      <c r="H26" s="46">
        <v>0</v>
      </c>
      <c r="I26" s="46">
        <v>6175449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14779350</v>
      </c>
      <c r="O26" s="47">
        <f t="shared" si="1"/>
        <v>82.53715172872117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9208645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9208645</v>
      </c>
      <c r="O27" s="47">
        <f t="shared" si="1"/>
        <v>51.426844183332122</v>
      </c>
      <c r="P27" s="9"/>
    </row>
    <row r="28" spans="1:16">
      <c r="A28" s="12"/>
      <c r="B28" s="44">
        <v>543</v>
      </c>
      <c r="C28" s="20" t="s">
        <v>79</v>
      </c>
      <c r="D28" s="46">
        <v>0</v>
      </c>
      <c r="E28" s="46">
        <v>0</v>
      </c>
      <c r="F28" s="46">
        <v>0</v>
      </c>
      <c r="G28" s="46">
        <v>30707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30707</v>
      </c>
      <c r="O28" s="47">
        <f t="shared" si="1"/>
        <v>0.17148713022790862</v>
      </c>
      <c r="P28" s="9"/>
    </row>
    <row r="29" spans="1:16">
      <c r="A29" s="12"/>
      <c r="B29" s="44">
        <v>544</v>
      </c>
      <c r="C29" s="20" t="s">
        <v>80</v>
      </c>
      <c r="D29" s="46">
        <v>728430</v>
      </c>
      <c r="E29" s="46">
        <v>2489797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3218227</v>
      </c>
      <c r="O29" s="47">
        <f t="shared" si="1"/>
        <v>17.972596237078569</v>
      </c>
      <c r="P29" s="9"/>
    </row>
    <row r="30" spans="1:16">
      <c r="A30" s="12"/>
      <c r="B30" s="44">
        <v>545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19113003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19113003</v>
      </c>
      <c r="O30" s="47">
        <f t="shared" si="1"/>
        <v>106.73898572010968</v>
      </c>
      <c r="P30" s="9"/>
    </row>
    <row r="31" spans="1:16" ht="15.6">
      <c r="A31" s="28" t="s">
        <v>45</v>
      </c>
      <c r="B31" s="29"/>
      <c r="C31" s="30"/>
      <c r="D31" s="31">
        <f t="shared" ref="D31:M31" si="8">SUM(D32:D33)</f>
        <v>2697678</v>
      </c>
      <c r="E31" s="31">
        <f t="shared" si="8"/>
        <v>20281196</v>
      </c>
      <c r="F31" s="31">
        <f t="shared" si="8"/>
        <v>0</v>
      </c>
      <c r="G31" s="31">
        <f t="shared" si="8"/>
        <v>7006117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134543</v>
      </c>
      <c r="N31" s="31">
        <f t="shared" si="7"/>
        <v>30119534</v>
      </c>
      <c r="O31" s="43">
        <f t="shared" si="1"/>
        <v>168.20635195434008</v>
      </c>
      <c r="P31" s="10"/>
    </row>
    <row r="32" spans="1:16">
      <c r="A32" s="13"/>
      <c r="B32" s="45">
        <v>552</v>
      </c>
      <c r="C32" s="21" t="s">
        <v>46</v>
      </c>
      <c r="D32" s="46">
        <v>2636564</v>
      </c>
      <c r="E32" s="46">
        <v>5492011</v>
      </c>
      <c r="F32" s="46">
        <v>0</v>
      </c>
      <c r="G32" s="46">
        <v>7006117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134543</v>
      </c>
      <c r="N32" s="46">
        <f t="shared" si="7"/>
        <v>15269235</v>
      </c>
      <c r="O32" s="47">
        <f t="shared" si="1"/>
        <v>85.272976550152734</v>
      </c>
      <c r="P32" s="9"/>
    </row>
    <row r="33" spans="1:119">
      <c r="A33" s="13"/>
      <c r="B33" s="45">
        <v>554</v>
      </c>
      <c r="C33" s="21" t="s">
        <v>47</v>
      </c>
      <c r="D33" s="46">
        <v>61114</v>
      </c>
      <c r="E33" s="46">
        <v>14789185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14850299</v>
      </c>
      <c r="O33" s="47">
        <f t="shared" si="1"/>
        <v>82.933375404187359</v>
      </c>
      <c r="P33" s="9"/>
    </row>
    <row r="34" spans="1:119" ht="15.6">
      <c r="A34" s="28" t="s">
        <v>48</v>
      </c>
      <c r="B34" s="29"/>
      <c r="C34" s="30"/>
      <c r="D34" s="31">
        <f t="shared" ref="D34:M34" si="9">SUM(D35:D36)</f>
        <v>32275887</v>
      </c>
      <c r="E34" s="31">
        <f t="shared" si="9"/>
        <v>606060</v>
      </c>
      <c r="F34" s="31">
        <f t="shared" si="9"/>
        <v>0</v>
      </c>
      <c r="G34" s="31">
        <f t="shared" si="9"/>
        <v>6933884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ref="N34:N40" si="10">SUM(D34:M34)</f>
        <v>39815831</v>
      </c>
      <c r="O34" s="43">
        <f t="shared" si="1"/>
        <v>222.35655048781715</v>
      </c>
      <c r="P34" s="9"/>
    </row>
    <row r="35" spans="1:119">
      <c r="A35" s="12"/>
      <c r="B35" s="44">
        <v>572</v>
      </c>
      <c r="C35" s="20" t="s">
        <v>81</v>
      </c>
      <c r="D35" s="46">
        <v>29484906</v>
      </c>
      <c r="E35" s="46">
        <v>412060</v>
      </c>
      <c r="F35" s="46">
        <v>0</v>
      </c>
      <c r="G35" s="46">
        <v>6933884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36830850</v>
      </c>
      <c r="O35" s="47">
        <f t="shared" si="1"/>
        <v>205.6865460759621</v>
      </c>
      <c r="P35" s="9"/>
    </row>
    <row r="36" spans="1:119">
      <c r="A36" s="12"/>
      <c r="B36" s="44">
        <v>575</v>
      </c>
      <c r="C36" s="20" t="s">
        <v>82</v>
      </c>
      <c r="D36" s="46">
        <v>2790981</v>
      </c>
      <c r="E36" s="46">
        <v>194000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2984981</v>
      </c>
      <c r="O36" s="47">
        <f t="shared" si="1"/>
        <v>16.670004411855047</v>
      </c>
      <c r="P36" s="9"/>
    </row>
    <row r="37" spans="1:119" ht="15.6">
      <c r="A37" s="28" t="s">
        <v>83</v>
      </c>
      <c r="B37" s="29"/>
      <c r="C37" s="30"/>
      <c r="D37" s="31">
        <f t="shared" ref="D37:M37" si="11">SUM(D38:D39)</f>
        <v>57849282</v>
      </c>
      <c r="E37" s="31">
        <f t="shared" si="11"/>
        <v>4353809</v>
      </c>
      <c r="F37" s="31">
        <f t="shared" si="11"/>
        <v>0</v>
      </c>
      <c r="G37" s="31">
        <f t="shared" si="11"/>
        <v>676673</v>
      </c>
      <c r="H37" s="31">
        <f t="shared" si="11"/>
        <v>0</v>
      </c>
      <c r="I37" s="31">
        <f t="shared" si="11"/>
        <v>14056948</v>
      </c>
      <c r="J37" s="31">
        <f t="shared" si="11"/>
        <v>2091314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si="10"/>
        <v>79028026</v>
      </c>
      <c r="O37" s="43">
        <f t="shared" si="1"/>
        <v>441.34201928930042</v>
      </c>
      <c r="P37" s="9"/>
    </row>
    <row r="38" spans="1:119">
      <c r="A38" s="12"/>
      <c r="B38" s="44">
        <v>581</v>
      </c>
      <c r="C38" s="20" t="s">
        <v>84</v>
      </c>
      <c r="D38" s="46">
        <v>57849282</v>
      </c>
      <c r="E38" s="46">
        <v>4353809</v>
      </c>
      <c r="F38" s="46">
        <v>0</v>
      </c>
      <c r="G38" s="46">
        <v>676673</v>
      </c>
      <c r="H38" s="46">
        <v>0</v>
      </c>
      <c r="I38" s="46">
        <v>4426348</v>
      </c>
      <c r="J38" s="46">
        <v>2091314</v>
      </c>
      <c r="K38" s="46">
        <v>0</v>
      </c>
      <c r="L38" s="46">
        <v>0</v>
      </c>
      <c r="M38" s="46">
        <v>0</v>
      </c>
      <c r="N38" s="46">
        <f t="shared" si="10"/>
        <v>69397426</v>
      </c>
      <c r="O38" s="47">
        <f t="shared" si="1"/>
        <v>387.55871397217737</v>
      </c>
      <c r="P38" s="9"/>
    </row>
    <row r="39" spans="1:119" ht="15.6" thickBot="1">
      <c r="A39" s="12"/>
      <c r="B39" s="44">
        <v>591</v>
      </c>
      <c r="C39" s="20" t="s">
        <v>85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9630600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9630600</v>
      </c>
      <c r="O39" s="47">
        <f t="shared" si="1"/>
        <v>53.783305317123023</v>
      </c>
      <c r="P39" s="9"/>
    </row>
    <row r="40" spans="1:119" ht="16.2" thickBot="1">
      <c r="A40" s="14" t="s">
        <v>10</v>
      </c>
      <c r="B40" s="23"/>
      <c r="C40" s="22"/>
      <c r="D40" s="15">
        <f>SUM(D5,D14,D19,D25,D31,D34,D37)</f>
        <v>333391584</v>
      </c>
      <c r="E40" s="15">
        <f t="shared" ref="E40:M40" si="12">SUM(E5,E14,E19,E25,E31,E34,E37)</f>
        <v>47993879</v>
      </c>
      <c r="F40" s="15">
        <f t="shared" si="12"/>
        <v>35386614</v>
      </c>
      <c r="G40" s="15">
        <f t="shared" si="12"/>
        <v>22439330</v>
      </c>
      <c r="H40" s="15">
        <f t="shared" si="12"/>
        <v>866536</v>
      </c>
      <c r="I40" s="15">
        <f t="shared" si="12"/>
        <v>190161112</v>
      </c>
      <c r="J40" s="15">
        <f t="shared" si="12"/>
        <v>79430702</v>
      </c>
      <c r="K40" s="15">
        <f t="shared" si="12"/>
        <v>94810935</v>
      </c>
      <c r="L40" s="15">
        <f t="shared" si="12"/>
        <v>0</v>
      </c>
      <c r="M40" s="15">
        <f t="shared" si="12"/>
        <v>134543</v>
      </c>
      <c r="N40" s="15">
        <f t="shared" si="10"/>
        <v>804615235</v>
      </c>
      <c r="O40" s="37">
        <f t="shared" si="1"/>
        <v>4493.4756761586705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95</v>
      </c>
      <c r="M42" s="163"/>
      <c r="N42" s="163"/>
      <c r="O42" s="41">
        <v>179063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65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SUM(D6:D13)</f>
        <v>51138744</v>
      </c>
      <c r="E5" s="26">
        <f t="shared" si="0"/>
        <v>338972</v>
      </c>
      <c r="F5" s="26">
        <f t="shared" si="0"/>
        <v>35125076</v>
      </c>
      <c r="G5" s="26">
        <f t="shared" si="0"/>
        <v>343092</v>
      </c>
      <c r="H5" s="26">
        <f t="shared" si="0"/>
        <v>0</v>
      </c>
      <c r="I5" s="26">
        <f t="shared" si="0"/>
        <v>0</v>
      </c>
      <c r="J5" s="26">
        <f t="shared" si="0"/>
        <v>74378317</v>
      </c>
      <c r="K5" s="26">
        <f t="shared" si="0"/>
        <v>93460789</v>
      </c>
      <c r="L5" s="26">
        <f t="shared" si="0"/>
        <v>0</v>
      </c>
      <c r="M5" s="26">
        <f t="shared" si="0"/>
        <v>0</v>
      </c>
      <c r="N5" s="27">
        <f>SUM(D5:M5)</f>
        <v>254784990</v>
      </c>
      <c r="O5" s="32">
        <f t="shared" ref="O5:O41" si="1">(N5/O$43)</f>
        <v>1441.5237033726173</v>
      </c>
      <c r="P5" s="6"/>
    </row>
    <row r="6" spans="1:133">
      <c r="A6" s="12"/>
      <c r="B6" s="44">
        <v>511</v>
      </c>
      <c r="C6" s="20" t="s">
        <v>19</v>
      </c>
      <c r="D6" s="46">
        <v>1169098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1169098</v>
      </c>
      <c r="O6" s="47">
        <f t="shared" si="1"/>
        <v>6.6145281108024463</v>
      </c>
      <c r="P6" s="9"/>
    </row>
    <row r="7" spans="1:133">
      <c r="A7" s="12"/>
      <c r="B7" s="44">
        <v>512</v>
      </c>
      <c r="C7" s="20" t="s">
        <v>20</v>
      </c>
      <c r="D7" s="46">
        <v>4877316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4877316</v>
      </c>
      <c r="O7" s="47">
        <f t="shared" si="1"/>
        <v>27.594901186441636</v>
      </c>
      <c r="P7" s="9"/>
    </row>
    <row r="8" spans="1:133">
      <c r="A8" s="12"/>
      <c r="B8" s="44">
        <v>513</v>
      </c>
      <c r="C8" s="20" t="s">
        <v>21</v>
      </c>
      <c r="D8" s="46">
        <v>9265896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6442450</v>
      </c>
      <c r="L8" s="46">
        <v>0</v>
      </c>
      <c r="M8" s="46">
        <v>0</v>
      </c>
      <c r="N8" s="46">
        <f t="shared" si="2"/>
        <v>15708346</v>
      </c>
      <c r="O8" s="47">
        <f t="shared" si="1"/>
        <v>88.87475317827176</v>
      </c>
      <c r="P8" s="9"/>
    </row>
    <row r="9" spans="1:133">
      <c r="A9" s="12"/>
      <c r="B9" s="44">
        <v>514</v>
      </c>
      <c r="C9" s="20" t="s">
        <v>22</v>
      </c>
      <c r="D9" s="46">
        <v>3928366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3928366</v>
      </c>
      <c r="O9" s="47">
        <f t="shared" si="1"/>
        <v>22.225927455628668</v>
      </c>
      <c r="P9" s="9"/>
    </row>
    <row r="10" spans="1:133">
      <c r="A10" s="12"/>
      <c r="B10" s="44">
        <v>515</v>
      </c>
      <c r="C10" s="20" t="s">
        <v>23</v>
      </c>
      <c r="D10" s="46">
        <v>4315542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4315542</v>
      </c>
      <c r="O10" s="47">
        <f t="shared" si="1"/>
        <v>24.416493632140856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35125076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35125076</v>
      </c>
      <c r="O11" s="47">
        <f t="shared" si="1"/>
        <v>198.73081862775607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87018339</v>
      </c>
      <c r="L12" s="46">
        <v>0</v>
      </c>
      <c r="M12" s="46">
        <v>0</v>
      </c>
      <c r="N12" s="46">
        <f t="shared" si="2"/>
        <v>87018339</v>
      </c>
      <c r="O12" s="47">
        <f t="shared" si="1"/>
        <v>492.33276378099771</v>
      </c>
      <c r="P12" s="9"/>
    </row>
    <row r="13" spans="1:133">
      <c r="A13" s="12"/>
      <c r="B13" s="44">
        <v>519</v>
      </c>
      <c r="C13" s="20" t="s">
        <v>73</v>
      </c>
      <c r="D13" s="46">
        <v>27582526</v>
      </c>
      <c r="E13" s="46">
        <v>338972</v>
      </c>
      <c r="F13" s="46">
        <v>0</v>
      </c>
      <c r="G13" s="46">
        <v>343092</v>
      </c>
      <c r="H13" s="46">
        <v>0</v>
      </c>
      <c r="I13" s="46">
        <v>0</v>
      </c>
      <c r="J13" s="46">
        <v>74378317</v>
      </c>
      <c r="K13" s="46">
        <v>0</v>
      </c>
      <c r="L13" s="46">
        <v>0</v>
      </c>
      <c r="M13" s="46">
        <v>0</v>
      </c>
      <c r="N13" s="46">
        <f t="shared" si="2"/>
        <v>102642907</v>
      </c>
      <c r="O13" s="47">
        <f t="shared" si="1"/>
        <v>580.73351740057819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SUM(D15:D19)</f>
        <v>166025830</v>
      </c>
      <c r="E14" s="31">
        <f t="shared" si="3"/>
        <v>17380157</v>
      </c>
      <c r="F14" s="31">
        <f t="shared" si="3"/>
        <v>0</v>
      </c>
      <c r="G14" s="31">
        <f t="shared" si="3"/>
        <v>1352588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184758575</v>
      </c>
      <c r="O14" s="43">
        <f t="shared" si="1"/>
        <v>1045.3279263580146</v>
      </c>
      <c r="P14" s="10"/>
    </row>
    <row r="15" spans="1:133">
      <c r="A15" s="12"/>
      <c r="B15" s="44">
        <v>521</v>
      </c>
      <c r="C15" s="20" t="s">
        <v>28</v>
      </c>
      <c r="D15" s="46">
        <v>95071275</v>
      </c>
      <c r="E15" s="46">
        <v>3495431</v>
      </c>
      <c r="F15" s="46">
        <v>0</v>
      </c>
      <c r="G15" s="46">
        <v>878768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99445474</v>
      </c>
      <c r="O15" s="47">
        <f t="shared" si="1"/>
        <v>562.64306607750063</v>
      </c>
      <c r="P15" s="9"/>
    </row>
    <row r="16" spans="1:133">
      <c r="A16" s="12"/>
      <c r="B16" s="44">
        <v>522</v>
      </c>
      <c r="C16" s="20" t="s">
        <v>29</v>
      </c>
      <c r="D16" s="46">
        <v>67967133</v>
      </c>
      <c r="E16" s="46">
        <v>0</v>
      </c>
      <c r="F16" s="46">
        <v>0</v>
      </c>
      <c r="G16" s="46">
        <v>473820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68440953</v>
      </c>
      <c r="O16" s="47">
        <f t="shared" si="1"/>
        <v>387.22554272491186</v>
      </c>
      <c r="P16" s="9"/>
    </row>
    <row r="17" spans="1:16">
      <c r="A17" s="12"/>
      <c r="B17" s="44">
        <v>524</v>
      </c>
      <c r="C17" s="20" t="s">
        <v>30</v>
      </c>
      <c r="D17" s="46">
        <v>2987422</v>
      </c>
      <c r="E17" s="46">
        <v>13250103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16237525</v>
      </c>
      <c r="O17" s="47">
        <f t="shared" si="1"/>
        <v>91.868744589724301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5480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5480</v>
      </c>
      <c r="O18" s="47">
        <f t="shared" si="1"/>
        <v>3.1004769529327229E-2</v>
      </c>
      <c r="P18" s="9"/>
    </row>
    <row r="19" spans="1:16">
      <c r="A19" s="12"/>
      <c r="B19" s="44">
        <v>529</v>
      </c>
      <c r="C19" s="20" t="s">
        <v>33</v>
      </c>
      <c r="D19" s="46">
        <v>0</v>
      </c>
      <c r="E19" s="46">
        <v>629143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629143</v>
      </c>
      <c r="O19" s="47">
        <f t="shared" si="1"/>
        <v>3.5595681963484527</v>
      </c>
      <c r="P19" s="9"/>
    </row>
    <row r="20" spans="1:16" ht="15.6">
      <c r="A20" s="28" t="s">
        <v>34</v>
      </c>
      <c r="B20" s="29"/>
      <c r="C20" s="30"/>
      <c r="D20" s="31">
        <f t="shared" ref="D20:M20" si="5">SUM(D21:D25)</f>
        <v>5287466</v>
      </c>
      <c r="E20" s="31">
        <f t="shared" si="5"/>
        <v>0</v>
      </c>
      <c r="F20" s="31">
        <f t="shared" si="5"/>
        <v>0</v>
      </c>
      <c r="G20" s="31">
        <f t="shared" si="5"/>
        <v>2774</v>
      </c>
      <c r="H20" s="31">
        <f t="shared" si="5"/>
        <v>1074657</v>
      </c>
      <c r="I20" s="31">
        <f t="shared" si="5"/>
        <v>140478208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146843105</v>
      </c>
      <c r="O20" s="43">
        <f t="shared" si="1"/>
        <v>830.80960355762761</v>
      </c>
      <c r="P20" s="10"/>
    </row>
    <row r="21" spans="1:16">
      <c r="A21" s="12"/>
      <c r="B21" s="44">
        <v>534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18704649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18704649</v>
      </c>
      <c r="O21" s="47">
        <f t="shared" si="1"/>
        <v>105.82725025035785</v>
      </c>
      <c r="P21" s="9"/>
    </row>
    <row r="22" spans="1:16">
      <c r="A22" s="12"/>
      <c r="B22" s="44">
        <v>536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116862351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116862351</v>
      </c>
      <c r="O22" s="47">
        <f t="shared" si="1"/>
        <v>661.18435390699699</v>
      </c>
      <c r="P22" s="9"/>
    </row>
    <row r="23" spans="1:16">
      <c r="A23" s="12"/>
      <c r="B23" s="44">
        <v>537</v>
      </c>
      <c r="C23" s="20" t="s">
        <v>92</v>
      </c>
      <c r="D23" s="46">
        <v>0</v>
      </c>
      <c r="E23" s="46">
        <v>0</v>
      </c>
      <c r="F23" s="46">
        <v>0</v>
      </c>
      <c r="G23" s="46">
        <v>2774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2774</v>
      </c>
      <c r="O23" s="47">
        <f t="shared" si="1"/>
        <v>1.5694750123057252E-2</v>
      </c>
      <c r="P23" s="9"/>
    </row>
    <row r="24" spans="1:16">
      <c r="A24" s="12"/>
      <c r="B24" s="44">
        <v>538</v>
      </c>
      <c r="C24" s="20" t="s">
        <v>77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4911208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4911208</v>
      </c>
      <c r="O24" s="47">
        <f t="shared" si="1"/>
        <v>27.786655501932142</v>
      </c>
      <c r="P24" s="9"/>
    </row>
    <row r="25" spans="1:16">
      <c r="A25" s="12"/>
      <c r="B25" s="44">
        <v>539</v>
      </c>
      <c r="C25" s="20" t="s">
        <v>38</v>
      </c>
      <c r="D25" s="46">
        <v>5287466</v>
      </c>
      <c r="E25" s="46">
        <v>0</v>
      </c>
      <c r="F25" s="46">
        <v>0</v>
      </c>
      <c r="G25" s="46">
        <v>0</v>
      </c>
      <c r="H25" s="46">
        <v>1074657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6362123</v>
      </c>
      <c r="O25" s="47">
        <f t="shared" si="1"/>
        <v>35.99564914821751</v>
      </c>
      <c r="P25" s="9"/>
    </row>
    <row r="26" spans="1:16" ht="15.6">
      <c r="A26" s="28" t="s">
        <v>39</v>
      </c>
      <c r="B26" s="29"/>
      <c r="C26" s="30"/>
      <c r="D26" s="31">
        <f t="shared" ref="D26:M26" si="6">SUM(D27:D31)</f>
        <v>5880064</v>
      </c>
      <c r="E26" s="31">
        <f t="shared" si="6"/>
        <v>4023709</v>
      </c>
      <c r="F26" s="31">
        <f t="shared" si="6"/>
        <v>0</v>
      </c>
      <c r="G26" s="31">
        <f t="shared" si="6"/>
        <v>3233219</v>
      </c>
      <c r="H26" s="31">
        <f t="shared" si="6"/>
        <v>0</v>
      </c>
      <c r="I26" s="31">
        <f t="shared" si="6"/>
        <v>33842644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46979636</v>
      </c>
      <c r="O26" s="43">
        <f t="shared" si="1"/>
        <v>265.80160342184024</v>
      </c>
      <c r="P26" s="10"/>
    </row>
    <row r="27" spans="1:16">
      <c r="A27" s="12"/>
      <c r="B27" s="44">
        <v>541</v>
      </c>
      <c r="C27" s="20" t="s">
        <v>78</v>
      </c>
      <c r="D27" s="46">
        <v>5432055</v>
      </c>
      <c r="E27" s="46">
        <v>1205855</v>
      </c>
      <c r="F27" s="46">
        <v>0</v>
      </c>
      <c r="G27" s="46">
        <v>3228099</v>
      </c>
      <c r="H27" s="46">
        <v>0</v>
      </c>
      <c r="I27" s="46">
        <v>6996795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16862804</v>
      </c>
      <c r="O27" s="47">
        <f t="shared" si="1"/>
        <v>95.406451028871771</v>
      </c>
      <c r="P27" s="9"/>
    </row>
    <row r="28" spans="1:16">
      <c r="A28" s="12"/>
      <c r="B28" s="44">
        <v>542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10532596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10532596</v>
      </c>
      <c r="O28" s="47">
        <f t="shared" si="1"/>
        <v>59.591370716334644</v>
      </c>
      <c r="P28" s="9"/>
    </row>
    <row r="29" spans="1:16">
      <c r="A29" s="12"/>
      <c r="B29" s="44">
        <v>543</v>
      </c>
      <c r="C29" s="20" t="s">
        <v>79</v>
      </c>
      <c r="D29" s="46">
        <v>0</v>
      </c>
      <c r="E29" s="46">
        <v>0</v>
      </c>
      <c r="F29" s="46">
        <v>0</v>
      </c>
      <c r="G29" s="46">
        <v>5120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5120</v>
      </c>
      <c r="O29" s="47">
        <f t="shared" si="1"/>
        <v>2.8967959852218141E-2</v>
      </c>
      <c r="P29" s="9"/>
    </row>
    <row r="30" spans="1:16">
      <c r="A30" s="12"/>
      <c r="B30" s="44">
        <v>544</v>
      </c>
      <c r="C30" s="20" t="s">
        <v>80</v>
      </c>
      <c r="D30" s="46">
        <v>448009</v>
      </c>
      <c r="E30" s="46">
        <v>2817854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3265863</v>
      </c>
      <c r="O30" s="47">
        <f t="shared" si="1"/>
        <v>18.477614895868104</v>
      </c>
      <c r="P30" s="9"/>
    </row>
    <row r="31" spans="1:16">
      <c r="A31" s="12"/>
      <c r="B31" s="44">
        <v>545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16313253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16313253</v>
      </c>
      <c r="O31" s="47">
        <f t="shared" si="1"/>
        <v>92.297198820913508</v>
      </c>
      <c r="P31" s="9"/>
    </row>
    <row r="32" spans="1:16" ht="15.6">
      <c r="A32" s="28" t="s">
        <v>45</v>
      </c>
      <c r="B32" s="29"/>
      <c r="C32" s="30"/>
      <c r="D32" s="31">
        <f t="shared" ref="D32:M32" si="8">SUM(D33:D34)</f>
        <v>1095731</v>
      </c>
      <c r="E32" s="31">
        <f t="shared" si="8"/>
        <v>14164463</v>
      </c>
      <c r="F32" s="31">
        <f t="shared" si="8"/>
        <v>0</v>
      </c>
      <c r="G32" s="31">
        <f t="shared" si="8"/>
        <v>5077251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74903</v>
      </c>
      <c r="N32" s="31">
        <f t="shared" si="7"/>
        <v>20412348</v>
      </c>
      <c r="O32" s="43">
        <f t="shared" si="1"/>
        <v>115.4890776081065</v>
      </c>
      <c r="P32" s="10"/>
    </row>
    <row r="33" spans="1:119">
      <c r="A33" s="13"/>
      <c r="B33" s="45">
        <v>552</v>
      </c>
      <c r="C33" s="21" t="s">
        <v>46</v>
      </c>
      <c r="D33" s="46">
        <v>1025459</v>
      </c>
      <c r="E33" s="46">
        <v>4721977</v>
      </c>
      <c r="F33" s="46">
        <v>0</v>
      </c>
      <c r="G33" s="46">
        <v>5077251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74903</v>
      </c>
      <c r="N33" s="46">
        <f t="shared" si="7"/>
        <v>10899590</v>
      </c>
      <c r="O33" s="47">
        <f t="shared" si="1"/>
        <v>61.667751079226235</v>
      </c>
      <c r="P33" s="9"/>
    </row>
    <row r="34" spans="1:119">
      <c r="A34" s="13"/>
      <c r="B34" s="45">
        <v>554</v>
      </c>
      <c r="C34" s="21" t="s">
        <v>47</v>
      </c>
      <c r="D34" s="46">
        <v>70272</v>
      </c>
      <c r="E34" s="46">
        <v>9442486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9512758</v>
      </c>
      <c r="O34" s="47">
        <f t="shared" si="1"/>
        <v>53.821326528880263</v>
      </c>
      <c r="P34" s="9"/>
    </row>
    <row r="35" spans="1:119" ht="15.6">
      <c r="A35" s="28" t="s">
        <v>48</v>
      </c>
      <c r="B35" s="29"/>
      <c r="C35" s="30"/>
      <c r="D35" s="31">
        <f t="shared" ref="D35:M35" si="9">SUM(D36:D37)</f>
        <v>29231079</v>
      </c>
      <c r="E35" s="31">
        <f t="shared" si="9"/>
        <v>236502</v>
      </c>
      <c r="F35" s="31">
        <f t="shared" si="9"/>
        <v>0</v>
      </c>
      <c r="G35" s="31">
        <f t="shared" si="9"/>
        <v>2548022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ref="N35:N41" si="10">SUM(D35:M35)</f>
        <v>32015603</v>
      </c>
      <c r="O35" s="43">
        <f t="shared" si="1"/>
        <v>181.13802780245209</v>
      </c>
      <c r="P35" s="9"/>
    </row>
    <row r="36" spans="1:119">
      <c r="A36" s="12"/>
      <c r="B36" s="44">
        <v>572</v>
      </c>
      <c r="C36" s="20" t="s">
        <v>81</v>
      </c>
      <c r="D36" s="46">
        <v>26015169</v>
      </c>
      <c r="E36" s="46">
        <v>236502</v>
      </c>
      <c r="F36" s="46">
        <v>0</v>
      </c>
      <c r="G36" s="46">
        <v>2546638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28798309</v>
      </c>
      <c r="O36" s="47">
        <f t="shared" si="1"/>
        <v>162.93520682104929</v>
      </c>
      <c r="P36" s="9"/>
    </row>
    <row r="37" spans="1:119">
      <c r="A37" s="12"/>
      <c r="B37" s="44">
        <v>575</v>
      </c>
      <c r="C37" s="20" t="s">
        <v>82</v>
      </c>
      <c r="D37" s="46">
        <v>3215910</v>
      </c>
      <c r="E37" s="46">
        <v>0</v>
      </c>
      <c r="F37" s="46">
        <v>0</v>
      </c>
      <c r="G37" s="46">
        <v>1384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3217294</v>
      </c>
      <c r="O37" s="47">
        <f t="shared" si="1"/>
        <v>18.202820981402795</v>
      </c>
      <c r="P37" s="9"/>
    </row>
    <row r="38" spans="1:119" ht="15.6">
      <c r="A38" s="28" t="s">
        <v>83</v>
      </c>
      <c r="B38" s="29"/>
      <c r="C38" s="30"/>
      <c r="D38" s="31">
        <f t="shared" ref="D38:M38" si="11">SUM(D39:D40)</f>
        <v>48253692</v>
      </c>
      <c r="E38" s="31">
        <f t="shared" si="11"/>
        <v>15087071</v>
      </c>
      <c r="F38" s="31">
        <f t="shared" si="11"/>
        <v>0</v>
      </c>
      <c r="G38" s="31">
        <f t="shared" si="11"/>
        <v>479744</v>
      </c>
      <c r="H38" s="31">
        <f t="shared" si="11"/>
        <v>0</v>
      </c>
      <c r="I38" s="31">
        <f t="shared" si="11"/>
        <v>19430634</v>
      </c>
      <c r="J38" s="31">
        <f t="shared" si="11"/>
        <v>1473687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84724828</v>
      </c>
      <c r="O38" s="43">
        <f t="shared" si="1"/>
        <v>479.35652656056396</v>
      </c>
      <c r="P38" s="9"/>
    </row>
    <row r="39" spans="1:119">
      <c r="A39" s="12"/>
      <c r="B39" s="44">
        <v>581</v>
      </c>
      <c r="C39" s="20" t="s">
        <v>84</v>
      </c>
      <c r="D39" s="46">
        <v>48253692</v>
      </c>
      <c r="E39" s="46">
        <v>15087071</v>
      </c>
      <c r="F39" s="46">
        <v>0</v>
      </c>
      <c r="G39" s="46">
        <v>479744</v>
      </c>
      <c r="H39" s="46">
        <v>0</v>
      </c>
      <c r="I39" s="46">
        <v>5235789</v>
      </c>
      <c r="J39" s="46">
        <v>1473687</v>
      </c>
      <c r="K39" s="46">
        <v>0</v>
      </c>
      <c r="L39" s="46">
        <v>0</v>
      </c>
      <c r="M39" s="46">
        <v>0</v>
      </c>
      <c r="N39" s="46">
        <f t="shared" si="10"/>
        <v>70529983</v>
      </c>
      <c r="O39" s="47">
        <f t="shared" si="1"/>
        <v>399.04486639094301</v>
      </c>
      <c r="P39" s="9"/>
    </row>
    <row r="40" spans="1:119" ht="15.6" thickBot="1">
      <c r="A40" s="12"/>
      <c r="B40" s="44">
        <v>591</v>
      </c>
      <c r="C40" s="20" t="s">
        <v>85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14194845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14194845</v>
      </c>
      <c r="O40" s="47">
        <f t="shared" si="1"/>
        <v>80.311660169620978</v>
      </c>
      <c r="P40" s="9"/>
    </row>
    <row r="41" spans="1:119" ht="16.2" thickBot="1">
      <c r="A41" s="14" t="s">
        <v>10</v>
      </c>
      <c r="B41" s="23"/>
      <c r="C41" s="22"/>
      <c r="D41" s="15">
        <f>SUM(D5,D14,D20,D26,D32,D35,D38)</f>
        <v>306912606</v>
      </c>
      <c r="E41" s="15">
        <f t="shared" ref="E41:M41" si="12">SUM(E5,E14,E20,E26,E32,E35,E38)</f>
        <v>51230874</v>
      </c>
      <c r="F41" s="15">
        <f t="shared" si="12"/>
        <v>35125076</v>
      </c>
      <c r="G41" s="15">
        <f t="shared" si="12"/>
        <v>13036690</v>
      </c>
      <c r="H41" s="15">
        <f t="shared" si="12"/>
        <v>1074657</v>
      </c>
      <c r="I41" s="15">
        <f t="shared" si="12"/>
        <v>193751486</v>
      </c>
      <c r="J41" s="15">
        <f t="shared" si="12"/>
        <v>75852004</v>
      </c>
      <c r="K41" s="15">
        <f t="shared" si="12"/>
        <v>93460789</v>
      </c>
      <c r="L41" s="15">
        <f t="shared" si="12"/>
        <v>0</v>
      </c>
      <c r="M41" s="15">
        <f t="shared" si="12"/>
        <v>74903</v>
      </c>
      <c r="N41" s="15">
        <f t="shared" si="10"/>
        <v>770519085</v>
      </c>
      <c r="O41" s="37">
        <f t="shared" si="1"/>
        <v>4359.4464686812225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93</v>
      </c>
      <c r="M43" s="163"/>
      <c r="N43" s="163"/>
      <c r="O43" s="41">
        <v>176747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65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57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SUM(D6:D13)</f>
        <v>52160042</v>
      </c>
      <c r="E5" s="26">
        <f t="shared" si="0"/>
        <v>366462</v>
      </c>
      <c r="F5" s="26">
        <f t="shared" si="0"/>
        <v>50625970</v>
      </c>
      <c r="G5" s="26">
        <f t="shared" si="0"/>
        <v>968267</v>
      </c>
      <c r="H5" s="26">
        <f t="shared" si="0"/>
        <v>0</v>
      </c>
      <c r="I5" s="26">
        <f t="shared" si="0"/>
        <v>0</v>
      </c>
      <c r="J5" s="26">
        <f t="shared" si="0"/>
        <v>70020013</v>
      </c>
      <c r="K5" s="26">
        <f t="shared" si="0"/>
        <v>90204602</v>
      </c>
      <c r="L5" s="26">
        <f t="shared" si="0"/>
        <v>0</v>
      </c>
      <c r="M5" s="26">
        <f t="shared" si="0"/>
        <v>0</v>
      </c>
      <c r="N5" s="27">
        <f>SUM(D5:M5)</f>
        <v>264345356</v>
      </c>
      <c r="O5" s="32">
        <f t="shared" ref="O5:O41" si="1">(N5/O$43)</f>
        <v>1509.4839398594131</v>
      </c>
      <c r="P5" s="6"/>
    </row>
    <row r="6" spans="1:133">
      <c r="A6" s="12"/>
      <c r="B6" s="44">
        <v>511</v>
      </c>
      <c r="C6" s="20" t="s">
        <v>19</v>
      </c>
      <c r="D6" s="46">
        <v>1135723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1135723</v>
      </c>
      <c r="O6" s="47">
        <f t="shared" si="1"/>
        <v>6.4852874836543455</v>
      </c>
      <c r="P6" s="9"/>
    </row>
    <row r="7" spans="1:133">
      <c r="A7" s="12"/>
      <c r="B7" s="44">
        <v>512</v>
      </c>
      <c r="C7" s="20" t="s">
        <v>20</v>
      </c>
      <c r="D7" s="46">
        <v>4941703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4941703</v>
      </c>
      <c r="O7" s="47">
        <f t="shared" si="1"/>
        <v>28.218469304431743</v>
      </c>
      <c r="P7" s="9"/>
    </row>
    <row r="8" spans="1:133">
      <c r="A8" s="12"/>
      <c r="B8" s="44">
        <v>513</v>
      </c>
      <c r="C8" s="20" t="s">
        <v>21</v>
      </c>
      <c r="D8" s="46">
        <v>8536658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6448978</v>
      </c>
      <c r="L8" s="46">
        <v>0</v>
      </c>
      <c r="M8" s="46">
        <v>0</v>
      </c>
      <c r="N8" s="46">
        <f t="shared" si="2"/>
        <v>14985636</v>
      </c>
      <c r="O8" s="47">
        <f t="shared" si="1"/>
        <v>85.572060780137392</v>
      </c>
      <c r="P8" s="9"/>
    </row>
    <row r="9" spans="1:133">
      <c r="A9" s="12"/>
      <c r="B9" s="44">
        <v>514</v>
      </c>
      <c r="C9" s="20" t="s">
        <v>22</v>
      </c>
      <c r="D9" s="46">
        <v>3681081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3681081</v>
      </c>
      <c r="O9" s="47">
        <f t="shared" si="1"/>
        <v>21.019974532185948</v>
      </c>
      <c r="P9" s="9"/>
    </row>
    <row r="10" spans="1:133">
      <c r="A10" s="12"/>
      <c r="B10" s="44">
        <v>515</v>
      </c>
      <c r="C10" s="20" t="s">
        <v>23</v>
      </c>
      <c r="D10" s="46">
        <v>11220831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11220831</v>
      </c>
      <c r="O10" s="47">
        <f t="shared" si="1"/>
        <v>64.07399941755223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50625970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50625970</v>
      </c>
      <c r="O11" s="47">
        <f t="shared" si="1"/>
        <v>289.08806952827439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83755624</v>
      </c>
      <c r="L12" s="46">
        <v>0</v>
      </c>
      <c r="M12" s="46">
        <v>0</v>
      </c>
      <c r="N12" s="46">
        <f t="shared" si="2"/>
        <v>83755624</v>
      </c>
      <c r="O12" s="47">
        <f t="shared" si="1"/>
        <v>478.26741204753233</v>
      </c>
      <c r="P12" s="9"/>
    </row>
    <row r="13" spans="1:133">
      <c r="A13" s="12"/>
      <c r="B13" s="44">
        <v>519</v>
      </c>
      <c r="C13" s="20" t="s">
        <v>73</v>
      </c>
      <c r="D13" s="46">
        <v>22644046</v>
      </c>
      <c r="E13" s="46">
        <v>366462</v>
      </c>
      <c r="F13" s="46">
        <v>0</v>
      </c>
      <c r="G13" s="46">
        <v>968267</v>
      </c>
      <c r="H13" s="46">
        <v>0</v>
      </c>
      <c r="I13" s="46">
        <v>0</v>
      </c>
      <c r="J13" s="46">
        <v>70020013</v>
      </c>
      <c r="K13" s="46">
        <v>0</v>
      </c>
      <c r="L13" s="46">
        <v>0</v>
      </c>
      <c r="M13" s="46">
        <v>0</v>
      </c>
      <c r="N13" s="46">
        <f t="shared" si="2"/>
        <v>93998788</v>
      </c>
      <c r="O13" s="47">
        <f t="shared" si="1"/>
        <v>536.75866676564476</v>
      </c>
      <c r="P13" s="9"/>
    </row>
    <row r="14" spans="1:133" ht="15.6">
      <c r="A14" s="28" t="s">
        <v>27</v>
      </c>
      <c r="B14" s="29"/>
      <c r="C14" s="30"/>
      <c r="D14" s="31">
        <f t="shared" ref="D14:M14" si="3">SUM(D15:D19)</f>
        <v>161775470</v>
      </c>
      <c r="E14" s="31">
        <f t="shared" si="3"/>
        <v>15497775</v>
      </c>
      <c r="F14" s="31">
        <f t="shared" si="3"/>
        <v>0</v>
      </c>
      <c r="G14" s="31">
        <f t="shared" si="3"/>
        <v>533629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177806874</v>
      </c>
      <c r="O14" s="43">
        <f t="shared" si="1"/>
        <v>1015.3256511137886</v>
      </c>
      <c r="P14" s="10"/>
    </row>
    <row r="15" spans="1:133">
      <c r="A15" s="12"/>
      <c r="B15" s="44">
        <v>521</v>
      </c>
      <c r="C15" s="20" t="s">
        <v>28</v>
      </c>
      <c r="D15" s="46">
        <v>93362806</v>
      </c>
      <c r="E15" s="46">
        <v>2371202</v>
      </c>
      <c r="F15" s="46">
        <v>0</v>
      </c>
      <c r="G15" s="46">
        <v>241371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95975379</v>
      </c>
      <c r="O15" s="47">
        <f t="shared" si="1"/>
        <v>548.0455394208642</v>
      </c>
      <c r="P15" s="9"/>
    </row>
    <row r="16" spans="1:133">
      <c r="A16" s="12"/>
      <c r="B16" s="44">
        <v>522</v>
      </c>
      <c r="C16" s="20" t="s">
        <v>29</v>
      </c>
      <c r="D16" s="46">
        <v>65652882</v>
      </c>
      <c r="E16" s="46">
        <v>988981</v>
      </c>
      <c r="F16" s="46">
        <v>0</v>
      </c>
      <c r="G16" s="46">
        <v>292258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66934121</v>
      </c>
      <c r="O16" s="47">
        <f t="shared" si="1"/>
        <v>382.21205095846921</v>
      </c>
      <c r="P16" s="9"/>
    </row>
    <row r="17" spans="1:16">
      <c r="A17" s="12"/>
      <c r="B17" s="44">
        <v>524</v>
      </c>
      <c r="C17" s="20" t="s">
        <v>30</v>
      </c>
      <c r="D17" s="46">
        <v>2759782</v>
      </c>
      <c r="E17" s="46">
        <v>11911587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14671369</v>
      </c>
      <c r="O17" s="47">
        <f t="shared" si="1"/>
        <v>83.777510663933356</v>
      </c>
      <c r="P17" s="9"/>
    </row>
    <row r="18" spans="1:16">
      <c r="A18" s="12"/>
      <c r="B18" s="44">
        <v>525</v>
      </c>
      <c r="C18" s="20" t="s">
        <v>31</v>
      </c>
      <c r="D18" s="46">
        <v>0</v>
      </c>
      <c r="E18" s="46">
        <v>12374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12374</v>
      </c>
      <c r="O18" s="47">
        <f t="shared" si="1"/>
        <v>7.0658908310159141E-2</v>
      </c>
      <c r="P18" s="9"/>
    </row>
    <row r="19" spans="1:16">
      <c r="A19" s="12"/>
      <c r="B19" s="44">
        <v>529</v>
      </c>
      <c r="C19" s="20" t="s">
        <v>33</v>
      </c>
      <c r="D19" s="46">
        <v>0</v>
      </c>
      <c r="E19" s="46">
        <v>213631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213631</v>
      </c>
      <c r="O19" s="47">
        <f t="shared" si="1"/>
        <v>1.2198911622117026</v>
      </c>
      <c r="P19" s="9"/>
    </row>
    <row r="20" spans="1:16" ht="15.6">
      <c r="A20" s="28" t="s">
        <v>34</v>
      </c>
      <c r="B20" s="29"/>
      <c r="C20" s="30"/>
      <c r="D20" s="31">
        <f t="shared" ref="D20:M20" si="5">SUM(D21:D24)</f>
        <v>6308661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875913</v>
      </c>
      <c r="I20" s="31">
        <f t="shared" si="5"/>
        <v>130742949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137927523</v>
      </c>
      <c r="O20" s="43">
        <f t="shared" si="1"/>
        <v>787.60370139844565</v>
      </c>
      <c r="P20" s="10"/>
    </row>
    <row r="21" spans="1:16">
      <c r="A21" s="12"/>
      <c r="B21" s="44">
        <v>534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15640870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15640870</v>
      </c>
      <c r="O21" s="47">
        <f t="shared" si="1"/>
        <v>89.313625280517115</v>
      </c>
      <c r="P21" s="9"/>
    </row>
    <row r="22" spans="1:16">
      <c r="A22" s="12"/>
      <c r="B22" s="44">
        <v>536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109870061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109870061</v>
      </c>
      <c r="O22" s="47">
        <f t="shared" si="1"/>
        <v>627.38795589385745</v>
      </c>
      <c r="P22" s="9"/>
    </row>
    <row r="23" spans="1:16">
      <c r="A23" s="12"/>
      <c r="B23" s="44">
        <v>538</v>
      </c>
      <c r="C23" s="20" t="s">
        <v>77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5232018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5232018</v>
      </c>
      <c r="O23" s="47">
        <f t="shared" si="1"/>
        <v>29.876246980693569</v>
      </c>
      <c r="P23" s="9"/>
    </row>
    <row r="24" spans="1:16">
      <c r="A24" s="12"/>
      <c r="B24" s="44">
        <v>539</v>
      </c>
      <c r="C24" s="20" t="s">
        <v>38</v>
      </c>
      <c r="D24" s="46">
        <v>6308661</v>
      </c>
      <c r="E24" s="46">
        <v>0</v>
      </c>
      <c r="F24" s="46">
        <v>0</v>
      </c>
      <c r="G24" s="46">
        <v>0</v>
      </c>
      <c r="H24" s="46">
        <v>875913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7184574</v>
      </c>
      <c r="O24" s="47">
        <f t="shared" si="1"/>
        <v>41.025873243377511</v>
      </c>
      <c r="P24" s="9"/>
    </row>
    <row r="25" spans="1:16" ht="15.6">
      <c r="A25" s="28" t="s">
        <v>39</v>
      </c>
      <c r="B25" s="29"/>
      <c r="C25" s="30"/>
      <c r="D25" s="31">
        <f t="shared" ref="D25:M25" si="6">SUM(D26:D30)</f>
        <v>4973289</v>
      </c>
      <c r="E25" s="31">
        <f t="shared" si="6"/>
        <v>3923598</v>
      </c>
      <c r="F25" s="31">
        <f t="shared" si="6"/>
        <v>0</v>
      </c>
      <c r="G25" s="31">
        <f t="shared" si="6"/>
        <v>2313157</v>
      </c>
      <c r="H25" s="31">
        <f t="shared" si="6"/>
        <v>0</v>
      </c>
      <c r="I25" s="31">
        <f t="shared" si="6"/>
        <v>32762042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43972086</v>
      </c>
      <c r="O25" s="43">
        <f t="shared" si="1"/>
        <v>251.09258064331928</v>
      </c>
      <c r="P25" s="10"/>
    </row>
    <row r="26" spans="1:16">
      <c r="A26" s="12"/>
      <c r="B26" s="44">
        <v>541</v>
      </c>
      <c r="C26" s="20" t="s">
        <v>78</v>
      </c>
      <c r="D26" s="46">
        <v>4939214</v>
      </c>
      <c r="E26" s="46">
        <v>801281</v>
      </c>
      <c r="F26" s="46">
        <v>0</v>
      </c>
      <c r="G26" s="46">
        <v>2011921</v>
      </c>
      <c r="H26" s="46">
        <v>0</v>
      </c>
      <c r="I26" s="46">
        <v>7700953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15453369</v>
      </c>
      <c r="O26" s="47">
        <f t="shared" si="1"/>
        <v>88.242943531118129</v>
      </c>
      <c r="P26" s="9"/>
    </row>
    <row r="27" spans="1:16">
      <c r="A27" s="12"/>
      <c r="B27" s="44">
        <v>542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10576442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10576442</v>
      </c>
      <c r="O27" s="47">
        <f t="shared" si="1"/>
        <v>60.394362819275592</v>
      </c>
      <c r="P27" s="9"/>
    </row>
    <row r="28" spans="1:16">
      <c r="A28" s="12"/>
      <c r="B28" s="44">
        <v>543</v>
      </c>
      <c r="C28" s="20" t="s">
        <v>79</v>
      </c>
      <c r="D28" s="46">
        <v>0</v>
      </c>
      <c r="E28" s="46">
        <v>41662</v>
      </c>
      <c r="F28" s="46">
        <v>0</v>
      </c>
      <c r="G28" s="46">
        <v>301236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342898</v>
      </c>
      <c r="O28" s="47">
        <f t="shared" si="1"/>
        <v>1.9580409198106474</v>
      </c>
      <c r="P28" s="9"/>
    </row>
    <row r="29" spans="1:16">
      <c r="A29" s="12"/>
      <c r="B29" s="44">
        <v>544</v>
      </c>
      <c r="C29" s="20" t="s">
        <v>80</v>
      </c>
      <c r="D29" s="46">
        <v>34075</v>
      </c>
      <c r="E29" s="46">
        <v>3080655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3114730</v>
      </c>
      <c r="O29" s="47">
        <f t="shared" si="1"/>
        <v>17.785956156529981</v>
      </c>
      <c r="P29" s="9"/>
    </row>
    <row r="30" spans="1:16">
      <c r="A30" s="12"/>
      <c r="B30" s="44">
        <v>545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14484647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14484647</v>
      </c>
      <c r="O30" s="47">
        <f t="shared" si="1"/>
        <v>82.711277216584918</v>
      </c>
      <c r="P30" s="9"/>
    </row>
    <row r="31" spans="1:16" ht="15.6">
      <c r="A31" s="28" t="s">
        <v>45</v>
      </c>
      <c r="B31" s="29"/>
      <c r="C31" s="30"/>
      <c r="D31" s="31">
        <f t="shared" ref="D31:M31" si="8">SUM(D32:D34)</f>
        <v>1118183</v>
      </c>
      <c r="E31" s="31">
        <f t="shared" si="8"/>
        <v>24457471</v>
      </c>
      <c r="F31" s="31">
        <f t="shared" si="8"/>
        <v>0</v>
      </c>
      <c r="G31" s="31">
        <f t="shared" si="8"/>
        <v>5606452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70273</v>
      </c>
      <c r="N31" s="31">
        <f t="shared" si="7"/>
        <v>31252379</v>
      </c>
      <c r="O31" s="43">
        <f t="shared" si="1"/>
        <v>178.45959125871531</v>
      </c>
      <c r="P31" s="10"/>
    </row>
    <row r="32" spans="1:16">
      <c r="A32" s="13"/>
      <c r="B32" s="45">
        <v>552</v>
      </c>
      <c r="C32" s="21" t="s">
        <v>46</v>
      </c>
      <c r="D32" s="46">
        <v>1033384</v>
      </c>
      <c r="E32" s="46">
        <v>11617318</v>
      </c>
      <c r="F32" s="46">
        <v>0</v>
      </c>
      <c r="G32" s="46">
        <v>5603847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70273</v>
      </c>
      <c r="N32" s="46">
        <f t="shared" si="7"/>
        <v>18324822</v>
      </c>
      <c r="O32" s="47">
        <f t="shared" si="1"/>
        <v>104.63972179553799</v>
      </c>
      <c r="P32" s="9"/>
    </row>
    <row r="33" spans="1:119">
      <c r="A33" s="13"/>
      <c r="B33" s="45">
        <v>554</v>
      </c>
      <c r="C33" s="21" t="s">
        <v>47</v>
      </c>
      <c r="D33" s="46">
        <v>84799</v>
      </c>
      <c r="E33" s="46">
        <v>11893180</v>
      </c>
      <c r="F33" s="46">
        <v>0</v>
      </c>
      <c r="G33" s="46">
        <v>2605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11980584</v>
      </c>
      <c r="O33" s="47">
        <f t="shared" si="1"/>
        <v>68.4123958589106</v>
      </c>
      <c r="P33" s="9"/>
    </row>
    <row r="34" spans="1:119">
      <c r="A34" s="13"/>
      <c r="B34" s="45">
        <v>559</v>
      </c>
      <c r="C34" s="21" t="s">
        <v>60</v>
      </c>
      <c r="D34" s="46">
        <v>0</v>
      </c>
      <c r="E34" s="46">
        <v>946973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946973</v>
      </c>
      <c r="O34" s="47">
        <f t="shared" si="1"/>
        <v>5.4074736042667153</v>
      </c>
      <c r="P34" s="9"/>
    </row>
    <row r="35" spans="1:119" ht="15.6">
      <c r="A35" s="28" t="s">
        <v>48</v>
      </c>
      <c r="B35" s="29"/>
      <c r="C35" s="30"/>
      <c r="D35" s="31">
        <f t="shared" ref="D35:M35" si="9">SUM(D36:D37)</f>
        <v>29706857</v>
      </c>
      <c r="E35" s="31">
        <f t="shared" si="9"/>
        <v>299323</v>
      </c>
      <c r="F35" s="31">
        <f t="shared" si="9"/>
        <v>0</v>
      </c>
      <c r="G35" s="31">
        <f t="shared" si="9"/>
        <v>2128680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ref="N35:N41" si="10">SUM(D35:M35)</f>
        <v>32134860</v>
      </c>
      <c r="O35" s="43">
        <f t="shared" si="1"/>
        <v>183.49879798770007</v>
      </c>
      <c r="P35" s="9"/>
    </row>
    <row r="36" spans="1:119">
      <c r="A36" s="12"/>
      <c r="B36" s="44">
        <v>572</v>
      </c>
      <c r="C36" s="20" t="s">
        <v>81</v>
      </c>
      <c r="D36" s="46">
        <v>26920354</v>
      </c>
      <c r="E36" s="46">
        <v>299323</v>
      </c>
      <c r="F36" s="46">
        <v>0</v>
      </c>
      <c r="G36" s="46">
        <v>2115094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29334771</v>
      </c>
      <c r="O36" s="47">
        <f t="shared" si="1"/>
        <v>167.50952758918018</v>
      </c>
      <c r="P36" s="9"/>
    </row>
    <row r="37" spans="1:119">
      <c r="A37" s="12"/>
      <c r="B37" s="44">
        <v>575</v>
      </c>
      <c r="C37" s="20" t="s">
        <v>82</v>
      </c>
      <c r="D37" s="46">
        <v>2786503</v>
      </c>
      <c r="E37" s="46">
        <v>0</v>
      </c>
      <c r="F37" s="46">
        <v>0</v>
      </c>
      <c r="G37" s="46">
        <v>13586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2800089</v>
      </c>
      <c r="O37" s="47">
        <f t="shared" si="1"/>
        <v>15.989270398519897</v>
      </c>
      <c r="P37" s="9"/>
    </row>
    <row r="38" spans="1:119" ht="15.6">
      <c r="A38" s="28" t="s">
        <v>83</v>
      </c>
      <c r="B38" s="29"/>
      <c r="C38" s="30"/>
      <c r="D38" s="31">
        <f t="shared" ref="D38:M38" si="11">SUM(D39:D40)</f>
        <v>42610628</v>
      </c>
      <c r="E38" s="31">
        <f t="shared" si="11"/>
        <v>13316099</v>
      </c>
      <c r="F38" s="31">
        <f t="shared" si="11"/>
        <v>0</v>
      </c>
      <c r="G38" s="31">
        <f t="shared" si="11"/>
        <v>742221</v>
      </c>
      <c r="H38" s="31">
        <f t="shared" si="11"/>
        <v>0</v>
      </c>
      <c r="I38" s="31">
        <f t="shared" si="11"/>
        <v>20581467</v>
      </c>
      <c r="J38" s="31">
        <f t="shared" si="11"/>
        <v>3318832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0"/>
        <v>80569247</v>
      </c>
      <c r="O38" s="43">
        <f t="shared" si="1"/>
        <v>460.0723320180673</v>
      </c>
      <c r="P38" s="9"/>
    </row>
    <row r="39" spans="1:119">
      <c r="A39" s="12"/>
      <c r="B39" s="44">
        <v>581</v>
      </c>
      <c r="C39" s="20" t="s">
        <v>84</v>
      </c>
      <c r="D39" s="46">
        <v>42610628</v>
      </c>
      <c r="E39" s="46">
        <v>13316099</v>
      </c>
      <c r="F39" s="46">
        <v>0</v>
      </c>
      <c r="G39" s="46">
        <v>742221</v>
      </c>
      <c r="H39" s="46">
        <v>0</v>
      </c>
      <c r="I39" s="46">
        <v>4677768</v>
      </c>
      <c r="J39" s="46">
        <v>3318832</v>
      </c>
      <c r="K39" s="46">
        <v>0</v>
      </c>
      <c r="L39" s="46">
        <v>0</v>
      </c>
      <c r="M39" s="46">
        <v>0</v>
      </c>
      <c r="N39" s="46">
        <f t="shared" si="10"/>
        <v>64665548</v>
      </c>
      <c r="O39" s="47">
        <f t="shared" si="1"/>
        <v>369.25788160321605</v>
      </c>
      <c r="P39" s="9"/>
    </row>
    <row r="40" spans="1:119" ht="15.6" thickBot="1">
      <c r="A40" s="12"/>
      <c r="B40" s="44">
        <v>591</v>
      </c>
      <c r="C40" s="20" t="s">
        <v>85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15903699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15903699</v>
      </c>
      <c r="O40" s="47">
        <f t="shared" si="1"/>
        <v>90.814450414851279</v>
      </c>
      <c r="P40" s="9"/>
    </row>
    <row r="41" spans="1:119" ht="16.2" thickBot="1">
      <c r="A41" s="14" t="s">
        <v>10</v>
      </c>
      <c r="B41" s="23"/>
      <c r="C41" s="22"/>
      <c r="D41" s="15">
        <f>SUM(D5,D14,D20,D25,D31,D35,D38)</f>
        <v>298653130</v>
      </c>
      <c r="E41" s="15">
        <f t="shared" ref="E41:M41" si="12">SUM(E5,E14,E20,E25,E31,E35,E38)</f>
        <v>57860728</v>
      </c>
      <c r="F41" s="15">
        <f t="shared" si="12"/>
        <v>50625970</v>
      </c>
      <c r="G41" s="15">
        <f t="shared" si="12"/>
        <v>12292406</v>
      </c>
      <c r="H41" s="15">
        <f t="shared" si="12"/>
        <v>875913</v>
      </c>
      <c r="I41" s="15">
        <f t="shared" si="12"/>
        <v>184086458</v>
      </c>
      <c r="J41" s="15">
        <f t="shared" si="12"/>
        <v>73338845</v>
      </c>
      <c r="K41" s="15">
        <f t="shared" si="12"/>
        <v>90204602</v>
      </c>
      <c r="L41" s="15">
        <f t="shared" si="12"/>
        <v>0</v>
      </c>
      <c r="M41" s="15">
        <f t="shared" si="12"/>
        <v>70273</v>
      </c>
      <c r="N41" s="15">
        <f t="shared" si="10"/>
        <v>768008325</v>
      </c>
      <c r="O41" s="37">
        <f t="shared" si="1"/>
        <v>4385.5365942794497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90</v>
      </c>
      <c r="M43" s="163"/>
      <c r="N43" s="163"/>
      <c r="O43" s="41">
        <v>175123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65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2025-02-08T21:14:40Z</cp:lastPrinted>
  <dcterms:created xsi:type="dcterms:W3CDTF">2000-08-31T21:26:31Z</dcterms:created>
  <dcterms:modified xsi:type="dcterms:W3CDTF">2025-02-08T21:14:45Z</dcterms:modified>
</cp:coreProperties>
</file>