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1" documentId="11_464B3C65E45639DFB21FAABD6E7D15E276C2A8D1" xr6:coauthVersionLast="47" xr6:coauthVersionMax="47" xr10:uidLastSave="{5C48784B-110E-45B4-874A-543DBBAF3E3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'2008'!$A$1:$O$35</definedName>
    <definedName name="_xlnm.Print_Area" localSheetId="14">'2009'!$A$1:$O$37</definedName>
    <definedName name="_xlnm.Print_Area" localSheetId="13">'2010'!$A$1:$O$37</definedName>
    <definedName name="_xlnm.Print_Area" localSheetId="12">'2011'!$A$1:$O$35</definedName>
    <definedName name="_xlnm.Print_Area" localSheetId="11">'2012'!$A$1:$O$32</definedName>
    <definedName name="_xlnm.Print_Area" localSheetId="10">'2013'!$A$1:$O$29</definedName>
    <definedName name="_xlnm.Print_Area" localSheetId="9">'2014'!$A$1:$O$31</definedName>
    <definedName name="_xlnm.Print_Area" localSheetId="8">'2015'!$A$1:$O$30</definedName>
    <definedName name="_xlnm.Print_Area" localSheetId="7">'2016'!$A$1:$O$31</definedName>
    <definedName name="_xlnm.Print_Area" localSheetId="6">'2017'!$A$1:$O$30</definedName>
    <definedName name="_xlnm.Print_Area" localSheetId="5">'2018'!$A$1:$O$30</definedName>
    <definedName name="_xlnm.Print_Area" localSheetId="4">'2019'!$A$1:$O$32</definedName>
    <definedName name="_xlnm.Print_Area" localSheetId="3">'2020'!$A$1:$O$32</definedName>
    <definedName name="_xlnm.Print_Area" localSheetId="2">'2021'!$A$1:$P$33</definedName>
    <definedName name="_xlnm.Print_Area" localSheetId="1">'2022'!$A$1:$P$32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23" i="49"/>
  <c r="P23" i="49" s="1"/>
  <c r="O19" i="49"/>
  <c r="P19" i="49" s="1"/>
  <c r="O12" i="49"/>
  <c r="P12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28" i="48" s="1"/>
  <c r="G5" i="48"/>
  <c r="G28" i="48" s="1"/>
  <c r="F5" i="48"/>
  <c r="E5" i="48"/>
  <c r="D5" i="48"/>
  <c r="O26" i="49" l="1"/>
  <c r="P26" i="49" s="1"/>
  <c r="J28" i="48"/>
  <c r="M28" i="48"/>
  <c r="D28" i="48"/>
  <c r="I28" i="48"/>
  <c r="K28" i="48"/>
  <c r="N28" i="48"/>
  <c r="E28" i="48"/>
  <c r="L28" i="48"/>
  <c r="F28" i="48"/>
  <c r="O26" i="48"/>
  <c r="P26" i="48" s="1"/>
  <c r="O23" i="48"/>
  <c r="P23" i="48" s="1"/>
  <c r="O19" i="48"/>
  <c r="P19" i="48" s="1"/>
  <c r="O14" i="48"/>
  <c r="P14" i="48" s="1"/>
  <c r="O12" i="48"/>
  <c r="P12" i="48" s="1"/>
  <c r="O5" i="48"/>
  <c r="P5" i="48" s="1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D29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O15" i="47" s="1"/>
  <c r="P15" i="47" s="1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L29" i="47" s="1"/>
  <c r="K5" i="47"/>
  <c r="J5" i="47"/>
  <c r="I5" i="47"/>
  <c r="I29" i="47" s="1"/>
  <c r="H5" i="47"/>
  <c r="H29" i="47" s="1"/>
  <c r="G5" i="47"/>
  <c r="F5" i="47"/>
  <c r="E5" i="47"/>
  <c r="D5" i="47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M19" i="46"/>
  <c r="L19" i="46"/>
  <c r="K19" i="46"/>
  <c r="J19" i="46"/>
  <c r="I19" i="46"/>
  <c r="H19" i="46"/>
  <c r="G19" i="46"/>
  <c r="N19" i="46" s="1"/>
  <c r="O19" i="46" s="1"/>
  <c r="F19" i="46"/>
  <c r="E19" i="46"/>
  <c r="D19" i="46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J28" i="46" s="1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G28" i="46" s="1"/>
  <c r="F5" i="46"/>
  <c r="E5" i="46"/>
  <c r="D5" i="46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/>
  <c r="N15" i="45"/>
  <c r="O15" i="45"/>
  <c r="M14" i="45"/>
  <c r="L14" i="45"/>
  <c r="K14" i="45"/>
  <c r="K28" i="45" s="1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D28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5" i="44"/>
  <c r="O25" i="44" s="1"/>
  <c r="N24" i="44"/>
  <c r="O24" i="44"/>
  <c r="M23" i="44"/>
  <c r="L23" i="44"/>
  <c r="K23" i="44"/>
  <c r="N23" i="44" s="1"/>
  <c r="O23" i="44" s="1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N19" i="44" s="1"/>
  <c r="O19" i="44" s="1"/>
  <c r="E19" i="44"/>
  <c r="D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F26" i="44" s="1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J26" i="44" s="1"/>
  <c r="I5" i="44"/>
  <c r="I26" i="44" s="1"/>
  <c r="H5" i="44"/>
  <c r="G5" i="44"/>
  <c r="F5" i="44"/>
  <c r="E5" i="44"/>
  <c r="D5" i="44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J26" i="43" s="1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26" i="43" s="1"/>
  <c r="F5" i="43"/>
  <c r="E5" i="43"/>
  <c r="D5" i="43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M20" i="42"/>
  <c r="L20" i="42"/>
  <c r="K20" i="42"/>
  <c r="K27" i="42" s="1"/>
  <c r="J20" i="42"/>
  <c r="N20" i="42" s="1"/>
  <c r="O20" i="42" s="1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25" i="41"/>
  <c r="O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F26" i="41" s="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26" i="41" s="1"/>
  <c r="L5" i="41"/>
  <c r="K5" i="41"/>
  <c r="J5" i="41"/>
  <c r="J26" i="41" s="1"/>
  <c r="I5" i="41"/>
  <c r="H5" i="41"/>
  <c r="G5" i="41"/>
  <c r="F5" i="41"/>
  <c r="E5" i="41"/>
  <c r="D5" i="4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D31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M22" i="40"/>
  <c r="L22" i="40"/>
  <c r="L31" i="40" s="1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E31" i="40" s="1"/>
  <c r="D20" i="40"/>
  <c r="N20" i="40" s="1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G31" i="40" s="1"/>
  <c r="F15" i="40"/>
  <c r="E15" i="40"/>
  <c r="D15" i="40"/>
  <c r="N14" i="40"/>
  <c r="O14" i="40" s="1"/>
  <c r="N13" i="40"/>
  <c r="O13" i="40" s="1"/>
  <c r="M12" i="40"/>
  <c r="L12" i="40"/>
  <c r="K12" i="40"/>
  <c r="J12" i="40"/>
  <c r="J31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D27" i="39" s="1"/>
  <c r="N11" i="39"/>
  <c r="O11" i="39" s="1"/>
  <c r="N10" i="39"/>
  <c r="O10" i="39" s="1"/>
  <c r="N9" i="39"/>
  <c r="O9" i="39"/>
  <c r="N8" i="39"/>
  <c r="O8" i="39"/>
  <c r="N7" i="39"/>
  <c r="O7" i="39"/>
  <c r="N6" i="39"/>
  <c r="O6" i="39" s="1"/>
  <c r="M5" i="39"/>
  <c r="L5" i="39"/>
  <c r="K5" i="39"/>
  <c r="K27" i="39" s="1"/>
  <c r="J5" i="39"/>
  <c r="J27" i="39" s="1"/>
  <c r="I5" i="39"/>
  <c r="H5" i="39"/>
  <c r="H27" i="39" s="1"/>
  <c r="G5" i="39"/>
  <c r="F5" i="39"/>
  <c r="E5" i="39"/>
  <c r="E27" i="39" s="1"/>
  <c r="D5" i="39"/>
  <c r="N24" i="38"/>
  <c r="O24" i="38"/>
  <c r="N23" i="38"/>
  <c r="O23" i="38"/>
  <c r="M22" i="38"/>
  <c r="L22" i="38"/>
  <c r="K22" i="38"/>
  <c r="J22" i="38"/>
  <c r="I22" i="38"/>
  <c r="N22" i="38" s="1"/>
  <c r="O22" i="38" s="1"/>
  <c r="H22" i="38"/>
  <c r="G22" i="38"/>
  <c r="F22" i="38"/>
  <c r="E22" i="38"/>
  <c r="D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M14" i="38"/>
  <c r="M25" i="38" s="1"/>
  <c r="L14" i="38"/>
  <c r="L25" i="38" s="1"/>
  <c r="K14" i="38"/>
  <c r="J14" i="38"/>
  <c r="I14" i="38"/>
  <c r="H14" i="38"/>
  <c r="G14" i="38"/>
  <c r="F14" i="38"/>
  <c r="F25" i="38" s="1"/>
  <c r="E14" i="38"/>
  <c r="D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5" i="38" s="1"/>
  <c r="O5" i="38" s="1"/>
  <c r="D25" i="38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H31" i="37" s="1"/>
  <c r="G15" i="37"/>
  <c r="F15" i="37"/>
  <c r="E15" i="37"/>
  <c r="D15" i="37"/>
  <c r="N14" i="37"/>
  <c r="O14" i="37" s="1"/>
  <c r="N13" i="37"/>
  <c r="O13" i="37" s="1"/>
  <c r="M12" i="37"/>
  <c r="L12" i="37"/>
  <c r="L31" i="37" s="1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G31" i="37" s="1"/>
  <c r="F5" i="37"/>
  <c r="E5" i="37"/>
  <c r="D5" i="37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H28" i="36" s="1"/>
  <c r="G12" i="36"/>
  <c r="G28" i="36" s="1"/>
  <c r="F12" i="36"/>
  <c r="F28" i="36" s="1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5" i="36" s="1"/>
  <c r="O5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 s="1"/>
  <c r="N16" i="35"/>
  <c r="O16" i="35" s="1"/>
  <c r="M15" i="35"/>
  <c r="M31" i="35" s="1"/>
  <c r="L15" i="35"/>
  <c r="K15" i="35"/>
  <c r="J15" i="35"/>
  <c r="I15" i="35"/>
  <c r="H15" i="35"/>
  <c r="N15" i="35" s="1"/>
  <c r="O15" i="35" s="1"/>
  <c r="G15" i="35"/>
  <c r="F15" i="35"/>
  <c r="E15" i="35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G31" i="35" s="1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31" i="35" s="1"/>
  <c r="K5" i="35"/>
  <c r="K31" i="35" s="1"/>
  <c r="J5" i="35"/>
  <c r="I5" i="35"/>
  <c r="H5" i="35"/>
  <c r="G5" i="35"/>
  <c r="F5" i="35"/>
  <c r="E5" i="35"/>
  <c r="E31" i="35"/>
  <c r="D5" i="35"/>
  <c r="N5" i="35" s="1"/>
  <c r="O5" i="35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/>
  <c r="N28" i="34"/>
  <c r="O28" i="34" s="1"/>
  <c r="N27" i="34"/>
  <c r="O27" i="34"/>
  <c r="N26" i="34"/>
  <c r="O26" i="34" s="1"/>
  <c r="M25" i="34"/>
  <c r="M33" i="34" s="1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D33" i="34" s="1"/>
  <c r="N14" i="34"/>
  <c r="O14" i="34"/>
  <c r="N13" i="34"/>
  <c r="O13" i="34"/>
  <c r="M12" i="34"/>
  <c r="L12" i="34"/>
  <c r="K12" i="34"/>
  <c r="J12" i="34"/>
  <c r="I12" i="34"/>
  <c r="H12" i="34"/>
  <c r="G12" i="34"/>
  <c r="G33" i="34"/>
  <c r="F12" i="34"/>
  <c r="F33" i="34" s="1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33" i="34" s="1"/>
  <c r="J5" i="34"/>
  <c r="J33" i="34" s="1"/>
  <c r="I5" i="34"/>
  <c r="I33" i="34" s="1"/>
  <c r="H5" i="34"/>
  <c r="G5" i="34"/>
  <c r="F5" i="34"/>
  <c r="E5" i="34"/>
  <c r="N5" i="34" s="1"/>
  <c r="O5" i="34" s="1"/>
  <c r="D5" i="34"/>
  <c r="E30" i="33"/>
  <c r="F30" i="33"/>
  <c r="G30" i="33"/>
  <c r="H30" i="33"/>
  <c r="I30" i="33"/>
  <c r="J30" i="33"/>
  <c r="K30" i="33"/>
  <c r="L30" i="33"/>
  <c r="M30" i="33"/>
  <c r="D30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K33" i="33" s="1"/>
  <c r="L13" i="33"/>
  <c r="M13" i="33"/>
  <c r="E5" i="33"/>
  <c r="F5" i="33"/>
  <c r="F33" i="33" s="1"/>
  <c r="G5" i="33"/>
  <c r="H5" i="33"/>
  <c r="H33" i="33" s="1"/>
  <c r="I5" i="33"/>
  <c r="J5" i="33"/>
  <c r="K5" i="33"/>
  <c r="L5" i="33"/>
  <c r="M5" i="33"/>
  <c r="D27" i="33"/>
  <c r="D22" i="33"/>
  <c r="D17" i="33"/>
  <c r="D13" i="33"/>
  <c r="D5" i="33"/>
  <c r="N32" i="33"/>
  <c r="O32" i="33" s="1"/>
  <c r="N31" i="33"/>
  <c r="O31" i="33" s="1"/>
  <c r="N28" i="33"/>
  <c r="O28" i="33"/>
  <c r="N29" i="33"/>
  <c r="O29" i="33"/>
  <c r="D24" i="33"/>
  <c r="N25" i="33"/>
  <c r="O25" i="33" s="1"/>
  <c r="N26" i="33"/>
  <c r="O26" i="33" s="1"/>
  <c r="N23" i="33"/>
  <c r="O23" i="33" s="1"/>
  <c r="N15" i="33"/>
  <c r="O15" i="33" s="1"/>
  <c r="N16" i="33"/>
  <c r="O16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/>
  <c r="N20" i="33"/>
  <c r="O20" i="33" s="1"/>
  <c r="N21" i="33"/>
  <c r="O21" i="33" s="1"/>
  <c r="N14" i="33"/>
  <c r="O14" i="33" s="1"/>
  <c r="E25" i="38"/>
  <c r="N5" i="37"/>
  <c r="O5" i="37"/>
  <c r="H33" i="34"/>
  <c r="F27" i="39"/>
  <c r="N5" i="39" l="1"/>
  <c r="O5" i="39" s="1"/>
  <c r="E26" i="43"/>
  <c r="K29" i="47"/>
  <c r="F26" i="43"/>
  <c r="M26" i="44"/>
  <c r="E31" i="37"/>
  <c r="N12" i="37"/>
  <c r="O12" i="37" s="1"/>
  <c r="K31" i="37"/>
  <c r="N12" i="38"/>
  <c r="O12" i="38" s="1"/>
  <c r="N26" i="46"/>
  <c r="O26" i="46" s="1"/>
  <c r="N13" i="33"/>
  <c r="O13" i="33" s="1"/>
  <c r="N22" i="33"/>
  <c r="O22" i="33" s="1"/>
  <c r="J31" i="35"/>
  <c r="I28" i="36"/>
  <c r="N22" i="37"/>
  <c r="O22" i="37" s="1"/>
  <c r="L27" i="39"/>
  <c r="N20" i="39"/>
  <c r="O20" i="39" s="1"/>
  <c r="N15" i="40"/>
  <c r="O15" i="40" s="1"/>
  <c r="N25" i="40"/>
  <c r="O25" i="40" s="1"/>
  <c r="N5" i="42"/>
  <c r="O5" i="42" s="1"/>
  <c r="N12" i="42"/>
  <c r="O12" i="42" s="1"/>
  <c r="E28" i="45"/>
  <c r="N23" i="45"/>
  <c r="O23" i="45" s="1"/>
  <c r="L26" i="41"/>
  <c r="O5" i="47"/>
  <c r="P5" i="47" s="1"/>
  <c r="M29" i="47"/>
  <c r="N22" i="35"/>
  <c r="O22" i="35" s="1"/>
  <c r="M31" i="40"/>
  <c r="D28" i="36"/>
  <c r="I26" i="43"/>
  <c r="N23" i="43"/>
  <c r="O23" i="43" s="1"/>
  <c r="D33" i="33"/>
  <c r="J28" i="36"/>
  <c r="M27" i="39"/>
  <c r="E27" i="42"/>
  <c r="N27" i="42" s="1"/>
  <c r="O27" i="42" s="1"/>
  <c r="N24" i="42"/>
  <c r="O24" i="42" s="1"/>
  <c r="K26" i="43"/>
  <c r="F28" i="45"/>
  <c r="N28" i="45" s="1"/>
  <c r="O28" i="45" s="1"/>
  <c r="K26" i="44"/>
  <c r="L28" i="46"/>
  <c r="H31" i="35"/>
  <c r="D31" i="37"/>
  <c r="H26" i="43"/>
  <c r="N29" i="47"/>
  <c r="N20" i="34"/>
  <c r="O20" i="34" s="1"/>
  <c r="N29" i="35"/>
  <c r="O29" i="35" s="1"/>
  <c r="N19" i="36"/>
  <c r="O19" i="36" s="1"/>
  <c r="G25" i="38"/>
  <c r="F31" i="40"/>
  <c r="F27" i="42"/>
  <c r="G28" i="45"/>
  <c r="O24" i="47"/>
  <c r="P24" i="47" s="1"/>
  <c r="L26" i="44"/>
  <c r="H28" i="45"/>
  <c r="O20" i="47"/>
  <c r="P20" i="47" s="1"/>
  <c r="E28" i="36"/>
  <c r="N28" i="36" s="1"/>
  <c r="O28" i="36" s="1"/>
  <c r="J25" i="38"/>
  <c r="N25" i="38" s="1"/>
  <c r="O25" i="38" s="1"/>
  <c r="M33" i="33"/>
  <c r="N15" i="34"/>
  <c r="O15" i="34" s="1"/>
  <c r="J31" i="37"/>
  <c r="N19" i="38"/>
  <c r="O19" i="38" s="1"/>
  <c r="D26" i="41"/>
  <c r="J27" i="42"/>
  <c r="N5" i="46"/>
  <c r="O5" i="46" s="1"/>
  <c r="N12" i="46"/>
  <c r="O12" i="46" s="1"/>
  <c r="N14" i="43"/>
  <c r="O14" i="43" s="1"/>
  <c r="L26" i="43"/>
  <c r="D26" i="44"/>
  <c r="L28" i="45"/>
  <c r="N14" i="46"/>
  <c r="O14" i="46" s="1"/>
  <c r="L28" i="36"/>
  <c r="N28" i="37"/>
  <c r="O28" i="37" s="1"/>
  <c r="I27" i="42"/>
  <c r="J33" i="33"/>
  <c r="I31" i="35"/>
  <c r="N25" i="35"/>
  <c r="O25" i="35" s="1"/>
  <c r="N26" i="36"/>
  <c r="O26" i="36" s="1"/>
  <c r="N22" i="40"/>
  <c r="O22" i="40" s="1"/>
  <c r="L27" i="42"/>
  <c r="E26" i="44"/>
  <c r="N26" i="44" s="1"/>
  <c r="O26" i="44" s="1"/>
  <c r="M28" i="45"/>
  <c r="H28" i="46"/>
  <c r="L33" i="34"/>
  <c r="K26" i="41"/>
  <c r="N12" i="44"/>
  <c r="O12" i="44" s="1"/>
  <c r="M28" i="46"/>
  <c r="N14" i="39"/>
  <c r="O14" i="39" s="1"/>
  <c r="K31" i="40"/>
  <c r="N25" i="34"/>
  <c r="O25" i="34" s="1"/>
  <c r="M28" i="36"/>
  <c r="N14" i="44"/>
  <c r="O14" i="44" s="1"/>
  <c r="D28" i="46"/>
  <c r="N28" i="46" s="1"/>
  <c r="O28" i="46" s="1"/>
  <c r="K28" i="36"/>
  <c r="F31" i="37"/>
  <c r="M31" i="37"/>
  <c r="G26" i="41"/>
  <c r="M27" i="42"/>
  <c r="N14" i="45"/>
  <c r="O14" i="45" s="1"/>
  <c r="I28" i="46"/>
  <c r="N23" i="46"/>
  <c r="O23" i="46" s="1"/>
  <c r="N23" i="36"/>
  <c r="O23" i="36" s="1"/>
  <c r="N12" i="43"/>
  <c r="O12" i="43" s="1"/>
  <c r="H25" i="38"/>
  <c r="N27" i="33"/>
  <c r="O27" i="33" s="1"/>
  <c r="I31" i="37"/>
  <c r="N12" i="34"/>
  <c r="O12" i="34" s="1"/>
  <c r="F31" i="35"/>
  <c r="H26" i="41"/>
  <c r="G26" i="44"/>
  <c r="F29" i="47"/>
  <c r="N22" i="34"/>
  <c r="O22" i="34" s="1"/>
  <c r="O12" i="47"/>
  <c r="P12" i="47" s="1"/>
  <c r="D26" i="43"/>
  <c r="N26" i="43" s="1"/>
  <c r="O26" i="43" s="1"/>
  <c r="N24" i="39"/>
  <c r="O24" i="39" s="1"/>
  <c r="N14" i="38"/>
  <c r="O14" i="38" s="1"/>
  <c r="L33" i="33"/>
  <c r="N15" i="37"/>
  <c r="O15" i="37" s="1"/>
  <c r="I27" i="39"/>
  <c r="G27" i="42"/>
  <c r="M26" i="43"/>
  <c r="E29" i="47"/>
  <c r="N5" i="45"/>
  <c r="O5" i="45" s="1"/>
  <c r="I25" i="38"/>
  <c r="H27" i="42"/>
  <c r="I28" i="45"/>
  <c r="K25" i="38"/>
  <c r="I31" i="40"/>
  <c r="N23" i="41"/>
  <c r="O23" i="41" s="1"/>
  <c r="J28" i="45"/>
  <c r="E28" i="46"/>
  <c r="N12" i="40"/>
  <c r="O12" i="40" s="1"/>
  <c r="E26" i="41"/>
  <c r="I33" i="33"/>
  <c r="G33" i="33"/>
  <c r="N24" i="33"/>
  <c r="O24" i="33" s="1"/>
  <c r="E33" i="34"/>
  <c r="N33" i="34" s="1"/>
  <c r="O33" i="34" s="1"/>
  <c r="H31" i="40"/>
  <c r="N31" i="40" s="1"/>
  <c r="O31" i="40" s="1"/>
  <c r="I26" i="41"/>
  <c r="N14" i="42"/>
  <c r="O14" i="42" s="1"/>
  <c r="H26" i="44"/>
  <c r="N19" i="45"/>
  <c r="O19" i="45" s="1"/>
  <c r="N26" i="45"/>
  <c r="O26" i="45" s="1"/>
  <c r="K28" i="46"/>
  <c r="G29" i="47"/>
  <c r="O28" i="48"/>
  <c r="P28" i="48" s="1"/>
  <c r="O29" i="47"/>
  <c r="P29" i="47" s="1"/>
  <c r="N5" i="44"/>
  <c r="O5" i="44" s="1"/>
  <c r="N5" i="43"/>
  <c r="O5" i="43" s="1"/>
  <c r="N5" i="41"/>
  <c r="O5" i="41" s="1"/>
  <c r="N14" i="36"/>
  <c r="O14" i="36" s="1"/>
  <c r="N5" i="33"/>
  <c r="O5" i="33" s="1"/>
  <c r="D31" i="35"/>
  <c r="N30" i="33"/>
  <c r="O30" i="33" s="1"/>
  <c r="G27" i="39"/>
  <c r="N12" i="39"/>
  <c r="O12" i="39" s="1"/>
  <c r="N12" i="36"/>
  <c r="O12" i="36" s="1"/>
  <c r="N17" i="33"/>
  <c r="O17" i="33" s="1"/>
  <c r="N28" i="40"/>
  <c r="O28" i="40" s="1"/>
  <c r="O27" i="47"/>
  <c r="P27" i="47" s="1"/>
  <c r="N20" i="35"/>
  <c r="O20" i="35" s="1"/>
  <c r="E33" i="33"/>
  <c r="F28" i="46"/>
  <c r="N20" i="41"/>
  <c r="O20" i="41" s="1"/>
  <c r="N12" i="45"/>
  <c r="O12" i="45" s="1"/>
  <c r="J29" i="47"/>
  <c r="N33" i="33" l="1"/>
  <c r="O33" i="33" s="1"/>
  <c r="N27" i="39"/>
  <c r="O27" i="39" s="1"/>
  <c r="N26" i="41"/>
  <c r="O26" i="41" s="1"/>
  <c r="N31" i="37"/>
  <c r="O31" i="37" s="1"/>
  <c r="N31" i="35"/>
  <c r="O31" i="35" s="1"/>
</calcChain>
</file>

<file path=xl/sharedStrings.xml><?xml version="1.0" encoding="utf-8"?>
<sst xmlns="http://schemas.openxmlformats.org/spreadsheetml/2006/main" count="758" uniqueCount="95">
  <si>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</si>
  <si>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</si>
  <si>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</si>
  <si>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</si>
  <si>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</si>
  <si>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</si>
  <si>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</si>
  <si>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</si>
  <si>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</si>
  <si>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</si>
  <si>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</si>
  <si>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</si>
  <si>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</si>
  <si>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</si>
  <si>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</si>
  <si>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</si>
  <si>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</si>
  <si>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</si>
  <si>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</si>
  <si>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</si>
  <si>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</si>
  <si>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</si>
  <si>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</si>
  <si>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</si>
  <si>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</si>
  <si>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</si>
  <si>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</si>
  <si>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</si>
  <si>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</si>
  <si>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</si>
  <si>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</si>
  <si>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Water Utility Services</t>
  </si>
  <si>
    <t>Sewer / Wastewater Services</t>
  </si>
  <si>
    <t>Flood Control / Stormwater Management</t>
  </si>
  <si>
    <t>Other Physical Environment</t>
  </si>
  <si>
    <t>Transportation</t>
  </si>
  <si>
    <t>Other Transportation Systems / Services</t>
  </si>
  <si>
    <t>Economic Environment</t>
  </si>
  <si>
    <t>Industry Development</t>
  </si>
  <si>
    <t>Housing and Urban Development</t>
  </si>
  <si>
    <t>Culture / Recreation</t>
  </si>
  <si>
    <t>Parks and Recreation</t>
  </si>
  <si>
    <t>Special Recreation Facilities</t>
  </si>
  <si>
    <t>Inter-Fund Group Transfers Out</t>
  </si>
  <si>
    <t>Special Items (Loss)</t>
  </si>
  <si>
    <t>Other Uses and Non-Operating</t>
  </si>
  <si>
    <t>2009 Municipal Population:</t>
  </si>
  <si>
    <t>Florida City Expenditures Reported by Account Code and Fund Type</t>
  </si>
  <si>
    <t>Local Fiscal Year Ended September 30, 2010</t>
  </si>
  <si>
    <t>Cultural Services</t>
  </si>
  <si>
    <t>Other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</si>
  <si>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</si>
  <si>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</si>
  <si>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</si>
  <si>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Road and Street Facilities</t>
  </si>
  <si>
    <t>2011 Municipal Population:</t>
  </si>
  <si>
    <t>Local Fiscal Year Ended September 30, 2012</t>
  </si>
  <si>
    <t>Other Economic Environment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</si>
  <si>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</si>
  <si>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</si>
  <si>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</si>
  <si>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</si>
  <si>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</si>
  <si>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</si>
  <si>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</si>
  <si>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Conservation / Resource Management</t>
  </si>
  <si>
    <t>Flood Control / Stormwater Control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</si>
  <si>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</si>
  <si>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</si>
  <si>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</si>
  <si>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</si>
  <si>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</si>
  <si>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</si>
  <si>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</si>
  <si>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</si>
  <si>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</si>
  <si>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</si>
  <si>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</si>
  <si>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</si>
  <si>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</si>
  <si>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Uses</t>
  </si>
  <si>
    <t>Interfund Transfers Out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</si>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</sst>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5465-0F2A-4ED7-8DA3-FA3CD316DEA2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5098283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292049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5390332</v>
      </c>
      <c r="P5" s="105">
        <f>(O5/P$28)</f>
        <v>343.55207138304655</v>
      </c>
      <c r="Q5" s="106"/>
    </row>
    <row r="6" spans="1:134">
      <c r="A6" s="108"/>
      <c r="B6" s="109">
        <v>511</v>
      </c>
      <c r="C6" s="110" t="s">
        <v>19</v>
      </c>
      <c r="D6" s="111">
        <v>178082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178082</v>
      </c>
      <c r="P6" s="112">
        <f>(O6/P$28)</f>
        <v>11.350031867431484</v>
      </c>
      <c r="Q6" s="113"/>
    </row>
    <row r="7" spans="1:134">
      <c r="A7" s="108"/>
      <c r="B7" s="109">
        <v>512</v>
      </c>
      <c r="C7" s="110" t="s">
        <v>20</v>
      </c>
      <c r="D7" s="111">
        <v>707924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707924</v>
      </c>
      <c r="P7" s="112">
        <f>(O7/P$28)</f>
        <v>45.119439133205866</v>
      </c>
      <c r="Q7" s="113"/>
    </row>
    <row r="8" spans="1:134">
      <c r="A8" s="108"/>
      <c r="B8" s="109">
        <v>513</v>
      </c>
      <c r="C8" s="110" t="s">
        <v>21</v>
      </c>
      <c r="D8" s="111">
        <v>760459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760459</v>
      </c>
      <c r="P8" s="112">
        <f>(O8/P$28)</f>
        <v>48.467750159337157</v>
      </c>
      <c r="Q8" s="113"/>
    </row>
    <row r="9" spans="1:134">
      <c r="A9" s="108"/>
      <c r="B9" s="109">
        <v>514</v>
      </c>
      <c r="C9" s="110" t="s">
        <v>22</v>
      </c>
      <c r="D9" s="111">
        <v>26086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26086</v>
      </c>
      <c r="P9" s="112">
        <f>(O9/P$28)</f>
        <v>1.6625876354365838</v>
      </c>
      <c r="Q9" s="113"/>
    </row>
    <row r="10" spans="1:134">
      <c r="A10" s="108"/>
      <c r="B10" s="109">
        <v>518</v>
      </c>
      <c r="C10" s="110" t="s">
        <v>24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292049</v>
      </c>
      <c r="L10" s="111">
        <v>0</v>
      </c>
      <c r="M10" s="111">
        <v>0</v>
      </c>
      <c r="N10" s="111">
        <v>0</v>
      </c>
      <c r="O10" s="111">
        <f t="shared" si="0"/>
        <v>292049</v>
      </c>
      <c r="P10" s="112">
        <f>(O10/P$28)</f>
        <v>18.61370299553856</v>
      </c>
      <c r="Q10" s="113"/>
    </row>
    <row r="11" spans="1:134">
      <c r="A11" s="108"/>
      <c r="B11" s="109">
        <v>519</v>
      </c>
      <c r="C11" s="110" t="s">
        <v>25</v>
      </c>
      <c r="D11" s="111">
        <v>3425732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3425732</v>
      </c>
      <c r="P11" s="112">
        <f>(O11/P$28)</f>
        <v>218.33855959209689</v>
      </c>
      <c r="Q11" s="113"/>
    </row>
    <row r="12" spans="1:134" ht="15.75">
      <c r="A12" s="114" t="s">
        <v>26</v>
      </c>
      <c r="B12" s="115"/>
      <c r="C12" s="116"/>
      <c r="D12" s="117">
        <f>SUM(D13:D13)</f>
        <v>6337090</v>
      </c>
      <c r="E12" s="117">
        <f>SUM(E13:E13)</f>
        <v>428435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6765525</v>
      </c>
      <c r="P12" s="119">
        <f>(O12/P$28)</f>
        <v>431.19980879541112</v>
      </c>
      <c r="Q12" s="120"/>
    </row>
    <row r="13" spans="1:134">
      <c r="A13" s="108"/>
      <c r="B13" s="109">
        <v>521</v>
      </c>
      <c r="C13" s="110" t="s">
        <v>27</v>
      </c>
      <c r="D13" s="111">
        <v>6337090</v>
      </c>
      <c r="E13" s="111">
        <v>428435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6765525</v>
      </c>
      <c r="P13" s="112">
        <f>(O13/P$28)</f>
        <v>431.19980879541112</v>
      </c>
      <c r="Q13" s="113"/>
    </row>
    <row r="14" spans="1:134" ht="15.75">
      <c r="A14" s="114" t="s">
        <v>30</v>
      </c>
      <c r="B14" s="115"/>
      <c r="C14" s="116"/>
      <c r="D14" s="117">
        <f>SUM(D15:D18)</f>
        <v>4435285</v>
      </c>
      <c r="E14" s="117">
        <f>SUM(E15:E18)</f>
        <v>13072</v>
      </c>
      <c r="F14" s="117">
        <f>SUM(F15:F18)</f>
        <v>0</v>
      </c>
      <c r="G14" s="117">
        <f>SUM(G15:G18)</f>
        <v>0</v>
      </c>
      <c r="H14" s="117">
        <f>SUM(H15:H18)</f>
        <v>0</v>
      </c>
      <c r="I14" s="117">
        <f>SUM(I15:I18)</f>
        <v>5896507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10344864</v>
      </c>
      <c r="P14" s="119">
        <f>(O14/P$28)</f>
        <v>659.3284894837476</v>
      </c>
      <c r="Q14" s="120"/>
    </row>
    <row r="15" spans="1:134">
      <c r="A15" s="108"/>
      <c r="B15" s="109">
        <v>533</v>
      </c>
      <c r="C15" s="110" t="s">
        <v>31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2333800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5" si="1">SUM(D15:N15)</f>
        <v>2333800</v>
      </c>
      <c r="P15" s="112">
        <f>(O15/P$28)</f>
        <v>148.74442319949011</v>
      </c>
      <c r="Q15" s="113"/>
    </row>
    <row r="16" spans="1:134">
      <c r="A16" s="108"/>
      <c r="B16" s="109">
        <v>535</v>
      </c>
      <c r="C16" s="110" t="s">
        <v>32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3132588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3132588</v>
      </c>
      <c r="P16" s="112">
        <f>(O16/P$28)</f>
        <v>199.65506692160611</v>
      </c>
      <c r="Q16" s="113"/>
    </row>
    <row r="17" spans="1:120">
      <c r="A17" s="108"/>
      <c r="B17" s="109">
        <v>538</v>
      </c>
      <c r="C17" s="110" t="s">
        <v>33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430119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430119</v>
      </c>
      <c r="P17" s="112">
        <f>(O17/P$28)</f>
        <v>27.413575525812618</v>
      </c>
      <c r="Q17" s="113"/>
    </row>
    <row r="18" spans="1:120">
      <c r="A18" s="108"/>
      <c r="B18" s="109">
        <v>539</v>
      </c>
      <c r="C18" s="110" t="s">
        <v>34</v>
      </c>
      <c r="D18" s="111">
        <v>4435285</v>
      </c>
      <c r="E18" s="111">
        <v>13072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4448357</v>
      </c>
      <c r="P18" s="112">
        <f>(O18/P$28)</f>
        <v>283.51542383683875</v>
      </c>
      <c r="Q18" s="113"/>
    </row>
    <row r="19" spans="1:120" ht="15.75">
      <c r="A19" s="114" t="s">
        <v>37</v>
      </c>
      <c r="B19" s="115"/>
      <c r="C19" s="116"/>
      <c r="D19" s="117">
        <f>SUM(D20:D22)</f>
        <v>1415</v>
      </c>
      <c r="E19" s="117">
        <f>SUM(E20:E22)</f>
        <v>4903297</v>
      </c>
      <c r="F19" s="117">
        <f>SUM(F20:F22)</f>
        <v>0</v>
      </c>
      <c r="G19" s="117">
        <f>SUM(G20:G22)</f>
        <v>0</v>
      </c>
      <c r="H19" s="117">
        <f>SUM(H20:H22)</f>
        <v>0</v>
      </c>
      <c r="I19" s="117">
        <f>SUM(I20:I22)</f>
        <v>0</v>
      </c>
      <c r="J19" s="117">
        <f>SUM(J20:J22)</f>
        <v>0</v>
      </c>
      <c r="K19" s="117">
        <f>SUM(K20:K22)</f>
        <v>0</v>
      </c>
      <c r="L19" s="117">
        <f>SUM(L20:L22)</f>
        <v>0</v>
      </c>
      <c r="M19" s="117">
        <f>SUM(M20:M22)</f>
        <v>0</v>
      </c>
      <c r="N19" s="117">
        <f>SUM(N20:N22)</f>
        <v>0</v>
      </c>
      <c r="O19" s="117">
        <f t="shared" si="1"/>
        <v>4904712</v>
      </c>
      <c r="P19" s="119">
        <f>(O19/P$28)</f>
        <v>312.60114722753349</v>
      </c>
      <c r="Q19" s="120"/>
    </row>
    <row r="20" spans="1:120">
      <c r="A20" s="121"/>
      <c r="B20" s="122">
        <v>552</v>
      </c>
      <c r="C20" s="123" t="s">
        <v>38</v>
      </c>
      <c r="D20" s="111">
        <v>0</v>
      </c>
      <c r="E20" s="111">
        <v>4765792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4765792</v>
      </c>
      <c r="P20" s="112">
        <f>(O20/P$28)</f>
        <v>303.74710006373488</v>
      </c>
      <c r="Q20" s="113"/>
    </row>
    <row r="21" spans="1:120">
      <c r="A21" s="121"/>
      <c r="B21" s="122">
        <v>554</v>
      </c>
      <c r="C21" s="123" t="s">
        <v>39</v>
      </c>
      <c r="D21" s="111">
        <v>0</v>
      </c>
      <c r="E21" s="111">
        <v>137505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1"/>
        <v>137505</v>
      </c>
      <c r="P21" s="112">
        <f>(O21/P$28)</f>
        <v>8.7638623326959841</v>
      </c>
      <c r="Q21" s="113"/>
    </row>
    <row r="22" spans="1:120">
      <c r="A22" s="121"/>
      <c r="B22" s="122">
        <v>559</v>
      </c>
      <c r="C22" s="123" t="s">
        <v>57</v>
      </c>
      <c r="D22" s="111">
        <v>1415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1"/>
        <v>1415</v>
      </c>
      <c r="P22" s="112">
        <f>(O22/P$28)</f>
        <v>9.0184831102613133E-2</v>
      </c>
      <c r="Q22" s="113"/>
    </row>
    <row r="23" spans="1:120" ht="15.75">
      <c r="A23" s="114" t="s">
        <v>40</v>
      </c>
      <c r="B23" s="115"/>
      <c r="C23" s="116"/>
      <c r="D23" s="117">
        <f>SUM(D24:D25)</f>
        <v>732328</v>
      </c>
      <c r="E23" s="117">
        <f>SUM(E24:E25)</f>
        <v>107249</v>
      </c>
      <c r="F23" s="117">
        <f>SUM(F24:F25)</f>
        <v>0</v>
      </c>
      <c r="G23" s="117">
        <f>SUM(G24:G25)</f>
        <v>0</v>
      </c>
      <c r="H23" s="117">
        <f>SUM(H24:H25)</f>
        <v>0</v>
      </c>
      <c r="I23" s="117">
        <f>SUM(I24:I25)</f>
        <v>0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>SUM(D23:N23)</f>
        <v>839577</v>
      </c>
      <c r="P23" s="119">
        <f>(O23/P$28)</f>
        <v>53.510325047801146</v>
      </c>
      <c r="Q23" s="113"/>
    </row>
    <row r="24" spans="1:120">
      <c r="A24" s="108"/>
      <c r="B24" s="109">
        <v>572</v>
      </c>
      <c r="C24" s="110" t="s">
        <v>41</v>
      </c>
      <c r="D24" s="111">
        <v>732328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1"/>
        <v>732328</v>
      </c>
      <c r="P24" s="112">
        <f>(O24/P$28)</f>
        <v>46.674824729126833</v>
      </c>
      <c r="Q24" s="113"/>
    </row>
    <row r="25" spans="1:120" ht="15.75" thickBot="1">
      <c r="A25" s="108"/>
      <c r="B25" s="109">
        <v>579</v>
      </c>
      <c r="C25" s="110" t="s">
        <v>50</v>
      </c>
      <c r="D25" s="111">
        <v>0</v>
      </c>
      <c r="E25" s="111">
        <v>107249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1"/>
        <v>107249</v>
      </c>
      <c r="P25" s="112">
        <f>(O25/P$28)</f>
        <v>6.8355003186743151</v>
      </c>
      <c r="Q25" s="113"/>
    </row>
    <row r="26" spans="1:120" ht="16.5" thickBot="1">
      <c r="A26" s="124" t="s">
        <v>10</v>
      </c>
      <c r="B26" s="125"/>
      <c r="C26" s="126"/>
      <c r="D26" s="127">
        <f>SUM(D5,D12,D14,D19,D23)</f>
        <v>16604401</v>
      </c>
      <c r="E26" s="127">
        <f t="shared" ref="E26:N26" si="2">SUM(E5,E12,E14,E19,E23)</f>
        <v>5452053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I26" s="127">
        <f t="shared" si="2"/>
        <v>5896507</v>
      </c>
      <c r="J26" s="127">
        <f t="shared" si="2"/>
        <v>0</v>
      </c>
      <c r="K26" s="127">
        <f t="shared" si="2"/>
        <v>292049</v>
      </c>
      <c r="L26" s="127">
        <f t="shared" si="2"/>
        <v>0</v>
      </c>
      <c r="M26" s="127">
        <f t="shared" si="2"/>
        <v>0</v>
      </c>
      <c r="N26" s="127">
        <f t="shared" si="2"/>
        <v>0</v>
      </c>
      <c r="O26" s="127">
        <f>SUM(D26:N26)</f>
        <v>28245010</v>
      </c>
      <c r="P26" s="128">
        <f>(O26/P$28)</f>
        <v>1800.1918419375397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94</v>
      </c>
      <c r="N28" s="139"/>
      <c r="O28" s="139"/>
      <c r="P28" s="137">
        <v>15690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52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3284449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135675</v>
      </c>
      <c r="L5" s="59">
        <f t="shared" si="0"/>
        <v>0</v>
      </c>
      <c r="M5" s="59">
        <f t="shared" si="0"/>
        <v>0</v>
      </c>
      <c r="N5" s="60">
        <f t="shared" ref="N5:N27" si="1">SUM(D5:M5)</f>
        <v>3420124</v>
      </c>
      <c r="O5" s="61">
        <f t="shared" ref="O5:O27" si="2">(N5/O$29)</f>
        <v>275.1507642799678</v>
      </c>
      <c r="P5" s="62"/>
    </row>
    <row r="6" spans="1:133">
      <c r="A6" s="64"/>
      <c r="B6" s="65">
        <v>511</v>
      </c>
      <c r="C6" s="66" t="s">
        <v>19</v>
      </c>
      <c r="D6" s="67">
        <v>460212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460212</v>
      </c>
      <c r="O6" s="68">
        <f t="shared" si="2"/>
        <v>37.024296057924374</v>
      </c>
      <c r="P6" s="69"/>
    </row>
    <row r="7" spans="1:133">
      <c r="A7" s="64"/>
      <c r="B7" s="65">
        <v>512</v>
      </c>
      <c r="C7" s="66" t="s">
        <v>20</v>
      </c>
      <c r="D7" s="67">
        <v>444696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444696</v>
      </c>
      <c r="O7" s="68">
        <f t="shared" si="2"/>
        <v>35.776025744167335</v>
      </c>
      <c r="P7" s="69"/>
    </row>
    <row r="8" spans="1:133">
      <c r="A8" s="64"/>
      <c r="B8" s="65">
        <v>513</v>
      </c>
      <c r="C8" s="66" t="s">
        <v>21</v>
      </c>
      <c r="D8" s="67">
        <v>512651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512651</v>
      </c>
      <c r="O8" s="68">
        <f t="shared" si="2"/>
        <v>41.243041029766694</v>
      </c>
      <c r="P8" s="69"/>
    </row>
    <row r="9" spans="1:133">
      <c r="A9" s="64"/>
      <c r="B9" s="65">
        <v>514</v>
      </c>
      <c r="C9" s="66" t="s">
        <v>22</v>
      </c>
      <c r="D9" s="67">
        <v>86941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86941</v>
      </c>
      <c r="O9" s="68">
        <f t="shared" si="2"/>
        <v>6.9944489139179407</v>
      </c>
      <c r="P9" s="69"/>
    </row>
    <row r="10" spans="1:133">
      <c r="A10" s="64"/>
      <c r="B10" s="65">
        <v>518</v>
      </c>
      <c r="C10" s="66" t="s">
        <v>24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135675</v>
      </c>
      <c r="L10" s="67">
        <v>0</v>
      </c>
      <c r="M10" s="67">
        <v>0</v>
      </c>
      <c r="N10" s="67">
        <f t="shared" si="1"/>
        <v>135675</v>
      </c>
      <c r="O10" s="68">
        <f t="shared" si="2"/>
        <v>10.915124698310539</v>
      </c>
      <c r="P10" s="69"/>
    </row>
    <row r="11" spans="1:133">
      <c r="A11" s="64"/>
      <c r="B11" s="65">
        <v>519</v>
      </c>
      <c r="C11" s="66" t="s">
        <v>64</v>
      </c>
      <c r="D11" s="67">
        <v>1779949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1779949</v>
      </c>
      <c r="O11" s="68">
        <f t="shared" si="2"/>
        <v>143.19782783588093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SUM(D13:D13)</f>
        <v>3596094</v>
      </c>
      <c r="E12" s="73">
        <f t="shared" si="3"/>
        <v>234528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3830622</v>
      </c>
      <c r="O12" s="75">
        <f t="shared" si="2"/>
        <v>308.17554304102975</v>
      </c>
      <c r="P12" s="76"/>
    </row>
    <row r="13" spans="1:133">
      <c r="A13" s="64"/>
      <c r="B13" s="65">
        <v>521</v>
      </c>
      <c r="C13" s="66" t="s">
        <v>27</v>
      </c>
      <c r="D13" s="67">
        <v>3596094</v>
      </c>
      <c r="E13" s="67">
        <v>234528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3830622</v>
      </c>
      <c r="O13" s="68">
        <f t="shared" si="2"/>
        <v>308.17554304102975</v>
      </c>
      <c r="P13" s="69"/>
    </row>
    <row r="14" spans="1:133" ht="15.75">
      <c r="A14" s="70" t="s">
        <v>30</v>
      </c>
      <c r="B14" s="71"/>
      <c r="C14" s="72"/>
      <c r="D14" s="73">
        <f t="shared" ref="D14:M14" si="4">SUM(D15:D19)</f>
        <v>2573820</v>
      </c>
      <c r="E14" s="73">
        <f t="shared" si="4"/>
        <v>364137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3218483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6156440</v>
      </c>
      <c r="O14" s="75">
        <f t="shared" si="2"/>
        <v>495.28881737731297</v>
      </c>
      <c r="P14" s="76"/>
    </row>
    <row r="15" spans="1:133">
      <c r="A15" s="64"/>
      <c r="B15" s="65">
        <v>533</v>
      </c>
      <c r="C15" s="66" t="s">
        <v>31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1408501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1408501</v>
      </c>
      <c r="O15" s="68">
        <f t="shared" si="2"/>
        <v>113.31464199517296</v>
      </c>
      <c r="P15" s="69"/>
    </row>
    <row r="16" spans="1:133">
      <c r="A16" s="64"/>
      <c r="B16" s="65">
        <v>535</v>
      </c>
      <c r="C16" s="66" t="s">
        <v>32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1581371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1581371</v>
      </c>
      <c r="O16" s="68">
        <f t="shared" si="2"/>
        <v>127.2221238938053</v>
      </c>
      <c r="P16" s="69"/>
    </row>
    <row r="17" spans="1:119">
      <c r="A17" s="64"/>
      <c r="B17" s="65">
        <v>537</v>
      </c>
      <c r="C17" s="66" t="s">
        <v>65</v>
      </c>
      <c r="D17" s="67">
        <v>0</v>
      </c>
      <c r="E17" s="67">
        <v>18088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18088</v>
      </c>
      <c r="O17" s="68">
        <f t="shared" si="2"/>
        <v>1.4551890587288818</v>
      </c>
      <c r="P17" s="69"/>
    </row>
    <row r="18" spans="1:119">
      <c r="A18" s="64"/>
      <c r="B18" s="65">
        <v>538</v>
      </c>
      <c r="C18" s="66" t="s">
        <v>66</v>
      </c>
      <c r="D18" s="67">
        <v>0</v>
      </c>
      <c r="E18" s="67">
        <v>334995</v>
      </c>
      <c r="F18" s="67">
        <v>0</v>
      </c>
      <c r="G18" s="67">
        <v>0</v>
      </c>
      <c r="H18" s="67">
        <v>0</v>
      </c>
      <c r="I18" s="67">
        <v>228611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563606</v>
      </c>
      <c r="O18" s="68">
        <f t="shared" si="2"/>
        <v>45.342397425583265</v>
      </c>
      <c r="P18" s="69"/>
    </row>
    <row r="19" spans="1:119">
      <c r="A19" s="64"/>
      <c r="B19" s="65">
        <v>539</v>
      </c>
      <c r="C19" s="66" t="s">
        <v>34</v>
      </c>
      <c r="D19" s="67">
        <v>2573820</v>
      </c>
      <c r="E19" s="67">
        <v>11054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2584874</v>
      </c>
      <c r="O19" s="68">
        <f t="shared" si="2"/>
        <v>207.95446500402252</v>
      </c>
      <c r="P19" s="69"/>
    </row>
    <row r="20" spans="1:119" ht="15.75">
      <c r="A20" s="70" t="s">
        <v>37</v>
      </c>
      <c r="B20" s="71"/>
      <c r="C20" s="72"/>
      <c r="D20" s="73">
        <f t="shared" ref="D20:M20" si="5">SUM(D21:D23)</f>
        <v>247933</v>
      </c>
      <c r="E20" s="73">
        <f t="shared" si="5"/>
        <v>15268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1944814</v>
      </c>
      <c r="N20" s="73">
        <f t="shared" si="1"/>
        <v>2208015</v>
      </c>
      <c r="O20" s="75">
        <f t="shared" si="2"/>
        <v>177.63596138374899</v>
      </c>
      <c r="P20" s="76"/>
    </row>
    <row r="21" spans="1:119">
      <c r="A21" s="64"/>
      <c r="B21" s="65">
        <v>552</v>
      </c>
      <c r="C21" s="66" t="s">
        <v>38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1944814</v>
      </c>
      <c r="N21" s="67">
        <f t="shared" si="1"/>
        <v>1944814</v>
      </c>
      <c r="O21" s="68">
        <f t="shared" si="2"/>
        <v>156.46130329847145</v>
      </c>
      <c r="P21" s="69"/>
    </row>
    <row r="22" spans="1:119">
      <c r="A22" s="64"/>
      <c r="B22" s="65">
        <v>554</v>
      </c>
      <c r="C22" s="66" t="s">
        <v>39</v>
      </c>
      <c r="D22" s="67">
        <v>0</v>
      </c>
      <c r="E22" s="67">
        <v>15268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15268</v>
      </c>
      <c r="O22" s="68">
        <f t="shared" si="2"/>
        <v>1.2283185840707964</v>
      </c>
      <c r="P22" s="69"/>
    </row>
    <row r="23" spans="1:119">
      <c r="A23" s="64"/>
      <c r="B23" s="65">
        <v>559</v>
      </c>
      <c r="C23" s="66" t="s">
        <v>57</v>
      </c>
      <c r="D23" s="67">
        <v>247933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247933</v>
      </c>
      <c r="O23" s="68">
        <f t="shared" si="2"/>
        <v>19.946339501206758</v>
      </c>
      <c r="P23" s="69"/>
    </row>
    <row r="24" spans="1:119" ht="15.75">
      <c r="A24" s="70" t="s">
        <v>40</v>
      </c>
      <c r="B24" s="71"/>
      <c r="C24" s="72"/>
      <c r="D24" s="73">
        <f t="shared" ref="D24:M24" si="6">SUM(D25:D26)</f>
        <v>258593</v>
      </c>
      <c r="E24" s="73">
        <f t="shared" si="6"/>
        <v>11185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1"/>
        <v>269778</v>
      </c>
      <c r="O24" s="75">
        <f t="shared" si="2"/>
        <v>21.703781174577635</v>
      </c>
      <c r="P24" s="69"/>
    </row>
    <row r="25" spans="1:119">
      <c r="A25" s="64"/>
      <c r="B25" s="65">
        <v>572</v>
      </c>
      <c r="C25" s="66" t="s">
        <v>67</v>
      </c>
      <c r="D25" s="67">
        <v>258593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258593</v>
      </c>
      <c r="O25" s="68">
        <f t="shared" si="2"/>
        <v>20.803942075623493</v>
      </c>
      <c r="P25" s="69"/>
    </row>
    <row r="26" spans="1:119" ht="15.75" thickBot="1">
      <c r="A26" s="64"/>
      <c r="B26" s="65">
        <v>579</v>
      </c>
      <c r="C26" s="66" t="s">
        <v>50</v>
      </c>
      <c r="D26" s="67">
        <v>0</v>
      </c>
      <c r="E26" s="67">
        <v>11185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11185</v>
      </c>
      <c r="O26" s="68">
        <f t="shared" si="2"/>
        <v>0.89983909895414316</v>
      </c>
      <c r="P26" s="69"/>
    </row>
    <row r="27" spans="1:119" ht="16.5" thickBot="1">
      <c r="A27" s="77" t="s">
        <v>10</v>
      </c>
      <c r="B27" s="78"/>
      <c r="C27" s="79"/>
      <c r="D27" s="80">
        <f>SUM(D5,D12,D14,D20,D24)</f>
        <v>9960889</v>
      </c>
      <c r="E27" s="80">
        <f t="shared" ref="E27:M27" si="7">SUM(E5,E12,E14,E20,E24)</f>
        <v>625118</v>
      </c>
      <c r="F27" s="80">
        <f t="shared" si="7"/>
        <v>0</v>
      </c>
      <c r="G27" s="80">
        <f t="shared" si="7"/>
        <v>0</v>
      </c>
      <c r="H27" s="80">
        <f t="shared" si="7"/>
        <v>0</v>
      </c>
      <c r="I27" s="80">
        <f t="shared" si="7"/>
        <v>3218483</v>
      </c>
      <c r="J27" s="80">
        <f t="shared" si="7"/>
        <v>0</v>
      </c>
      <c r="K27" s="80">
        <f t="shared" si="7"/>
        <v>135675</v>
      </c>
      <c r="L27" s="80">
        <f t="shared" si="7"/>
        <v>0</v>
      </c>
      <c r="M27" s="80">
        <f t="shared" si="7"/>
        <v>1944814</v>
      </c>
      <c r="N27" s="80">
        <f t="shared" si="1"/>
        <v>15884979</v>
      </c>
      <c r="O27" s="81">
        <f t="shared" si="2"/>
        <v>1277.9548672566373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77" t="s">
        <v>68</v>
      </c>
      <c r="M29" s="177"/>
      <c r="N29" s="177"/>
      <c r="O29" s="91">
        <v>12430</v>
      </c>
    </row>
    <row r="30" spans="1:119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</row>
    <row r="31" spans="1:119" ht="15.75" customHeight="1" thickBot="1">
      <c r="A31" s="181" t="s">
        <v>52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3927837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109847</v>
      </c>
      <c r="L5" s="26">
        <f t="shared" si="0"/>
        <v>0</v>
      </c>
      <c r="M5" s="26">
        <f t="shared" si="0"/>
        <v>0</v>
      </c>
      <c r="N5" s="27">
        <f t="shared" ref="N5:N25" si="1">SUM(D5:M5)</f>
        <v>4037684</v>
      </c>
      <c r="O5" s="32">
        <f t="shared" ref="O5:O25" si="2">(N5/O$27)</f>
        <v>330.36197021764031</v>
      </c>
      <c r="P5" s="6"/>
    </row>
    <row r="6" spans="1:133">
      <c r="A6" s="12"/>
      <c r="B6" s="44">
        <v>511</v>
      </c>
      <c r="C6" s="20" t="s">
        <v>19</v>
      </c>
      <c r="D6" s="46">
        <v>451764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451764</v>
      </c>
      <c r="O6" s="47">
        <f t="shared" si="2"/>
        <v>36.963181148748156</v>
      </c>
      <c r="P6" s="9"/>
    </row>
    <row r="7" spans="1:133">
      <c r="A7" s="12"/>
      <c r="B7" s="44">
        <v>512</v>
      </c>
      <c r="C7" s="20" t="s">
        <v>20</v>
      </c>
      <c r="D7" s="46">
        <v>451817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451817</v>
      </c>
      <c r="O7" s="47">
        <f t="shared" si="2"/>
        <v>36.967517591228933</v>
      </c>
      <c r="P7" s="9"/>
    </row>
    <row r="8" spans="1:133">
      <c r="A8" s="12"/>
      <c r="B8" s="44">
        <v>513</v>
      </c>
      <c r="C8" s="20" t="s">
        <v>21</v>
      </c>
      <c r="D8" s="46">
        <v>724473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724473</v>
      </c>
      <c r="O8" s="47">
        <f t="shared" si="2"/>
        <v>59.276141384388808</v>
      </c>
      <c r="P8" s="9"/>
    </row>
    <row r="9" spans="1:133">
      <c r="A9" s="12"/>
      <c r="B9" s="44">
        <v>514</v>
      </c>
      <c r="C9" s="20" t="s">
        <v>22</v>
      </c>
      <c r="D9" s="46">
        <v>54501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54501</v>
      </c>
      <c r="O9" s="47">
        <f t="shared" si="2"/>
        <v>4.4592538046146295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109847</v>
      </c>
      <c r="L10" s="46">
        <v>0</v>
      </c>
      <c r="M10" s="46">
        <v>0</v>
      </c>
      <c r="N10" s="46">
        <f t="shared" si="1"/>
        <v>109847</v>
      </c>
      <c r="O10" s="47">
        <f t="shared" si="2"/>
        <v>8.9876452299132712</v>
      </c>
      <c r="P10" s="9"/>
    </row>
    <row r="11" spans="1:133">
      <c r="A11" s="12"/>
      <c r="B11" s="44">
        <v>519</v>
      </c>
      <c r="C11" s="20" t="s">
        <v>25</v>
      </c>
      <c r="D11" s="46">
        <v>2245282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2245282</v>
      </c>
      <c r="O11" s="47">
        <f t="shared" si="2"/>
        <v>183.70823105874652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3459413</v>
      </c>
      <c r="E12" s="31">
        <f t="shared" si="3"/>
        <v>178183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3637596</v>
      </c>
      <c r="O12" s="43">
        <f t="shared" si="2"/>
        <v>297.62690230731465</v>
      </c>
      <c r="P12" s="10"/>
    </row>
    <row r="13" spans="1:133">
      <c r="A13" s="12"/>
      <c r="B13" s="44">
        <v>521</v>
      </c>
      <c r="C13" s="20" t="s">
        <v>27</v>
      </c>
      <c r="D13" s="46">
        <v>3459413</v>
      </c>
      <c r="E13" s="46">
        <v>178183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3637596</v>
      </c>
      <c r="O13" s="47">
        <f t="shared" si="2"/>
        <v>297.62690230731465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2576869</v>
      </c>
      <c r="E14" s="31">
        <f t="shared" si="4"/>
        <v>660845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3456755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6694469</v>
      </c>
      <c r="O14" s="43">
        <f t="shared" si="2"/>
        <v>547.73924071346755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1516123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1516123</v>
      </c>
      <c r="O15" s="47">
        <f t="shared" si="2"/>
        <v>124.04868270332187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1750641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1750641</v>
      </c>
      <c r="O16" s="47">
        <f t="shared" si="2"/>
        <v>143.23686794305351</v>
      </c>
      <c r="P16" s="9"/>
    </row>
    <row r="17" spans="1:119">
      <c r="A17" s="12"/>
      <c r="B17" s="44">
        <v>538</v>
      </c>
      <c r="C17" s="20" t="s">
        <v>33</v>
      </c>
      <c r="D17" s="46">
        <v>0</v>
      </c>
      <c r="E17" s="46">
        <v>653476</v>
      </c>
      <c r="F17" s="46">
        <v>0</v>
      </c>
      <c r="G17" s="46">
        <v>0</v>
      </c>
      <c r="H17" s="46">
        <v>0</v>
      </c>
      <c r="I17" s="46">
        <v>189991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843467</v>
      </c>
      <c r="O17" s="47">
        <f t="shared" si="2"/>
        <v>69.012191130747837</v>
      </c>
      <c r="P17" s="9"/>
    </row>
    <row r="18" spans="1:119">
      <c r="A18" s="12"/>
      <c r="B18" s="44">
        <v>539</v>
      </c>
      <c r="C18" s="20" t="s">
        <v>34</v>
      </c>
      <c r="D18" s="46">
        <v>2576869</v>
      </c>
      <c r="E18" s="46">
        <v>7369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2584238</v>
      </c>
      <c r="O18" s="47">
        <f t="shared" si="2"/>
        <v>211.44149893634429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SUM(D20:D21)</f>
        <v>252120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3360680</v>
      </c>
      <c r="N19" s="31">
        <f t="shared" si="1"/>
        <v>3612800</v>
      </c>
      <c r="O19" s="43">
        <f t="shared" si="2"/>
        <v>295.59810178366877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3360680</v>
      </c>
      <c r="N20" s="46">
        <f t="shared" si="1"/>
        <v>3360680</v>
      </c>
      <c r="O20" s="47">
        <f t="shared" si="2"/>
        <v>274.96972672230402</v>
      </c>
      <c r="P20" s="9"/>
    </row>
    <row r="21" spans="1:119">
      <c r="A21" s="13"/>
      <c r="B21" s="45">
        <v>559</v>
      </c>
      <c r="C21" s="21" t="s">
        <v>57</v>
      </c>
      <c r="D21" s="46">
        <v>252120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252120</v>
      </c>
      <c r="O21" s="47">
        <f t="shared" si="2"/>
        <v>20.628375061364753</v>
      </c>
      <c r="P21" s="9"/>
    </row>
    <row r="22" spans="1:119" ht="15.75">
      <c r="A22" s="28" t="s">
        <v>40</v>
      </c>
      <c r="B22" s="29"/>
      <c r="C22" s="30"/>
      <c r="D22" s="31">
        <f t="shared" ref="D22:M22" si="6">SUM(D23:D24)</f>
        <v>219310</v>
      </c>
      <c r="E22" s="31">
        <f t="shared" si="6"/>
        <v>6931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226241</v>
      </c>
      <c r="O22" s="43">
        <f t="shared" si="2"/>
        <v>18.510963835706104</v>
      </c>
      <c r="P22" s="9"/>
    </row>
    <row r="23" spans="1:119">
      <c r="A23" s="12"/>
      <c r="B23" s="44">
        <v>572</v>
      </c>
      <c r="C23" s="20" t="s">
        <v>41</v>
      </c>
      <c r="D23" s="46">
        <v>219310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219310</v>
      </c>
      <c r="O23" s="47">
        <f t="shared" si="2"/>
        <v>17.943871706758305</v>
      </c>
      <c r="P23" s="9"/>
    </row>
    <row r="24" spans="1:119" ht="15.75" thickBot="1">
      <c r="A24" s="12"/>
      <c r="B24" s="44">
        <v>579</v>
      </c>
      <c r="C24" s="20" t="s">
        <v>50</v>
      </c>
      <c r="D24" s="46">
        <v>0</v>
      </c>
      <c r="E24" s="46">
        <v>6931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6931</v>
      </c>
      <c r="O24" s="47">
        <f t="shared" si="2"/>
        <v>0.56709212894779903</v>
      </c>
      <c r="P24" s="9"/>
    </row>
    <row r="25" spans="1:119" ht="16.5" thickBot="1">
      <c r="A25" s="14" t="s">
        <v>10</v>
      </c>
      <c r="B25" s="23"/>
      <c r="C25" s="22"/>
      <c r="D25" s="15">
        <f>SUM(D5,D12,D14,D19,D22)</f>
        <v>10435549</v>
      </c>
      <c r="E25" s="15">
        <f>SUM(E5,E12,E14,E19,E22)</f>
        <v>845959</v>
      </c>
      <c r="F25" s="15">
        <f t="shared" ref="F25:M25" si="7">SUM(F5,F12,F14,F19,F22)</f>
        <v>0</v>
      </c>
      <c r="G25" s="15">
        <f t="shared" si="7"/>
        <v>0</v>
      </c>
      <c r="H25" s="15">
        <f t="shared" si="7"/>
        <v>0</v>
      </c>
      <c r="I25" s="15">
        <f t="shared" si="7"/>
        <v>3456755</v>
      </c>
      <c r="J25" s="15">
        <f t="shared" si="7"/>
        <v>0</v>
      </c>
      <c r="K25" s="15">
        <f t="shared" si="7"/>
        <v>109847</v>
      </c>
      <c r="L25" s="15">
        <f t="shared" si="7"/>
        <v>0</v>
      </c>
      <c r="M25" s="15">
        <f t="shared" si="7"/>
        <v>3360680</v>
      </c>
      <c r="N25" s="15">
        <f t="shared" si="1"/>
        <v>18208790</v>
      </c>
      <c r="O25" s="37">
        <f t="shared" si="2"/>
        <v>1489.8371788577974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62</v>
      </c>
      <c r="M27" s="163"/>
      <c r="N27" s="163"/>
      <c r="O27" s="41">
        <v>12222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52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3964232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109987</v>
      </c>
      <c r="L5" s="26">
        <f t="shared" si="0"/>
        <v>0</v>
      </c>
      <c r="M5" s="26">
        <f t="shared" si="0"/>
        <v>0</v>
      </c>
      <c r="N5" s="27">
        <f t="shared" ref="N5:N28" si="1">SUM(D5:M5)</f>
        <v>4074219</v>
      </c>
      <c r="O5" s="32">
        <f t="shared" ref="O5:O28" si="2">(N5/O$30)</f>
        <v>343.81594936708859</v>
      </c>
      <c r="P5" s="6"/>
    </row>
    <row r="6" spans="1:133">
      <c r="A6" s="12"/>
      <c r="B6" s="44">
        <v>511</v>
      </c>
      <c r="C6" s="20" t="s">
        <v>19</v>
      </c>
      <c r="D6" s="46">
        <v>562907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562907</v>
      </c>
      <c r="O6" s="47">
        <f t="shared" si="2"/>
        <v>47.502700421940929</v>
      </c>
      <c r="P6" s="9"/>
    </row>
    <row r="7" spans="1:133">
      <c r="A7" s="12"/>
      <c r="B7" s="44">
        <v>512</v>
      </c>
      <c r="C7" s="20" t="s">
        <v>20</v>
      </c>
      <c r="D7" s="46">
        <v>486070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486070</v>
      </c>
      <c r="O7" s="47">
        <f t="shared" si="2"/>
        <v>41.018565400843883</v>
      </c>
      <c r="P7" s="9"/>
    </row>
    <row r="8" spans="1:133">
      <c r="A8" s="12"/>
      <c r="B8" s="44">
        <v>513</v>
      </c>
      <c r="C8" s="20" t="s">
        <v>21</v>
      </c>
      <c r="D8" s="46">
        <v>349845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349845</v>
      </c>
      <c r="O8" s="47">
        <f t="shared" si="2"/>
        <v>29.522784810126581</v>
      </c>
      <c r="P8" s="9"/>
    </row>
    <row r="9" spans="1:133">
      <c r="A9" s="12"/>
      <c r="B9" s="44">
        <v>514</v>
      </c>
      <c r="C9" s="20" t="s">
        <v>22</v>
      </c>
      <c r="D9" s="46">
        <v>39485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39485</v>
      </c>
      <c r="O9" s="47">
        <f t="shared" si="2"/>
        <v>3.3320675105485233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109987</v>
      </c>
      <c r="L10" s="46">
        <v>0</v>
      </c>
      <c r="M10" s="46">
        <v>0</v>
      </c>
      <c r="N10" s="46">
        <f t="shared" si="1"/>
        <v>109987</v>
      </c>
      <c r="O10" s="47">
        <f t="shared" si="2"/>
        <v>9.2816033755274265</v>
      </c>
      <c r="P10" s="9"/>
    </row>
    <row r="11" spans="1:133">
      <c r="A11" s="12"/>
      <c r="B11" s="44">
        <v>519</v>
      </c>
      <c r="C11" s="20" t="s">
        <v>25</v>
      </c>
      <c r="D11" s="46">
        <v>2525925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2525925</v>
      </c>
      <c r="O11" s="47">
        <f t="shared" si="2"/>
        <v>213.15822784810126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3151206</v>
      </c>
      <c r="E12" s="31">
        <f t="shared" si="3"/>
        <v>337086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3488292</v>
      </c>
      <c r="O12" s="43">
        <f t="shared" si="2"/>
        <v>294.37063291139242</v>
      </c>
      <c r="P12" s="10"/>
    </row>
    <row r="13" spans="1:133">
      <c r="A13" s="12"/>
      <c r="B13" s="44">
        <v>521</v>
      </c>
      <c r="C13" s="20" t="s">
        <v>27</v>
      </c>
      <c r="D13" s="46">
        <v>3151206</v>
      </c>
      <c r="E13" s="46">
        <v>337086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3488292</v>
      </c>
      <c r="O13" s="47">
        <f t="shared" si="2"/>
        <v>294.37063291139242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2492092</v>
      </c>
      <c r="E14" s="31">
        <f t="shared" si="4"/>
        <v>1722832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3305653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7520577</v>
      </c>
      <c r="O14" s="43">
        <f t="shared" si="2"/>
        <v>634.64784810126582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346489</v>
      </c>
      <c r="F15" s="46">
        <v>0</v>
      </c>
      <c r="G15" s="46">
        <v>0</v>
      </c>
      <c r="H15" s="46">
        <v>0</v>
      </c>
      <c r="I15" s="46">
        <v>1503788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1850277</v>
      </c>
      <c r="O15" s="47">
        <f t="shared" si="2"/>
        <v>156.14151898734178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1584593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1584593</v>
      </c>
      <c r="O16" s="47">
        <f t="shared" si="2"/>
        <v>133.72092827004221</v>
      </c>
      <c r="P16" s="9"/>
    </row>
    <row r="17" spans="1:119">
      <c r="A17" s="12"/>
      <c r="B17" s="44">
        <v>538</v>
      </c>
      <c r="C17" s="20" t="s">
        <v>33</v>
      </c>
      <c r="D17" s="46">
        <v>0</v>
      </c>
      <c r="E17" s="46">
        <v>1297859</v>
      </c>
      <c r="F17" s="46">
        <v>0</v>
      </c>
      <c r="G17" s="46">
        <v>0</v>
      </c>
      <c r="H17" s="46">
        <v>0</v>
      </c>
      <c r="I17" s="46">
        <v>217272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1515131</v>
      </c>
      <c r="O17" s="47">
        <f t="shared" si="2"/>
        <v>127.85915611814346</v>
      </c>
      <c r="P17" s="9"/>
    </row>
    <row r="18" spans="1:119">
      <c r="A18" s="12"/>
      <c r="B18" s="44">
        <v>539</v>
      </c>
      <c r="C18" s="20" t="s">
        <v>34</v>
      </c>
      <c r="D18" s="46">
        <v>2492092</v>
      </c>
      <c r="E18" s="46">
        <v>78484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2570576</v>
      </c>
      <c r="O18" s="47">
        <f t="shared" si="2"/>
        <v>216.9262447257384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SUM(D20:D22)</f>
        <v>245257</v>
      </c>
      <c r="E19" s="31">
        <f t="shared" si="5"/>
        <v>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2853840</v>
      </c>
      <c r="N19" s="31">
        <f t="shared" si="1"/>
        <v>3099103</v>
      </c>
      <c r="O19" s="43">
        <f t="shared" si="2"/>
        <v>261.52767932489451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2853840</v>
      </c>
      <c r="N20" s="46">
        <f t="shared" si="1"/>
        <v>2853840</v>
      </c>
      <c r="O20" s="47">
        <f t="shared" si="2"/>
        <v>240.83037974683543</v>
      </c>
      <c r="P20" s="9"/>
    </row>
    <row r="21" spans="1:119">
      <c r="A21" s="13"/>
      <c r="B21" s="45">
        <v>554</v>
      </c>
      <c r="C21" s="21" t="s">
        <v>39</v>
      </c>
      <c r="D21" s="46">
        <v>0</v>
      </c>
      <c r="E21" s="46">
        <v>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</v>
      </c>
      <c r="O21" s="47">
        <f t="shared" si="2"/>
        <v>5.0632911392405066E-4</v>
      </c>
      <c r="P21" s="9"/>
    </row>
    <row r="22" spans="1:119">
      <c r="A22" s="13"/>
      <c r="B22" s="45">
        <v>559</v>
      </c>
      <c r="C22" s="21" t="s">
        <v>57</v>
      </c>
      <c r="D22" s="46">
        <v>245257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245257</v>
      </c>
      <c r="O22" s="47">
        <f t="shared" si="2"/>
        <v>20.696793248945148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188856</v>
      </c>
      <c r="E23" s="31">
        <f t="shared" si="6"/>
        <v>846268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1035124</v>
      </c>
      <c r="O23" s="43">
        <f t="shared" si="2"/>
        <v>87.352236286919833</v>
      </c>
      <c r="P23" s="9"/>
    </row>
    <row r="24" spans="1:119">
      <c r="A24" s="12"/>
      <c r="B24" s="44">
        <v>572</v>
      </c>
      <c r="C24" s="20" t="s">
        <v>41</v>
      </c>
      <c r="D24" s="46">
        <v>188856</v>
      </c>
      <c r="E24" s="46">
        <v>805455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994311</v>
      </c>
      <c r="O24" s="47">
        <f t="shared" si="2"/>
        <v>83.908101265822779</v>
      </c>
      <c r="P24" s="9"/>
    </row>
    <row r="25" spans="1:119">
      <c r="A25" s="12"/>
      <c r="B25" s="44">
        <v>579</v>
      </c>
      <c r="C25" s="20" t="s">
        <v>50</v>
      </c>
      <c r="D25" s="46">
        <v>0</v>
      </c>
      <c r="E25" s="46">
        <v>40813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40813</v>
      </c>
      <c r="O25" s="47">
        <f t="shared" si="2"/>
        <v>3.4441350210970465</v>
      </c>
      <c r="P25" s="9"/>
    </row>
    <row r="26" spans="1:119" ht="15.75">
      <c r="A26" s="28" t="s">
        <v>45</v>
      </c>
      <c r="B26" s="29"/>
      <c r="C26" s="30"/>
      <c r="D26" s="31">
        <f t="shared" ref="D26:M26" si="7">SUM(D27:D27)</f>
        <v>109573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109573</v>
      </c>
      <c r="O26" s="43">
        <f t="shared" si="2"/>
        <v>9.2466666666666661</v>
      </c>
      <c r="P26" s="9"/>
    </row>
    <row r="27" spans="1:119" ht="15.75" thickBot="1">
      <c r="A27" s="12"/>
      <c r="B27" s="44">
        <v>581</v>
      </c>
      <c r="C27" s="20" t="s">
        <v>43</v>
      </c>
      <c r="D27" s="46">
        <v>109573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109573</v>
      </c>
      <c r="O27" s="47">
        <f t="shared" si="2"/>
        <v>9.2466666666666661</v>
      </c>
      <c r="P27" s="9"/>
    </row>
    <row r="28" spans="1:119" ht="16.5" thickBot="1">
      <c r="A28" s="14" t="s">
        <v>10</v>
      </c>
      <c r="B28" s="23"/>
      <c r="C28" s="22"/>
      <c r="D28" s="15">
        <f>SUM(D5,D12,D14,D19,D23,D26)</f>
        <v>10151216</v>
      </c>
      <c r="E28" s="15">
        <f t="shared" ref="E28:M28" si="8">SUM(E5,E12,E14,E19,E23,E26)</f>
        <v>2906192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3305653</v>
      </c>
      <c r="J28" s="15">
        <f t="shared" si="8"/>
        <v>0</v>
      </c>
      <c r="K28" s="15">
        <f t="shared" si="8"/>
        <v>109987</v>
      </c>
      <c r="L28" s="15">
        <f t="shared" si="8"/>
        <v>0</v>
      </c>
      <c r="M28" s="15">
        <f t="shared" si="8"/>
        <v>2853840</v>
      </c>
      <c r="N28" s="15">
        <f t="shared" si="1"/>
        <v>19326888</v>
      </c>
      <c r="O28" s="37">
        <f t="shared" si="2"/>
        <v>1630.9610126582279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58</v>
      </c>
      <c r="M30" s="163"/>
      <c r="N30" s="163"/>
      <c r="O30" s="41">
        <v>11850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2775537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110030</v>
      </c>
      <c r="L5" s="26">
        <f t="shared" si="0"/>
        <v>0</v>
      </c>
      <c r="M5" s="26">
        <f t="shared" si="0"/>
        <v>0</v>
      </c>
      <c r="N5" s="27">
        <f t="shared" ref="N5:N31" si="1">SUM(D5:M5)</f>
        <v>2885567</v>
      </c>
      <c r="O5" s="32">
        <f t="shared" ref="O5:O31" si="2">(N5/O$33)</f>
        <v>246.54536910457963</v>
      </c>
      <c r="P5" s="6"/>
    </row>
    <row r="6" spans="1:133">
      <c r="A6" s="12"/>
      <c r="B6" s="44">
        <v>511</v>
      </c>
      <c r="C6" s="20" t="s">
        <v>19</v>
      </c>
      <c r="D6" s="46">
        <v>534316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534316</v>
      </c>
      <c r="O6" s="47">
        <f t="shared" si="2"/>
        <v>45.652426520847577</v>
      </c>
      <c r="P6" s="9"/>
    </row>
    <row r="7" spans="1:133">
      <c r="A7" s="12"/>
      <c r="B7" s="44">
        <v>512</v>
      </c>
      <c r="C7" s="20" t="s">
        <v>20</v>
      </c>
      <c r="D7" s="46">
        <v>487094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487094</v>
      </c>
      <c r="O7" s="47">
        <f t="shared" si="2"/>
        <v>41.617737525632265</v>
      </c>
      <c r="P7" s="9"/>
    </row>
    <row r="8" spans="1:133">
      <c r="A8" s="12"/>
      <c r="B8" s="44">
        <v>513</v>
      </c>
      <c r="C8" s="20" t="s">
        <v>21</v>
      </c>
      <c r="D8" s="46">
        <v>344141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344141</v>
      </c>
      <c r="O8" s="47">
        <f t="shared" si="2"/>
        <v>29.403708133971293</v>
      </c>
      <c r="P8" s="9"/>
    </row>
    <row r="9" spans="1:133">
      <c r="A9" s="12"/>
      <c r="B9" s="44">
        <v>514</v>
      </c>
      <c r="C9" s="20" t="s">
        <v>22</v>
      </c>
      <c r="D9" s="46">
        <v>39843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39843</v>
      </c>
      <c r="O9" s="47">
        <f t="shared" si="2"/>
        <v>3.404220779220779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110030</v>
      </c>
      <c r="L10" s="46">
        <v>0</v>
      </c>
      <c r="M10" s="46">
        <v>0</v>
      </c>
      <c r="N10" s="46">
        <f t="shared" si="1"/>
        <v>110030</v>
      </c>
      <c r="O10" s="47">
        <f t="shared" si="2"/>
        <v>9.40105946684894</v>
      </c>
      <c r="P10" s="9"/>
    </row>
    <row r="11" spans="1:133">
      <c r="A11" s="12"/>
      <c r="B11" s="44">
        <v>519</v>
      </c>
      <c r="C11" s="20" t="s">
        <v>25</v>
      </c>
      <c r="D11" s="46">
        <v>1370143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1370143</v>
      </c>
      <c r="O11" s="47">
        <f t="shared" si="2"/>
        <v>117.06621667805878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3864851</v>
      </c>
      <c r="E12" s="31">
        <f t="shared" si="3"/>
        <v>549565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4414416</v>
      </c>
      <c r="O12" s="43">
        <f t="shared" si="2"/>
        <v>377.17156527682846</v>
      </c>
      <c r="P12" s="10"/>
    </row>
    <row r="13" spans="1:133">
      <c r="A13" s="12"/>
      <c r="B13" s="44">
        <v>521</v>
      </c>
      <c r="C13" s="20" t="s">
        <v>27</v>
      </c>
      <c r="D13" s="46">
        <v>3136898</v>
      </c>
      <c r="E13" s="46">
        <v>549565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3686463</v>
      </c>
      <c r="O13" s="47">
        <f t="shared" si="2"/>
        <v>314.9746240601504</v>
      </c>
      <c r="P13" s="9"/>
    </row>
    <row r="14" spans="1:133">
      <c r="A14" s="12"/>
      <c r="B14" s="44">
        <v>524</v>
      </c>
      <c r="C14" s="20" t="s">
        <v>28</v>
      </c>
      <c r="D14" s="46">
        <v>727953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727953</v>
      </c>
      <c r="O14" s="47">
        <f t="shared" si="2"/>
        <v>62.196941216678056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2410890</v>
      </c>
      <c r="E15" s="31">
        <f t="shared" si="4"/>
        <v>278948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3037329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5727167</v>
      </c>
      <c r="O15" s="43">
        <f t="shared" si="2"/>
        <v>489.33415926179083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29938</v>
      </c>
      <c r="F16" s="46">
        <v>0</v>
      </c>
      <c r="G16" s="46">
        <v>0</v>
      </c>
      <c r="H16" s="46">
        <v>0</v>
      </c>
      <c r="I16" s="46">
        <v>1533853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1563791</v>
      </c>
      <c r="O16" s="47">
        <f t="shared" si="2"/>
        <v>133.61167122351333</v>
      </c>
      <c r="P16" s="9"/>
    </row>
    <row r="17" spans="1:119">
      <c r="A17" s="12"/>
      <c r="B17" s="44">
        <v>535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1334760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1334760</v>
      </c>
      <c r="O17" s="47">
        <f t="shared" si="2"/>
        <v>114.04306220095694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210914</v>
      </c>
      <c r="F18" s="46">
        <v>0</v>
      </c>
      <c r="G18" s="46">
        <v>0</v>
      </c>
      <c r="H18" s="46">
        <v>0</v>
      </c>
      <c r="I18" s="46">
        <v>168716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379630</v>
      </c>
      <c r="O18" s="47">
        <f t="shared" si="2"/>
        <v>32.435919343814078</v>
      </c>
      <c r="P18" s="9"/>
    </row>
    <row r="19" spans="1:119">
      <c r="A19" s="12"/>
      <c r="B19" s="44">
        <v>539</v>
      </c>
      <c r="C19" s="20" t="s">
        <v>34</v>
      </c>
      <c r="D19" s="46">
        <v>2410890</v>
      </c>
      <c r="E19" s="46">
        <v>38096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2448986</v>
      </c>
      <c r="O19" s="47">
        <f t="shared" si="2"/>
        <v>209.24350649350649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0</v>
      </c>
      <c r="E20" s="31">
        <f t="shared" si="5"/>
        <v>40162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40162</v>
      </c>
      <c r="O20" s="43">
        <f t="shared" si="2"/>
        <v>3.4314764183185238</v>
      </c>
      <c r="P20" s="10"/>
    </row>
    <row r="21" spans="1:119">
      <c r="A21" s="12"/>
      <c r="B21" s="44">
        <v>541</v>
      </c>
      <c r="C21" s="20" t="s">
        <v>54</v>
      </c>
      <c r="D21" s="46">
        <v>0</v>
      </c>
      <c r="E21" s="46">
        <v>40162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40162</v>
      </c>
      <c r="O21" s="47">
        <f t="shared" si="2"/>
        <v>3.4314764183185238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4117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3506501</v>
      </c>
      <c r="N22" s="31">
        <f t="shared" si="1"/>
        <v>3510618</v>
      </c>
      <c r="O22" s="43">
        <f t="shared" si="2"/>
        <v>299.95027341079975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3506501</v>
      </c>
      <c r="N23" s="46">
        <f t="shared" si="1"/>
        <v>3506501</v>
      </c>
      <c r="O23" s="47">
        <f t="shared" si="2"/>
        <v>299.59851332877651</v>
      </c>
      <c r="P23" s="9"/>
    </row>
    <row r="24" spans="1:119">
      <c r="A24" s="13"/>
      <c r="B24" s="45">
        <v>554</v>
      </c>
      <c r="C24" s="21" t="s">
        <v>39</v>
      </c>
      <c r="D24" s="46">
        <v>0</v>
      </c>
      <c r="E24" s="46">
        <v>4117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4117</v>
      </c>
      <c r="O24" s="47">
        <f t="shared" si="2"/>
        <v>0.35176008202323994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SUM(D26:D28)</f>
        <v>441079</v>
      </c>
      <c r="E25" s="31">
        <f t="shared" si="7"/>
        <v>98115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539194</v>
      </c>
      <c r="O25" s="43">
        <f t="shared" si="2"/>
        <v>46.069207108680793</v>
      </c>
      <c r="P25" s="9"/>
    </row>
    <row r="26" spans="1:119">
      <c r="A26" s="12"/>
      <c r="B26" s="44">
        <v>572</v>
      </c>
      <c r="C26" s="20" t="s">
        <v>41</v>
      </c>
      <c r="D26" s="46">
        <v>202464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202464</v>
      </c>
      <c r="O26" s="47">
        <f t="shared" si="2"/>
        <v>17.2987012987013</v>
      </c>
      <c r="P26" s="9"/>
    </row>
    <row r="27" spans="1:119">
      <c r="A27" s="12"/>
      <c r="B27" s="44">
        <v>575</v>
      </c>
      <c r="C27" s="20" t="s">
        <v>42</v>
      </c>
      <c r="D27" s="46">
        <v>238615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238615</v>
      </c>
      <c r="O27" s="47">
        <f t="shared" si="2"/>
        <v>20.387474367737525</v>
      </c>
      <c r="P27" s="9"/>
    </row>
    <row r="28" spans="1:119">
      <c r="A28" s="12"/>
      <c r="B28" s="44">
        <v>579</v>
      </c>
      <c r="C28" s="20" t="s">
        <v>50</v>
      </c>
      <c r="D28" s="46">
        <v>0</v>
      </c>
      <c r="E28" s="46">
        <v>98115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98115</v>
      </c>
      <c r="O28" s="47">
        <f t="shared" si="2"/>
        <v>8.3830314422419683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37816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37816</v>
      </c>
      <c r="O29" s="43">
        <f t="shared" si="2"/>
        <v>3.231032125768968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37816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37816</v>
      </c>
      <c r="O30" s="47">
        <f t="shared" si="2"/>
        <v>3.231032125768968</v>
      </c>
      <c r="P30" s="9"/>
    </row>
    <row r="31" spans="1:119" ht="16.5" thickBot="1">
      <c r="A31" s="14" t="s">
        <v>10</v>
      </c>
      <c r="B31" s="23"/>
      <c r="C31" s="22"/>
      <c r="D31" s="15">
        <f>SUM(D5,D12,D15,D20,D22,D25,D29)</f>
        <v>9530173</v>
      </c>
      <c r="E31" s="15">
        <f t="shared" ref="E31:M31" si="9">SUM(E5,E12,E15,E20,E22,E25,E29)</f>
        <v>970907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3037329</v>
      </c>
      <c r="J31" s="15">
        <f t="shared" si="9"/>
        <v>0</v>
      </c>
      <c r="K31" s="15">
        <f t="shared" si="9"/>
        <v>110030</v>
      </c>
      <c r="L31" s="15">
        <f t="shared" si="9"/>
        <v>0</v>
      </c>
      <c r="M31" s="15">
        <f t="shared" si="9"/>
        <v>3506501</v>
      </c>
      <c r="N31" s="15">
        <f t="shared" si="1"/>
        <v>17154940</v>
      </c>
      <c r="O31" s="37">
        <f t="shared" si="2"/>
        <v>1465.7330827067669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55</v>
      </c>
      <c r="M33" s="163"/>
      <c r="N33" s="163"/>
      <c r="O33" s="41">
        <v>11704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2968462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107166</v>
      </c>
      <c r="L5" s="26">
        <f t="shared" si="0"/>
        <v>0</v>
      </c>
      <c r="M5" s="26">
        <f t="shared" si="0"/>
        <v>0</v>
      </c>
      <c r="N5" s="27">
        <f t="shared" ref="N5:N33" si="1">SUM(D5:M5)</f>
        <v>3075628</v>
      </c>
      <c r="O5" s="32">
        <f t="shared" ref="O5:O33" si="2">(N5/O$35)</f>
        <v>273.51071587372167</v>
      </c>
      <c r="P5" s="6"/>
    </row>
    <row r="6" spans="1:133">
      <c r="A6" s="12"/>
      <c r="B6" s="44">
        <v>511</v>
      </c>
      <c r="C6" s="20" t="s">
        <v>19</v>
      </c>
      <c r="D6" s="46">
        <v>561420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561420</v>
      </c>
      <c r="O6" s="47">
        <f t="shared" si="2"/>
        <v>49.926189417518898</v>
      </c>
      <c r="P6" s="9"/>
    </row>
    <row r="7" spans="1:133">
      <c r="A7" s="12"/>
      <c r="B7" s="44">
        <v>512</v>
      </c>
      <c r="C7" s="20" t="s">
        <v>20</v>
      </c>
      <c r="D7" s="46">
        <v>472464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472464</v>
      </c>
      <c r="O7" s="47">
        <f t="shared" si="2"/>
        <v>42.015473543797242</v>
      </c>
      <c r="P7" s="9"/>
    </row>
    <row r="8" spans="1:133">
      <c r="A8" s="12"/>
      <c r="B8" s="44">
        <v>513</v>
      </c>
      <c r="C8" s="20" t="s">
        <v>21</v>
      </c>
      <c r="D8" s="46">
        <v>371563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371563</v>
      </c>
      <c r="O8" s="47">
        <f t="shared" si="2"/>
        <v>33.042507781236104</v>
      </c>
      <c r="P8" s="9"/>
    </row>
    <row r="9" spans="1:133">
      <c r="A9" s="12"/>
      <c r="B9" s="44">
        <v>514</v>
      </c>
      <c r="C9" s="20" t="s">
        <v>22</v>
      </c>
      <c r="D9" s="46">
        <v>48797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48797</v>
      </c>
      <c r="O9" s="47">
        <f t="shared" si="2"/>
        <v>4.3394397510004445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107166</v>
      </c>
      <c r="L10" s="46">
        <v>0</v>
      </c>
      <c r="M10" s="46">
        <v>0</v>
      </c>
      <c r="N10" s="46">
        <f t="shared" si="1"/>
        <v>107166</v>
      </c>
      <c r="O10" s="47">
        <f t="shared" si="2"/>
        <v>9.530102267674522</v>
      </c>
      <c r="P10" s="9"/>
    </row>
    <row r="11" spans="1:133">
      <c r="A11" s="12"/>
      <c r="B11" s="44">
        <v>519</v>
      </c>
      <c r="C11" s="20" t="s">
        <v>25</v>
      </c>
      <c r="D11" s="46">
        <v>1514218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1514218</v>
      </c>
      <c r="O11" s="47">
        <f t="shared" si="2"/>
        <v>134.65700311249444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3567065</v>
      </c>
      <c r="E12" s="31">
        <f t="shared" si="3"/>
        <v>648370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4215435</v>
      </c>
      <c r="O12" s="43">
        <f t="shared" si="2"/>
        <v>374.87194308581593</v>
      </c>
      <c r="P12" s="10"/>
    </row>
    <row r="13" spans="1:133">
      <c r="A13" s="12"/>
      <c r="B13" s="44">
        <v>521</v>
      </c>
      <c r="C13" s="20" t="s">
        <v>27</v>
      </c>
      <c r="D13" s="46">
        <v>2908019</v>
      </c>
      <c r="E13" s="46">
        <v>648370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3556389</v>
      </c>
      <c r="O13" s="47">
        <f t="shared" si="2"/>
        <v>316.26402845709202</v>
      </c>
      <c r="P13" s="9"/>
    </row>
    <row r="14" spans="1:133">
      <c r="A14" s="12"/>
      <c r="B14" s="44">
        <v>524</v>
      </c>
      <c r="C14" s="20" t="s">
        <v>28</v>
      </c>
      <c r="D14" s="46">
        <v>659046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659046</v>
      </c>
      <c r="O14" s="47">
        <f t="shared" si="2"/>
        <v>58.607914628723876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2440690</v>
      </c>
      <c r="E15" s="31">
        <f t="shared" si="4"/>
        <v>749049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3053233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6242972</v>
      </c>
      <c r="O15" s="43">
        <f t="shared" si="2"/>
        <v>555.17759004001778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1541582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1541582</v>
      </c>
      <c r="O16" s="47">
        <f t="shared" si="2"/>
        <v>137.09044019564251</v>
      </c>
      <c r="P16" s="9"/>
    </row>
    <row r="17" spans="1:16">
      <c r="A17" s="12"/>
      <c r="B17" s="44">
        <v>535</v>
      </c>
      <c r="C17" s="20" t="s">
        <v>32</v>
      </c>
      <c r="D17" s="46">
        <v>0</v>
      </c>
      <c r="E17" s="46">
        <v>353305</v>
      </c>
      <c r="F17" s="46">
        <v>0</v>
      </c>
      <c r="G17" s="46">
        <v>0</v>
      </c>
      <c r="H17" s="46">
        <v>0</v>
      </c>
      <c r="I17" s="46">
        <v>1357121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1710426</v>
      </c>
      <c r="O17" s="47">
        <f t="shared" si="2"/>
        <v>152.10546909737661</v>
      </c>
      <c r="P17" s="9"/>
    </row>
    <row r="18" spans="1:16">
      <c r="A18" s="12"/>
      <c r="B18" s="44">
        <v>538</v>
      </c>
      <c r="C18" s="20" t="s">
        <v>33</v>
      </c>
      <c r="D18" s="46">
        <v>0</v>
      </c>
      <c r="E18" s="46">
        <v>194773</v>
      </c>
      <c r="F18" s="46">
        <v>0</v>
      </c>
      <c r="G18" s="46">
        <v>0</v>
      </c>
      <c r="H18" s="46">
        <v>0</v>
      </c>
      <c r="I18" s="46">
        <v>154530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349303</v>
      </c>
      <c r="O18" s="47">
        <f t="shared" si="2"/>
        <v>31.062961316140505</v>
      </c>
      <c r="P18" s="9"/>
    </row>
    <row r="19" spans="1:16">
      <c r="A19" s="12"/>
      <c r="B19" s="44">
        <v>539</v>
      </c>
      <c r="C19" s="20" t="s">
        <v>34</v>
      </c>
      <c r="D19" s="46">
        <v>2440690</v>
      </c>
      <c r="E19" s="46">
        <v>200971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2641661</v>
      </c>
      <c r="O19" s="47">
        <f t="shared" si="2"/>
        <v>234.91871943085815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SUM(D21:D21)</f>
        <v>117847</v>
      </c>
      <c r="E20" s="31">
        <f t="shared" si="5"/>
        <v>16835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134682</v>
      </c>
      <c r="O20" s="43">
        <f t="shared" si="2"/>
        <v>11.977056469542019</v>
      </c>
      <c r="P20" s="10"/>
    </row>
    <row r="21" spans="1:16">
      <c r="A21" s="12"/>
      <c r="B21" s="44">
        <v>549</v>
      </c>
      <c r="C21" s="20" t="s">
        <v>36</v>
      </c>
      <c r="D21" s="46">
        <v>117847</v>
      </c>
      <c r="E21" s="46">
        <v>16835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134682</v>
      </c>
      <c r="O21" s="47">
        <f t="shared" si="2"/>
        <v>11.977056469542019</v>
      </c>
      <c r="P21" s="9"/>
    </row>
    <row r="22" spans="1:16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4099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2513846</v>
      </c>
      <c r="N22" s="31">
        <f t="shared" si="1"/>
        <v>2517945</v>
      </c>
      <c r="O22" s="43">
        <f t="shared" si="2"/>
        <v>223.91685193419298</v>
      </c>
      <c r="P22" s="10"/>
    </row>
    <row r="23" spans="1:16">
      <c r="A23" s="13"/>
      <c r="B23" s="45">
        <v>552</v>
      </c>
      <c r="C23" s="21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2513846</v>
      </c>
      <c r="N23" s="46">
        <f t="shared" si="1"/>
        <v>2513846</v>
      </c>
      <c r="O23" s="47">
        <f t="shared" si="2"/>
        <v>223.55233437083149</v>
      </c>
      <c r="P23" s="9"/>
    </row>
    <row r="24" spans="1:16">
      <c r="A24" s="13"/>
      <c r="B24" s="45">
        <v>554</v>
      </c>
      <c r="C24" s="21" t="s">
        <v>39</v>
      </c>
      <c r="D24" s="46">
        <v>0</v>
      </c>
      <c r="E24" s="46">
        <v>4099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4099</v>
      </c>
      <c r="O24" s="47">
        <f t="shared" si="2"/>
        <v>0.36451756336149399</v>
      </c>
      <c r="P24" s="9"/>
    </row>
    <row r="25" spans="1:16" ht="15.75">
      <c r="A25" s="28" t="s">
        <v>40</v>
      </c>
      <c r="B25" s="29"/>
      <c r="C25" s="30"/>
      <c r="D25" s="31">
        <f t="shared" ref="D25:M25" si="7">SUM(D26:D29)</f>
        <v>451004</v>
      </c>
      <c r="E25" s="31">
        <f t="shared" si="7"/>
        <v>98782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549786</v>
      </c>
      <c r="O25" s="43">
        <f t="shared" si="2"/>
        <v>48.891596265006669</v>
      </c>
      <c r="P25" s="9"/>
    </row>
    <row r="26" spans="1:16">
      <c r="A26" s="12"/>
      <c r="B26" s="44">
        <v>572</v>
      </c>
      <c r="C26" s="20" t="s">
        <v>41</v>
      </c>
      <c r="D26" s="46">
        <v>204473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204473</v>
      </c>
      <c r="O26" s="47">
        <f t="shared" si="2"/>
        <v>18.183459315251223</v>
      </c>
      <c r="P26" s="9"/>
    </row>
    <row r="27" spans="1:16">
      <c r="A27" s="12"/>
      <c r="B27" s="44">
        <v>573</v>
      </c>
      <c r="C27" s="20" t="s">
        <v>49</v>
      </c>
      <c r="D27" s="46">
        <v>0</v>
      </c>
      <c r="E27" s="46">
        <v>59408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59408</v>
      </c>
      <c r="O27" s="47">
        <f t="shared" si="2"/>
        <v>5.2830591373943978</v>
      </c>
      <c r="P27" s="9"/>
    </row>
    <row r="28" spans="1:16">
      <c r="A28" s="12"/>
      <c r="B28" s="44">
        <v>575</v>
      </c>
      <c r="C28" s="20" t="s">
        <v>42</v>
      </c>
      <c r="D28" s="46">
        <v>246531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246531</v>
      </c>
      <c r="O28" s="47">
        <f t="shared" si="2"/>
        <v>21.92361049355269</v>
      </c>
      <c r="P28" s="9"/>
    </row>
    <row r="29" spans="1:16">
      <c r="A29" s="12"/>
      <c r="B29" s="44">
        <v>579</v>
      </c>
      <c r="C29" s="20" t="s">
        <v>50</v>
      </c>
      <c r="D29" s="46">
        <v>0</v>
      </c>
      <c r="E29" s="46">
        <v>39374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39374</v>
      </c>
      <c r="O29" s="47">
        <f t="shared" si="2"/>
        <v>3.5014673188083592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SUM(D31:D32)</f>
        <v>1929185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1"/>
        <v>1929185</v>
      </c>
      <c r="O30" s="43">
        <f t="shared" si="2"/>
        <v>171.55935971542908</v>
      </c>
      <c r="P30" s="9"/>
    </row>
    <row r="31" spans="1:16">
      <c r="A31" s="12"/>
      <c r="B31" s="44">
        <v>581</v>
      </c>
      <c r="C31" s="20" t="s">
        <v>43</v>
      </c>
      <c r="D31" s="46">
        <v>1998075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1998075</v>
      </c>
      <c r="O31" s="47">
        <f t="shared" si="2"/>
        <v>177.68563806136061</v>
      </c>
      <c r="P31" s="9"/>
    </row>
    <row r="32" spans="1:16" ht="15.75" thickBot="1">
      <c r="A32" s="12"/>
      <c r="B32" s="44">
        <v>593</v>
      </c>
      <c r="C32" s="20" t="s">
        <v>44</v>
      </c>
      <c r="D32" s="46">
        <v>-68890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-68890</v>
      </c>
      <c r="O32" s="47">
        <f t="shared" si="2"/>
        <v>-6.1262783459315253</v>
      </c>
      <c r="P32" s="9"/>
    </row>
    <row r="33" spans="1:119" ht="16.5" thickBot="1">
      <c r="A33" s="14" t="s">
        <v>10</v>
      </c>
      <c r="B33" s="23"/>
      <c r="C33" s="22"/>
      <c r="D33" s="15">
        <f>SUM(D5,D12,D15,D20,D22,D25,D30)</f>
        <v>11474253</v>
      </c>
      <c r="E33" s="15">
        <f t="shared" ref="E33:M33" si="9">SUM(E5,E12,E15,E20,E22,E25,E30)</f>
        <v>1517135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3053233</v>
      </c>
      <c r="J33" s="15">
        <f t="shared" si="9"/>
        <v>0</v>
      </c>
      <c r="K33" s="15">
        <f t="shared" si="9"/>
        <v>107166</v>
      </c>
      <c r="L33" s="15">
        <f t="shared" si="9"/>
        <v>0</v>
      </c>
      <c r="M33" s="15">
        <f t="shared" si="9"/>
        <v>2513846</v>
      </c>
      <c r="N33" s="15">
        <f t="shared" si="1"/>
        <v>18665633</v>
      </c>
      <c r="O33" s="37">
        <f t="shared" si="2"/>
        <v>1659.9051133837261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51</v>
      </c>
      <c r="M35" s="163"/>
      <c r="N35" s="163"/>
      <c r="O35" s="41">
        <v>11245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2468511</v>
      </c>
      <c r="E5" s="26">
        <f t="shared" ref="E5:M5" si="0">SUM(E6:E12)</f>
        <v>8750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95634</v>
      </c>
      <c r="L5" s="26">
        <f t="shared" si="0"/>
        <v>0</v>
      </c>
      <c r="M5" s="26">
        <f t="shared" si="0"/>
        <v>0</v>
      </c>
      <c r="N5" s="27">
        <f>SUM(D5:M5)</f>
        <v>2572895</v>
      </c>
      <c r="O5" s="32">
        <f t="shared" ref="O5:O33" si="1">(N5/O$35)</f>
        <v>251.82489967700891</v>
      </c>
      <c r="P5" s="6"/>
    </row>
    <row r="6" spans="1:133">
      <c r="A6" s="12"/>
      <c r="B6" s="44">
        <v>511</v>
      </c>
      <c r="C6" s="20" t="s">
        <v>19</v>
      </c>
      <c r="D6" s="46">
        <v>72195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72195</v>
      </c>
      <c r="O6" s="47">
        <f t="shared" si="1"/>
        <v>7.0661642360771264</v>
      </c>
      <c r="P6" s="9"/>
    </row>
    <row r="7" spans="1:133">
      <c r="A7" s="12"/>
      <c r="B7" s="44">
        <v>512</v>
      </c>
      <c r="C7" s="20" t="s">
        <v>20</v>
      </c>
      <c r="D7" s="46">
        <v>403890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403890</v>
      </c>
      <c r="O7" s="47">
        <f t="shared" si="1"/>
        <v>39.531173534305566</v>
      </c>
      <c r="P7" s="9"/>
    </row>
    <row r="8" spans="1:133">
      <c r="A8" s="12"/>
      <c r="B8" s="44">
        <v>513</v>
      </c>
      <c r="C8" s="20" t="s">
        <v>21</v>
      </c>
      <c r="D8" s="46">
        <v>416232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416232</v>
      </c>
      <c r="O8" s="47">
        <f t="shared" si="1"/>
        <v>40.739160223157484</v>
      </c>
      <c r="P8" s="9"/>
    </row>
    <row r="9" spans="1:133">
      <c r="A9" s="12"/>
      <c r="B9" s="44">
        <v>514</v>
      </c>
      <c r="C9" s="20" t="s">
        <v>22</v>
      </c>
      <c r="D9" s="46">
        <v>43921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43921</v>
      </c>
      <c r="O9" s="47">
        <f t="shared" si="1"/>
        <v>4.2988156993246553</v>
      </c>
      <c r="P9" s="9"/>
    </row>
    <row r="10" spans="1:133">
      <c r="A10" s="12"/>
      <c r="B10" s="44">
        <v>515</v>
      </c>
      <c r="C10" s="20" t="s">
        <v>23</v>
      </c>
      <c r="D10" s="46">
        <v>0</v>
      </c>
      <c r="E10" s="46">
        <v>8750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8750</v>
      </c>
      <c r="O10" s="47">
        <f t="shared" si="1"/>
        <v>0.85641577762552612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95634</v>
      </c>
      <c r="L11" s="46">
        <v>0</v>
      </c>
      <c r="M11" s="46">
        <v>0</v>
      </c>
      <c r="N11" s="46">
        <f t="shared" si="2"/>
        <v>95634</v>
      </c>
      <c r="O11" s="47">
        <f t="shared" si="1"/>
        <v>9.3602818831359507</v>
      </c>
      <c r="P11" s="9"/>
    </row>
    <row r="12" spans="1:133">
      <c r="A12" s="12"/>
      <c r="B12" s="44">
        <v>519</v>
      </c>
      <c r="C12" s="20" t="s">
        <v>25</v>
      </c>
      <c r="D12" s="46">
        <v>1532273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1532273</v>
      </c>
      <c r="O12" s="47">
        <f t="shared" si="1"/>
        <v>149.97288832338259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3598760</v>
      </c>
      <c r="E13" s="31">
        <f t="shared" si="3"/>
        <v>628757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4227517</v>
      </c>
      <c r="O13" s="43">
        <f t="shared" si="1"/>
        <v>413.7728295977293</v>
      </c>
      <c r="P13" s="10"/>
    </row>
    <row r="14" spans="1:133">
      <c r="A14" s="12"/>
      <c r="B14" s="44">
        <v>521</v>
      </c>
      <c r="C14" s="20" t="s">
        <v>27</v>
      </c>
      <c r="D14" s="46">
        <v>2928761</v>
      </c>
      <c r="E14" s="46">
        <v>628097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3556858</v>
      </c>
      <c r="O14" s="47">
        <f t="shared" si="1"/>
        <v>348.13134971126556</v>
      </c>
      <c r="P14" s="9"/>
    </row>
    <row r="15" spans="1:133">
      <c r="A15" s="12"/>
      <c r="B15" s="44">
        <v>524</v>
      </c>
      <c r="C15" s="20" t="s">
        <v>28</v>
      </c>
      <c r="D15" s="46">
        <v>669999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669999</v>
      </c>
      <c r="O15" s="47">
        <f t="shared" si="1"/>
        <v>65.57688166780855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660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660</v>
      </c>
      <c r="O16" s="47">
        <f t="shared" si="1"/>
        <v>6.4598218655182532E-2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2564748</v>
      </c>
      <c r="E17" s="31">
        <f t="shared" si="5"/>
        <v>3972190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2789257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9326195</v>
      </c>
      <c r="O17" s="43">
        <f t="shared" si="1"/>
        <v>912.81149065283353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873380</v>
      </c>
      <c r="F18" s="46">
        <v>0</v>
      </c>
      <c r="G18" s="46">
        <v>0</v>
      </c>
      <c r="H18" s="46">
        <v>0</v>
      </c>
      <c r="I18" s="46">
        <v>1500302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2373682</v>
      </c>
      <c r="O18" s="47">
        <f t="shared" si="1"/>
        <v>232.32671038465304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232625</v>
      </c>
      <c r="F19" s="46">
        <v>0</v>
      </c>
      <c r="G19" s="46">
        <v>0</v>
      </c>
      <c r="H19" s="46">
        <v>0</v>
      </c>
      <c r="I19" s="46">
        <v>1139225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1371850</v>
      </c>
      <c r="O19" s="47">
        <f t="shared" si="1"/>
        <v>134.27131251835178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2828089</v>
      </c>
      <c r="F20" s="46">
        <v>0</v>
      </c>
      <c r="G20" s="46">
        <v>0</v>
      </c>
      <c r="H20" s="46">
        <v>0</v>
      </c>
      <c r="I20" s="46">
        <v>149730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2977819</v>
      </c>
      <c r="O20" s="47">
        <f t="shared" si="1"/>
        <v>291.45727708720761</v>
      </c>
      <c r="P20" s="9"/>
    </row>
    <row r="21" spans="1:16">
      <c r="A21" s="12"/>
      <c r="B21" s="44">
        <v>539</v>
      </c>
      <c r="C21" s="20" t="s">
        <v>34</v>
      </c>
      <c r="D21" s="46">
        <v>2564748</v>
      </c>
      <c r="E21" s="46">
        <v>38096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2602844</v>
      </c>
      <c r="O21" s="47">
        <f t="shared" si="1"/>
        <v>254.75619066262112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113539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113539</v>
      </c>
      <c r="O22" s="43">
        <f t="shared" si="1"/>
        <v>11.112753254379955</v>
      </c>
      <c r="P22" s="10"/>
    </row>
    <row r="23" spans="1:16">
      <c r="A23" s="12"/>
      <c r="B23" s="44">
        <v>549</v>
      </c>
      <c r="C23" s="20" t="s">
        <v>36</v>
      </c>
      <c r="D23" s="46">
        <v>113539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113539</v>
      </c>
      <c r="O23" s="47">
        <f t="shared" si="1"/>
        <v>11.112753254379955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0</v>
      </c>
      <c r="E24" s="31">
        <f t="shared" si="7"/>
        <v>3080042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3080042</v>
      </c>
      <c r="O24" s="43">
        <f t="shared" si="1"/>
        <v>301.46246451991777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3074416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3074416</v>
      </c>
      <c r="O25" s="47">
        <f t="shared" si="1"/>
        <v>300.91181364392679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5626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5626</v>
      </c>
      <c r="O26" s="47">
        <f t="shared" si="1"/>
        <v>0.55065087599099538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505484</v>
      </c>
      <c r="E27" s="31">
        <f t="shared" si="8"/>
        <v>27054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532538</v>
      </c>
      <c r="O27" s="43">
        <f t="shared" si="1"/>
        <v>52.12273661544485</v>
      </c>
      <c r="P27" s="9"/>
    </row>
    <row r="28" spans="1:16">
      <c r="A28" s="12"/>
      <c r="B28" s="44">
        <v>572</v>
      </c>
      <c r="C28" s="20" t="s">
        <v>41</v>
      </c>
      <c r="D28" s="46">
        <v>233008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233008</v>
      </c>
      <c r="O28" s="47">
        <f t="shared" si="1"/>
        <v>22.805911715767838</v>
      </c>
      <c r="P28" s="9"/>
    </row>
    <row r="29" spans="1:16">
      <c r="A29" s="12"/>
      <c r="B29" s="44">
        <v>575</v>
      </c>
      <c r="C29" s="20" t="s">
        <v>42</v>
      </c>
      <c r="D29" s="46">
        <v>272476</v>
      </c>
      <c r="E29" s="46">
        <v>27054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299530</v>
      </c>
      <c r="O29" s="47">
        <f t="shared" si="1"/>
        <v>29.316824899677009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2094931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2094931</v>
      </c>
      <c r="O30" s="43">
        <f t="shared" si="1"/>
        <v>205.0436527356367</v>
      </c>
      <c r="P30" s="9"/>
    </row>
    <row r="31" spans="1:16">
      <c r="A31" s="12"/>
      <c r="B31" s="44">
        <v>581</v>
      </c>
      <c r="C31" s="20" t="s">
        <v>43</v>
      </c>
      <c r="D31" s="46">
        <v>2031361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2031361</v>
      </c>
      <c r="O31" s="47">
        <f t="shared" si="1"/>
        <v>198.82166976607616</v>
      </c>
      <c r="P31" s="9"/>
    </row>
    <row r="32" spans="1:16" ht="15.75" thickBot="1">
      <c r="A32" s="12"/>
      <c r="B32" s="44">
        <v>593</v>
      </c>
      <c r="C32" s="20" t="s">
        <v>44</v>
      </c>
      <c r="D32" s="46">
        <v>63570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63570</v>
      </c>
      <c r="O32" s="47">
        <f t="shared" si="1"/>
        <v>6.2219829695605364</v>
      </c>
      <c r="P32" s="9"/>
    </row>
    <row r="33" spans="1:119" ht="16.5" thickBot="1">
      <c r="A33" s="14" t="s">
        <v>10</v>
      </c>
      <c r="B33" s="23"/>
      <c r="C33" s="22"/>
      <c r="D33" s="15">
        <f>SUM(D5,D13,D17,D22,D24,D27,D30)</f>
        <v>11345973</v>
      </c>
      <c r="E33" s="15">
        <f t="shared" ref="E33:M33" si="10">SUM(E5,E13,E17,E22,E24,E27,E30)</f>
        <v>7716793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2789257</v>
      </c>
      <c r="J33" s="15">
        <f t="shared" si="10"/>
        <v>0</v>
      </c>
      <c r="K33" s="15">
        <f t="shared" si="10"/>
        <v>95634</v>
      </c>
      <c r="L33" s="15">
        <f t="shared" si="10"/>
        <v>0</v>
      </c>
      <c r="M33" s="15">
        <f t="shared" si="10"/>
        <v>0</v>
      </c>
      <c r="N33" s="15">
        <f t="shared" si="4"/>
        <v>21947657</v>
      </c>
      <c r="O33" s="37">
        <f t="shared" si="1"/>
        <v>2148.1508270529512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10217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3017908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328807</v>
      </c>
      <c r="L5" s="26">
        <f t="shared" si="0"/>
        <v>0</v>
      </c>
      <c r="M5" s="26">
        <f t="shared" si="0"/>
        <v>0</v>
      </c>
      <c r="N5" s="27">
        <f t="shared" ref="N5:N31" si="1">SUM(D5:M5)</f>
        <v>3346715</v>
      </c>
      <c r="O5" s="32">
        <f t="shared" ref="O5:O31" si="2">(N5/O$33)</f>
        <v>328.33464142058273</v>
      </c>
      <c r="P5" s="6"/>
    </row>
    <row r="6" spans="1:133">
      <c r="A6" s="12"/>
      <c r="B6" s="44">
        <v>511</v>
      </c>
      <c r="C6" s="20" t="s">
        <v>19</v>
      </c>
      <c r="D6" s="46">
        <v>97105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97105</v>
      </c>
      <c r="O6" s="47">
        <f t="shared" si="2"/>
        <v>9.5266359266163061</v>
      </c>
      <c r="P6" s="9"/>
    </row>
    <row r="7" spans="1:133">
      <c r="A7" s="12"/>
      <c r="B7" s="44">
        <v>512</v>
      </c>
      <c r="C7" s="20" t="s">
        <v>20</v>
      </c>
      <c r="D7" s="46">
        <v>536165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536165</v>
      </c>
      <c r="O7" s="47">
        <f t="shared" si="2"/>
        <v>52.601295006376922</v>
      </c>
      <c r="P7" s="9"/>
    </row>
    <row r="8" spans="1:133">
      <c r="A8" s="12"/>
      <c r="B8" s="44">
        <v>513</v>
      </c>
      <c r="C8" s="20" t="s">
        <v>21</v>
      </c>
      <c r="D8" s="46">
        <v>382177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382177</v>
      </c>
      <c r="O8" s="47">
        <f t="shared" si="2"/>
        <v>37.494064554105762</v>
      </c>
      <c r="P8" s="9"/>
    </row>
    <row r="9" spans="1:133">
      <c r="A9" s="12"/>
      <c r="B9" s="44">
        <v>514</v>
      </c>
      <c r="C9" s="20" t="s">
        <v>22</v>
      </c>
      <c r="D9" s="46">
        <v>25108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25108</v>
      </c>
      <c r="O9" s="47">
        <f t="shared" si="2"/>
        <v>2.4632590993819288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328807</v>
      </c>
      <c r="L10" s="46">
        <v>0</v>
      </c>
      <c r="M10" s="46">
        <v>0</v>
      </c>
      <c r="N10" s="46">
        <f t="shared" si="1"/>
        <v>328807</v>
      </c>
      <c r="O10" s="47">
        <f t="shared" si="2"/>
        <v>32.258118316491711</v>
      </c>
      <c r="P10" s="9"/>
    </row>
    <row r="11" spans="1:133">
      <c r="A11" s="12"/>
      <c r="B11" s="44">
        <v>519</v>
      </c>
      <c r="C11" s="20" t="s">
        <v>25</v>
      </c>
      <c r="D11" s="46">
        <v>1977353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1977353</v>
      </c>
      <c r="O11" s="47">
        <f t="shared" si="2"/>
        <v>193.99126851761014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3554513</v>
      </c>
      <c r="E12" s="31">
        <f t="shared" si="3"/>
        <v>507819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4062332</v>
      </c>
      <c r="O12" s="43">
        <f t="shared" si="2"/>
        <v>398.54135190817226</v>
      </c>
      <c r="P12" s="10"/>
    </row>
    <row r="13" spans="1:133">
      <c r="A13" s="12"/>
      <c r="B13" s="44">
        <v>521</v>
      </c>
      <c r="C13" s="20" t="s">
        <v>27</v>
      </c>
      <c r="D13" s="46">
        <v>2636125</v>
      </c>
      <c r="E13" s="46">
        <v>507819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3143944</v>
      </c>
      <c r="O13" s="47">
        <f t="shared" si="2"/>
        <v>308.44147944667907</v>
      </c>
      <c r="P13" s="9"/>
    </row>
    <row r="14" spans="1:133">
      <c r="A14" s="12"/>
      <c r="B14" s="44">
        <v>524</v>
      </c>
      <c r="C14" s="20" t="s">
        <v>28</v>
      </c>
      <c r="D14" s="46">
        <v>918388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918388</v>
      </c>
      <c r="O14" s="47">
        <f t="shared" si="2"/>
        <v>90.099872461493177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2289116</v>
      </c>
      <c r="E15" s="31">
        <f t="shared" si="4"/>
        <v>2037529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3109162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7435807</v>
      </c>
      <c r="O15" s="43">
        <f t="shared" si="2"/>
        <v>729.50132443834002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819773</v>
      </c>
      <c r="F16" s="46">
        <v>0</v>
      </c>
      <c r="G16" s="46">
        <v>0</v>
      </c>
      <c r="H16" s="46">
        <v>0</v>
      </c>
      <c r="I16" s="46">
        <v>1768057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2587830</v>
      </c>
      <c r="O16" s="47">
        <f t="shared" si="2"/>
        <v>253.8830569999019</v>
      </c>
      <c r="P16" s="9"/>
    </row>
    <row r="17" spans="1:119">
      <c r="A17" s="12"/>
      <c r="B17" s="44">
        <v>535</v>
      </c>
      <c r="C17" s="20" t="s">
        <v>32</v>
      </c>
      <c r="D17" s="46">
        <v>0</v>
      </c>
      <c r="E17" s="46">
        <v>18998</v>
      </c>
      <c r="F17" s="46">
        <v>0</v>
      </c>
      <c r="G17" s="46">
        <v>0</v>
      </c>
      <c r="H17" s="46">
        <v>0</v>
      </c>
      <c r="I17" s="46">
        <v>1231827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1250825</v>
      </c>
      <c r="O17" s="47">
        <f t="shared" si="2"/>
        <v>122.71411753163936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250674</v>
      </c>
      <c r="F18" s="46">
        <v>0</v>
      </c>
      <c r="G18" s="46">
        <v>0</v>
      </c>
      <c r="H18" s="46">
        <v>0</v>
      </c>
      <c r="I18" s="46">
        <v>109278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359952</v>
      </c>
      <c r="O18" s="47">
        <f t="shared" si="2"/>
        <v>35.313646620229569</v>
      </c>
      <c r="P18" s="9"/>
    </row>
    <row r="19" spans="1:119">
      <c r="A19" s="12"/>
      <c r="B19" s="44">
        <v>539</v>
      </c>
      <c r="C19" s="20" t="s">
        <v>34</v>
      </c>
      <c r="D19" s="46">
        <v>2289116</v>
      </c>
      <c r="E19" s="46">
        <v>948084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3237200</v>
      </c>
      <c r="O19" s="47">
        <f t="shared" si="2"/>
        <v>317.59050328656923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104143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104143</v>
      </c>
      <c r="O20" s="43">
        <f t="shared" si="2"/>
        <v>10.217109781222408</v>
      </c>
      <c r="P20" s="10"/>
    </row>
    <row r="21" spans="1:119">
      <c r="A21" s="12"/>
      <c r="B21" s="44">
        <v>549</v>
      </c>
      <c r="C21" s="20" t="s">
        <v>36</v>
      </c>
      <c r="D21" s="46">
        <v>104143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104143</v>
      </c>
      <c r="O21" s="47">
        <f t="shared" si="2"/>
        <v>10.217109781222408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1348310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1348310</v>
      </c>
      <c r="O22" s="43">
        <f t="shared" si="2"/>
        <v>132.27803394486412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1341557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1341557</v>
      </c>
      <c r="O23" s="47">
        <f t="shared" si="2"/>
        <v>131.61552045521435</v>
      </c>
      <c r="P23" s="9"/>
    </row>
    <row r="24" spans="1:119">
      <c r="A24" s="13"/>
      <c r="B24" s="45">
        <v>554</v>
      </c>
      <c r="C24" s="21" t="s">
        <v>39</v>
      </c>
      <c r="D24" s="46">
        <v>0</v>
      </c>
      <c r="E24" s="46">
        <v>6753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6753</v>
      </c>
      <c r="O24" s="47">
        <f t="shared" si="2"/>
        <v>0.66251348964975965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497927</v>
      </c>
      <c r="E25" s="31">
        <f t="shared" si="7"/>
        <v>99846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597773</v>
      </c>
      <c r="O25" s="43">
        <f t="shared" si="2"/>
        <v>58.645442951044835</v>
      </c>
      <c r="P25" s="9"/>
    </row>
    <row r="26" spans="1:119">
      <c r="A26" s="12"/>
      <c r="B26" s="44">
        <v>572</v>
      </c>
      <c r="C26" s="20" t="s">
        <v>41</v>
      </c>
      <c r="D26" s="46">
        <v>246421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246421</v>
      </c>
      <c r="O26" s="47">
        <f t="shared" si="2"/>
        <v>24.175512606690866</v>
      </c>
      <c r="P26" s="9"/>
    </row>
    <row r="27" spans="1:119">
      <c r="A27" s="12"/>
      <c r="B27" s="44">
        <v>575</v>
      </c>
      <c r="C27" s="20" t="s">
        <v>42</v>
      </c>
      <c r="D27" s="46">
        <v>251506</v>
      </c>
      <c r="E27" s="46">
        <v>99846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351352</v>
      </c>
      <c r="O27" s="47">
        <f t="shared" si="2"/>
        <v>34.469930344353969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1516252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1516252</v>
      </c>
      <c r="O28" s="43">
        <f t="shared" si="2"/>
        <v>148.75424310801532</v>
      </c>
      <c r="P28" s="9"/>
    </row>
    <row r="29" spans="1:119">
      <c r="A29" s="12"/>
      <c r="B29" s="44">
        <v>581</v>
      </c>
      <c r="C29" s="20" t="s">
        <v>43</v>
      </c>
      <c r="D29" s="46">
        <v>1441320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1441320</v>
      </c>
      <c r="O29" s="47">
        <f t="shared" si="2"/>
        <v>141.40292357500246</v>
      </c>
      <c r="P29" s="9"/>
    </row>
    <row r="30" spans="1:119" ht="15.75" thickBot="1">
      <c r="A30" s="12"/>
      <c r="B30" s="44">
        <v>593</v>
      </c>
      <c r="C30" s="20" t="s">
        <v>44</v>
      </c>
      <c r="D30" s="46">
        <v>74932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74932</v>
      </c>
      <c r="O30" s="47">
        <f t="shared" si="2"/>
        <v>7.3513195330128518</v>
      </c>
      <c r="P30" s="9"/>
    </row>
    <row r="31" spans="1:119" ht="16.5" thickBot="1">
      <c r="A31" s="14" t="s">
        <v>10</v>
      </c>
      <c r="B31" s="23"/>
      <c r="C31" s="22"/>
      <c r="D31" s="15">
        <f>SUM(D5,D12,D15,D20,D22,D25,D28)</f>
        <v>10979859</v>
      </c>
      <c r="E31" s="15">
        <f t="shared" ref="E31:M31" si="9">SUM(E5,E12,E15,E20,E22,E25,E28)</f>
        <v>3993504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3109162</v>
      </c>
      <c r="J31" s="15">
        <f t="shared" si="9"/>
        <v>0</v>
      </c>
      <c r="K31" s="15">
        <f t="shared" si="9"/>
        <v>328807</v>
      </c>
      <c r="L31" s="15">
        <f t="shared" si="9"/>
        <v>0</v>
      </c>
      <c r="M31" s="15">
        <f t="shared" si="9"/>
        <v>0</v>
      </c>
      <c r="N31" s="15">
        <f t="shared" si="1"/>
        <v>18411332</v>
      </c>
      <c r="O31" s="37">
        <f t="shared" si="2"/>
        <v>1806.2721475522417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60</v>
      </c>
      <c r="M33" s="163"/>
      <c r="N33" s="163"/>
      <c r="O33" s="41">
        <v>10193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2539286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57165</v>
      </c>
      <c r="L5" s="26">
        <f t="shared" si="0"/>
        <v>0</v>
      </c>
      <c r="M5" s="26">
        <f t="shared" si="0"/>
        <v>0</v>
      </c>
      <c r="N5" s="27">
        <f t="shared" ref="N5:N31" si="1">SUM(D5:M5)</f>
        <v>2596451</v>
      </c>
      <c r="O5" s="32">
        <f t="shared" ref="O5:O31" si="2">(N5/O$33)</f>
        <v>278.64895900407811</v>
      </c>
      <c r="P5" s="6"/>
    </row>
    <row r="6" spans="1:133">
      <c r="A6" s="12"/>
      <c r="B6" s="44">
        <v>511</v>
      </c>
      <c r="C6" s="20" t="s">
        <v>19</v>
      </c>
      <c r="D6" s="46">
        <v>65308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65308</v>
      </c>
      <c r="O6" s="47">
        <f t="shared" si="2"/>
        <v>7.0088001717106678</v>
      </c>
      <c r="P6" s="9"/>
    </row>
    <row r="7" spans="1:133">
      <c r="A7" s="12"/>
      <c r="B7" s="44">
        <v>512</v>
      </c>
      <c r="C7" s="20" t="s">
        <v>20</v>
      </c>
      <c r="D7" s="46">
        <v>509398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509398</v>
      </c>
      <c r="O7" s="47">
        <f t="shared" si="2"/>
        <v>54.66816913500751</v>
      </c>
      <c r="P7" s="9"/>
    </row>
    <row r="8" spans="1:133">
      <c r="A8" s="12"/>
      <c r="B8" s="44">
        <v>513</v>
      </c>
      <c r="C8" s="20" t="s">
        <v>21</v>
      </c>
      <c r="D8" s="46">
        <v>269139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269139</v>
      </c>
      <c r="O8" s="47">
        <f t="shared" si="2"/>
        <v>28.883773341918868</v>
      </c>
      <c r="P8" s="9"/>
    </row>
    <row r="9" spans="1:133">
      <c r="A9" s="12"/>
      <c r="B9" s="44">
        <v>514</v>
      </c>
      <c r="C9" s="20" t="s">
        <v>22</v>
      </c>
      <c r="D9" s="46">
        <v>18698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18698</v>
      </c>
      <c r="O9" s="47">
        <f t="shared" si="2"/>
        <v>2.0066537883666022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57165</v>
      </c>
      <c r="L10" s="46">
        <v>0</v>
      </c>
      <c r="M10" s="46">
        <v>0</v>
      </c>
      <c r="N10" s="46">
        <f t="shared" si="1"/>
        <v>57165</v>
      </c>
      <c r="O10" s="47">
        <f t="shared" si="2"/>
        <v>6.1349001931745013</v>
      </c>
      <c r="P10" s="9"/>
    </row>
    <row r="11" spans="1:133">
      <c r="A11" s="12"/>
      <c r="B11" s="44">
        <v>519</v>
      </c>
      <c r="C11" s="20" t="s">
        <v>25</v>
      </c>
      <c r="D11" s="46">
        <v>1676743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1676743</v>
      </c>
      <c r="O11" s="47">
        <f t="shared" si="2"/>
        <v>179.94666237389998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3445837</v>
      </c>
      <c r="E12" s="31">
        <f t="shared" si="3"/>
        <v>525251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3971088</v>
      </c>
      <c r="O12" s="43">
        <f t="shared" si="2"/>
        <v>426.17385705086929</v>
      </c>
      <c r="P12" s="10"/>
    </row>
    <row r="13" spans="1:133">
      <c r="A13" s="12"/>
      <c r="B13" s="44">
        <v>521</v>
      </c>
      <c r="C13" s="20" t="s">
        <v>27</v>
      </c>
      <c r="D13" s="46">
        <v>2559295</v>
      </c>
      <c r="E13" s="46">
        <v>525251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3084546</v>
      </c>
      <c r="O13" s="47">
        <f t="shared" si="2"/>
        <v>331.03090792015456</v>
      </c>
      <c r="P13" s="9"/>
    </row>
    <row r="14" spans="1:133">
      <c r="A14" s="12"/>
      <c r="B14" s="44">
        <v>524</v>
      </c>
      <c r="C14" s="20" t="s">
        <v>28</v>
      </c>
      <c r="D14" s="46">
        <v>886542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886542</v>
      </c>
      <c r="O14" s="47">
        <f t="shared" si="2"/>
        <v>95.14294913071474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2219363</v>
      </c>
      <c r="E15" s="31">
        <f t="shared" si="4"/>
        <v>1057249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2897951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6174563</v>
      </c>
      <c r="O15" s="43">
        <f t="shared" si="2"/>
        <v>662.64895900407816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450646</v>
      </c>
      <c r="F16" s="46">
        <v>0</v>
      </c>
      <c r="G16" s="46">
        <v>0</v>
      </c>
      <c r="H16" s="46">
        <v>0</v>
      </c>
      <c r="I16" s="46">
        <v>1629933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2080579</v>
      </c>
      <c r="O16" s="47">
        <f t="shared" si="2"/>
        <v>223.28600558059671</v>
      </c>
      <c r="P16" s="9"/>
    </row>
    <row r="17" spans="1:119">
      <c r="A17" s="12"/>
      <c r="B17" s="44">
        <v>535</v>
      </c>
      <c r="C17" s="20" t="s">
        <v>32</v>
      </c>
      <c r="D17" s="46">
        <v>0</v>
      </c>
      <c r="E17" s="46">
        <v>151168</v>
      </c>
      <c r="F17" s="46">
        <v>0</v>
      </c>
      <c r="G17" s="46">
        <v>0</v>
      </c>
      <c r="H17" s="46">
        <v>0</v>
      </c>
      <c r="I17" s="46">
        <v>1147189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1298357</v>
      </c>
      <c r="O17" s="47">
        <f t="shared" si="2"/>
        <v>139.3385919725263</v>
      </c>
      <c r="P17" s="9"/>
    </row>
    <row r="18" spans="1:119">
      <c r="A18" s="12"/>
      <c r="B18" s="44">
        <v>538</v>
      </c>
      <c r="C18" s="20" t="s">
        <v>33</v>
      </c>
      <c r="D18" s="46">
        <v>0</v>
      </c>
      <c r="E18" s="46">
        <v>62929</v>
      </c>
      <c r="F18" s="46">
        <v>0</v>
      </c>
      <c r="G18" s="46">
        <v>0</v>
      </c>
      <c r="H18" s="46">
        <v>0</v>
      </c>
      <c r="I18" s="46">
        <v>120829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183758</v>
      </c>
      <c r="O18" s="47">
        <f t="shared" si="2"/>
        <v>19.720755526937111</v>
      </c>
      <c r="P18" s="9"/>
    </row>
    <row r="19" spans="1:119">
      <c r="A19" s="12"/>
      <c r="B19" s="44">
        <v>539</v>
      </c>
      <c r="C19" s="20" t="s">
        <v>34</v>
      </c>
      <c r="D19" s="46">
        <v>2219363</v>
      </c>
      <c r="E19" s="46">
        <v>392506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2611869</v>
      </c>
      <c r="O19" s="47">
        <f t="shared" si="2"/>
        <v>280.30360592401803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104157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104157</v>
      </c>
      <c r="O20" s="43">
        <f t="shared" si="2"/>
        <v>11.178042498390212</v>
      </c>
      <c r="P20" s="10"/>
    </row>
    <row r="21" spans="1:119">
      <c r="A21" s="12"/>
      <c r="B21" s="44">
        <v>549</v>
      </c>
      <c r="C21" s="20" t="s">
        <v>36</v>
      </c>
      <c r="D21" s="46">
        <v>104157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104157</v>
      </c>
      <c r="O21" s="47">
        <f t="shared" si="2"/>
        <v>11.178042498390212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SUM(D23:D24)</f>
        <v>0</v>
      </c>
      <c r="E22" s="31">
        <f t="shared" si="6"/>
        <v>1012855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1012855</v>
      </c>
      <c r="O22" s="43">
        <f t="shared" si="2"/>
        <v>108.69875509766044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967201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967201</v>
      </c>
      <c r="O23" s="47">
        <f t="shared" si="2"/>
        <v>103.79920583816269</v>
      </c>
      <c r="P23" s="9"/>
    </row>
    <row r="24" spans="1:119">
      <c r="A24" s="13"/>
      <c r="B24" s="45">
        <v>554</v>
      </c>
      <c r="C24" s="21" t="s">
        <v>39</v>
      </c>
      <c r="D24" s="46">
        <v>0</v>
      </c>
      <c r="E24" s="46">
        <v>45654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45654</v>
      </c>
      <c r="O24" s="47">
        <f t="shared" si="2"/>
        <v>4.8995492594977463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637554</v>
      </c>
      <c r="E25" s="31">
        <f t="shared" si="7"/>
        <v>18854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656408</v>
      </c>
      <c r="O25" s="43">
        <f t="shared" si="2"/>
        <v>70.445159905559137</v>
      </c>
      <c r="P25" s="9"/>
    </row>
    <row r="26" spans="1:119">
      <c r="A26" s="12"/>
      <c r="B26" s="44">
        <v>572</v>
      </c>
      <c r="C26" s="20" t="s">
        <v>41</v>
      </c>
      <c r="D26" s="46">
        <v>335724</v>
      </c>
      <c r="E26" s="46">
        <v>18854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354578</v>
      </c>
      <c r="O26" s="47">
        <f t="shared" si="2"/>
        <v>38.053015668598412</v>
      </c>
      <c r="P26" s="9"/>
    </row>
    <row r="27" spans="1:119">
      <c r="A27" s="12"/>
      <c r="B27" s="44">
        <v>575</v>
      </c>
      <c r="C27" s="20" t="s">
        <v>42</v>
      </c>
      <c r="D27" s="46">
        <v>301830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301830</v>
      </c>
      <c r="O27" s="47">
        <f t="shared" si="2"/>
        <v>32.392144236960718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1020453</v>
      </c>
      <c r="E28" s="31">
        <f t="shared" si="8"/>
        <v>109600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1130053</v>
      </c>
      <c r="O28" s="43">
        <f t="shared" si="2"/>
        <v>121.2763468555484</v>
      </c>
      <c r="P28" s="9"/>
    </row>
    <row r="29" spans="1:119">
      <c r="A29" s="12"/>
      <c r="B29" s="44">
        <v>581</v>
      </c>
      <c r="C29" s="20" t="s">
        <v>43</v>
      </c>
      <c r="D29" s="46">
        <v>1020453</v>
      </c>
      <c r="E29" s="46">
        <v>109600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1130053</v>
      </c>
      <c r="O29" s="47">
        <f t="shared" si="2"/>
        <v>121.2763468555484</v>
      </c>
      <c r="P29" s="9"/>
    </row>
    <row r="30" spans="1:119" ht="15.75" thickBot="1">
      <c r="A30" s="12"/>
      <c r="B30" s="44">
        <v>593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0</v>
      </c>
      <c r="O30" s="47">
        <f t="shared" si="2"/>
        <v>0</v>
      </c>
      <c r="P30" s="9"/>
    </row>
    <row r="31" spans="1:119" ht="16.5" thickBot="1">
      <c r="A31" s="14" t="s">
        <v>10</v>
      </c>
      <c r="B31" s="23"/>
      <c r="C31" s="22"/>
      <c r="D31" s="15">
        <f>SUM(D5,D12,D15,D20,D22,D25,D28)</f>
        <v>9966650</v>
      </c>
      <c r="E31" s="15">
        <f t="shared" ref="E31:M31" si="9">SUM(E5,E12,E15,E20,E22,E25,E28)</f>
        <v>2723809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2897951</v>
      </c>
      <c r="J31" s="15">
        <f t="shared" si="9"/>
        <v>0</v>
      </c>
      <c r="K31" s="15">
        <f t="shared" si="9"/>
        <v>57165</v>
      </c>
      <c r="L31" s="15">
        <f t="shared" si="9"/>
        <v>0</v>
      </c>
      <c r="M31" s="15">
        <f t="shared" si="9"/>
        <v>0</v>
      </c>
      <c r="N31" s="15">
        <f t="shared" si="1"/>
        <v>15645575</v>
      </c>
      <c r="O31" s="37">
        <f t="shared" si="2"/>
        <v>1679.0700794161837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70</v>
      </c>
      <c r="M33" s="163"/>
      <c r="N33" s="163"/>
      <c r="O33" s="41">
        <v>9318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5377322</v>
      </c>
      <c r="E5" s="26">
        <f t="shared" si="0"/>
        <v>21500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277367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5676189</v>
      </c>
      <c r="P5" s="32">
        <f t="shared" ref="P5:P28" si="1">(O5/P$30)</f>
        <v>396.38191340782123</v>
      </c>
      <c r="Q5" s="6"/>
    </row>
    <row r="6" spans="1:134">
      <c r="A6" s="12"/>
      <c r="B6" s="44">
        <v>511</v>
      </c>
      <c r="C6" s="20" t="s">
        <v>19</v>
      </c>
      <c r="D6" s="46">
        <v>201742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201742</v>
      </c>
      <c r="P6" s="47">
        <f t="shared" si="1"/>
        <v>14.088128491620111</v>
      </c>
      <c r="Q6" s="9"/>
    </row>
    <row r="7" spans="1:134">
      <c r="A7" s="12"/>
      <c r="B7" s="44">
        <v>512</v>
      </c>
      <c r="C7" s="20" t="s">
        <v>20</v>
      </c>
      <c r="D7" s="46">
        <v>692987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692987</v>
      </c>
      <c r="P7" s="47">
        <f t="shared" si="1"/>
        <v>48.392946927374304</v>
      </c>
      <c r="Q7" s="9"/>
    </row>
    <row r="8" spans="1:134">
      <c r="A8" s="12"/>
      <c r="B8" s="44">
        <v>513</v>
      </c>
      <c r="C8" s="20" t="s">
        <v>21</v>
      </c>
      <c r="D8" s="46">
        <v>620352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620352</v>
      </c>
      <c r="P8" s="47">
        <f t="shared" si="1"/>
        <v>43.320670391061455</v>
      </c>
      <c r="Q8" s="9"/>
    </row>
    <row r="9" spans="1:134">
      <c r="A9" s="12"/>
      <c r="B9" s="44">
        <v>514</v>
      </c>
      <c r="C9" s="20" t="s">
        <v>22</v>
      </c>
      <c r="D9" s="46">
        <v>70022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70022</v>
      </c>
      <c r="P9" s="47">
        <f t="shared" si="1"/>
        <v>4.8898044692737432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277367</v>
      </c>
      <c r="L10" s="46">
        <v>0</v>
      </c>
      <c r="M10" s="46">
        <v>0</v>
      </c>
      <c r="N10" s="46">
        <v>0</v>
      </c>
      <c r="O10" s="46">
        <f t="shared" si="2"/>
        <v>277367</v>
      </c>
      <c r="P10" s="47">
        <f t="shared" si="1"/>
        <v>19.369203910614527</v>
      </c>
      <c r="Q10" s="9"/>
    </row>
    <row r="11" spans="1:134">
      <c r="A11" s="12"/>
      <c r="B11" s="44">
        <v>519</v>
      </c>
      <c r="C11" s="20" t="s">
        <v>25</v>
      </c>
      <c r="D11" s="46">
        <v>3792219</v>
      </c>
      <c r="E11" s="46">
        <v>21500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3813719</v>
      </c>
      <c r="P11" s="47">
        <f t="shared" si="1"/>
        <v>266.3211592178771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SUM(D13:D13)</f>
        <v>5522020</v>
      </c>
      <c r="E12" s="31">
        <f t="shared" si="3"/>
        <v>234749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5756769</v>
      </c>
      <c r="P12" s="43">
        <f t="shared" si="1"/>
        <v>402.00900837988826</v>
      </c>
      <c r="Q12" s="10"/>
    </row>
    <row r="13" spans="1:134">
      <c r="A13" s="12"/>
      <c r="B13" s="44">
        <v>521</v>
      </c>
      <c r="C13" s="20" t="s">
        <v>27</v>
      </c>
      <c r="D13" s="46">
        <v>5522020</v>
      </c>
      <c r="E13" s="46">
        <v>234749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5756769</v>
      </c>
      <c r="P13" s="47">
        <f t="shared" si="1"/>
        <v>402.00900837988826</v>
      </c>
      <c r="Q13" s="9"/>
    </row>
    <row r="14" spans="1:134" ht="15.75">
      <c r="A14" s="28" t="s">
        <v>30</v>
      </c>
      <c r="B14" s="29"/>
      <c r="C14" s="30"/>
      <c r="D14" s="31">
        <f t="shared" ref="D14:N14" si="4">SUM(D15:D18)</f>
        <v>4029575</v>
      </c>
      <c r="E14" s="31">
        <f t="shared" si="4"/>
        <v>7147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5109994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>SUM(D14:N14)</f>
        <v>9146716</v>
      </c>
      <c r="P14" s="43">
        <f t="shared" si="1"/>
        <v>638.73715083798879</v>
      </c>
      <c r="Q14" s="10"/>
    </row>
    <row r="15" spans="1:134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2138744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5">SUM(D15:N15)</f>
        <v>2138744</v>
      </c>
      <c r="P15" s="47">
        <f t="shared" si="1"/>
        <v>149.35363128491619</v>
      </c>
      <c r="Q15" s="9"/>
    </row>
    <row r="16" spans="1:134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2615995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2615995</v>
      </c>
      <c r="P16" s="47">
        <f t="shared" si="1"/>
        <v>182.68121508379889</v>
      </c>
      <c r="Q16" s="9"/>
    </row>
    <row r="17" spans="1:120">
      <c r="A17" s="12"/>
      <c r="B17" s="44">
        <v>538</v>
      </c>
      <c r="C17" s="20" t="s">
        <v>33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355255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355255</v>
      </c>
      <c r="P17" s="47">
        <f t="shared" si="1"/>
        <v>24.80831005586592</v>
      </c>
      <c r="Q17" s="9"/>
    </row>
    <row r="18" spans="1:120">
      <c r="A18" s="12"/>
      <c r="B18" s="44">
        <v>539</v>
      </c>
      <c r="C18" s="20" t="s">
        <v>34</v>
      </c>
      <c r="D18" s="46">
        <v>4029575</v>
      </c>
      <c r="E18" s="46">
        <v>7147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4036722</v>
      </c>
      <c r="P18" s="47">
        <f t="shared" si="1"/>
        <v>281.89399441340782</v>
      </c>
      <c r="Q18" s="9"/>
    </row>
    <row r="19" spans="1:120" ht="15.75">
      <c r="A19" s="28" t="s">
        <v>37</v>
      </c>
      <c r="B19" s="29"/>
      <c r="C19" s="30"/>
      <c r="D19" s="31">
        <f t="shared" ref="D19:N19" si="6">SUM(D20:D22)</f>
        <v>40702</v>
      </c>
      <c r="E19" s="31">
        <f t="shared" si="6"/>
        <v>1295782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5"/>
        <v>1336484</v>
      </c>
      <c r="P19" s="43">
        <f t="shared" si="1"/>
        <v>93.329888268156424</v>
      </c>
      <c r="Q19" s="10"/>
    </row>
    <row r="20" spans="1:120">
      <c r="A20" s="13"/>
      <c r="B20" s="45">
        <v>552</v>
      </c>
      <c r="C20" s="21" t="s">
        <v>38</v>
      </c>
      <c r="D20" s="46">
        <v>0</v>
      </c>
      <c r="E20" s="46">
        <v>1141291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1141291</v>
      </c>
      <c r="P20" s="47">
        <f t="shared" si="1"/>
        <v>79.699092178770954</v>
      </c>
      <c r="Q20" s="9"/>
    </row>
    <row r="21" spans="1:120">
      <c r="A21" s="13"/>
      <c r="B21" s="45">
        <v>554</v>
      </c>
      <c r="C21" s="21" t="s">
        <v>39</v>
      </c>
      <c r="D21" s="46">
        <v>0</v>
      </c>
      <c r="E21" s="46">
        <v>154491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154491</v>
      </c>
      <c r="P21" s="47">
        <f t="shared" si="1"/>
        <v>10.788477653631285</v>
      </c>
      <c r="Q21" s="9"/>
    </row>
    <row r="22" spans="1:120">
      <c r="A22" s="13"/>
      <c r="B22" s="45">
        <v>559</v>
      </c>
      <c r="C22" s="21" t="s">
        <v>57</v>
      </c>
      <c r="D22" s="46">
        <v>40702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40702</v>
      </c>
      <c r="P22" s="47">
        <f t="shared" si="1"/>
        <v>2.8423184357541897</v>
      </c>
      <c r="Q22" s="9"/>
    </row>
    <row r="23" spans="1:120" ht="15.75">
      <c r="A23" s="28" t="s">
        <v>40</v>
      </c>
      <c r="B23" s="29"/>
      <c r="C23" s="30"/>
      <c r="D23" s="31">
        <f t="shared" ref="D23:N23" si="7">SUM(D24:D25)</f>
        <v>367082</v>
      </c>
      <c r="E23" s="31">
        <f t="shared" si="7"/>
        <v>4285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>SUM(D23:N23)</f>
        <v>371367</v>
      </c>
      <c r="P23" s="43">
        <f t="shared" si="1"/>
        <v>25.933449720670392</v>
      </c>
      <c r="Q23" s="9"/>
    </row>
    <row r="24" spans="1:120">
      <c r="A24" s="12"/>
      <c r="B24" s="44">
        <v>572</v>
      </c>
      <c r="C24" s="20" t="s">
        <v>41</v>
      </c>
      <c r="D24" s="46">
        <v>367082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367082</v>
      </c>
      <c r="P24" s="47">
        <f t="shared" si="1"/>
        <v>25.634217877094972</v>
      </c>
      <c r="Q24" s="9"/>
    </row>
    <row r="25" spans="1:120">
      <c r="A25" s="12"/>
      <c r="B25" s="44">
        <v>579</v>
      </c>
      <c r="C25" s="20" t="s">
        <v>50</v>
      </c>
      <c r="D25" s="46">
        <v>0</v>
      </c>
      <c r="E25" s="46">
        <v>4285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4285</v>
      </c>
      <c r="P25" s="47">
        <f t="shared" si="1"/>
        <v>0.29923184357541899</v>
      </c>
      <c r="Q25" s="9"/>
    </row>
    <row r="26" spans="1:120" ht="15.75">
      <c r="A26" s="28" t="s">
        <v>45</v>
      </c>
      <c r="B26" s="29"/>
      <c r="C26" s="30"/>
      <c r="D26" s="31">
        <f t="shared" ref="D26:N26" si="8">SUM(D27:D27)</f>
        <v>0</v>
      </c>
      <c r="E26" s="31">
        <f t="shared" si="8"/>
        <v>37999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>SUM(D26:N26)</f>
        <v>37999</v>
      </c>
      <c r="P26" s="43">
        <f t="shared" si="1"/>
        <v>2.6535614525139666</v>
      </c>
      <c r="Q26" s="9"/>
    </row>
    <row r="27" spans="1:120" ht="15.75" thickBot="1">
      <c r="A27" s="12"/>
      <c r="B27" s="44">
        <v>581</v>
      </c>
      <c r="C27" s="20" t="s">
        <v>89</v>
      </c>
      <c r="D27" s="46">
        <v>0</v>
      </c>
      <c r="E27" s="46">
        <v>37999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37999</v>
      </c>
      <c r="P27" s="47">
        <f t="shared" si="1"/>
        <v>2.6535614525139666</v>
      </c>
      <c r="Q27" s="9"/>
    </row>
    <row r="28" spans="1:120" ht="16.5" thickBot="1">
      <c r="A28" s="14" t="s">
        <v>10</v>
      </c>
      <c r="B28" s="23"/>
      <c r="C28" s="22"/>
      <c r="D28" s="15">
        <f>SUM(D5,D12,D14,D19,D23,D26)</f>
        <v>15336701</v>
      </c>
      <c r="E28" s="15">
        <f t="shared" ref="E28:N28" si="9">SUM(E5,E12,E14,E19,E23,E26)</f>
        <v>1601462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5109994</v>
      </c>
      <c r="J28" s="15">
        <f t="shared" si="9"/>
        <v>0</v>
      </c>
      <c r="K28" s="15">
        <f t="shared" si="9"/>
        <v>277367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>SUM(D28:N28)</f>
        <v>22325524</v>
      </c>
      <c r="P28" s="37">
        <f t="shared" si="1"/>
        <v>1559.044972067039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3" t="s">
        <v>92</v>
      </c>
      <c r="N30" s="163"/>
      <c r="O30" s="163"/>
      <c r="P30" s="41">
        <v>14320</v>
      </c>
    </row>
    <row r="31" spans="1:120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  <row r="32" spans="1:120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6062774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273461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9" si="1">SUM(D5:N5)</f>
        <v>6336235</v>
      </c>
      <c r="P5" s="32">
        <f t="shared" ref="P5:P29" si="2">(O5/P$31)</f>
        <v>457.25878617305335</v>
      </c>
      <c r="Q5" s="6"/>
    </row>
    <row r="6" spans="1:134">
      <c r="A6" s="12"/>
      <c r="B6" s="44">
        <v>511</v>
      </c>
      <c r="C6" s="20" t="s">
        <v>19</v>
      </c>
      <c r="D6" s="46">
        <v>147466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147466</v>
      </c>
      <c r="P6" s="47">
        <f t="shared" si="2"/>
        <v>10.641985999855669</v>
      </c>
      <c r="Q6" s="9"/>
    </row>
    <row r="7" spans="1:134">
      <c r="A7" s="12"/>
      <c r="B7" s="44">
        <v>512</v>
      </c>
      <c r="C7" s="20" t="s">
        <v>20</v>
      </c>
      <c r="D7" s="46">
        <v>826746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826746</v>
      </c>
      <c r="P7" s="47">
        <f t="shared" si="2"/>
        <v>59.66269755358303</v>
      </c>
      <c r="Q7" s="9"/>
    </row>
    <row r="8" spans="1:134">
      <c r="A8" s="12"/>
      <c r="B8" s="44">
        <v>513</v>
      </c>
      <c r="C8" s="20" t="s">
        <v>21</v>
      </c>
      <c r="D8" s="46">
        <v>564513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564513</v>
      </c>
      <c r="P8" s="47">
        <f t="shared" si="2"/>
        <v>40.738471530634335</v>
      </c>
      <c r="Q8" s="9"/>
    </row>
    <row r="9" spans="1:134">
      <c r="A9" s="12"/>
      <c r="B9" s="44">
        <v>514</v>
      </c>
      <c r="C9" s="20" t="s">
        <v>22</v>
      </c>
      <c r="D9" s="46">
        <v>220912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220912</v>
      </c>
      <c r="P9" s="47">
        <f t="shared" si="2"/>
        <v>15.942267446056144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273461</v>
      </c>
      <c r="L10" s="46">
        <v>0</v>
      </c>
      <c r="M10" s="46">
        <v>0</v>
      </c>
      <c r="N10" s="46">
        <v>0</v>
      </c>
      <c r="O10" s="46">
        <f t="shared" si="1"/>
        <v>273461</v>
      </c>
      <c r="P10" s="47">
        <f t="shared" si="2"/>
        <v>19.734502417550697</v>
      </c>
      <c r="Q10" s="9"/>
    </row>
    <row r="11" spans="1:134">
      <c r="A11" s="12"/>
      <c r="B11" s="44">
        <v>519</v>
      </c>
      <c r="C11" s="20" t="s">
        <v>25</v>
      </c>
      <c r="D11" s="46">
        <v>4303137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4303137</v>
      </c>
      <c r="P11" s="47">
        <f t="shared" si="2"/>
        <v>310.53886122537347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SUM(D13:D14)</f>
        <v>5453379</v>
      </c>
      <c r="E12" s="31">
        <f t="shared" si="3"/>
        <v>1114971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6568350</v>
      </c>
      <c r="P12" s="43">
        <f t="shared" si="2"/>
        <v>474.00952587140074</v>
      </c>
      <c r="Q12" s="10"/>
    </row>
    <row r="13" spans="1:134">
      <c r="A13" s="12"/>
      <c r="B13" s="44">
        <v>521</v>
      </c>
      <c r="C13" s="20" t="s">
        <v>27</v>
      </c>
      <c r="D13" s="46">
        <v>5453379</v>
      </c>
      <c r="E13" s="46">
        <v>247160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5700539</v>
      </c>
      <c r="P13" s="47">
        <f t="shared" si="2"/>
        <v>411.38334415818719</v>
      </c>
      <c r="Q13" s="9"/>
    </row>
    <row r="14" spans="1:134">
      <c r="A14" s="12"/>
      <c r="B14" s="44">
        <v>529</v>
      </c>
      <c r="C14" s="20" t="s">
        <v>29</v>
      </c>
      <c r="D14" s="46">
        <v>0</v>
      </c>
      <c r="E14" s="46">
        <v>867811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867811</v>
      </c>
      <c r="P14" s="47">
        <f t="shared" si="2"/>
        <v>62.626181713213541</v>
      </c>
      <c r="Q14" s="9"/>
    </row>
    <row r="15" spans="1:134" ht="15.75">
      <c r="A15" s="28" t="s">
        <v>30</v>
      </c>
      <c r="B15" s="29"/>
      <c r="C15" s="30"/>
      <c r="D15" s="31">
        <f t="shared" ref="D15:N15" si="4">SUM(D16:D19)</f>
        <v>3561817</v>
      </c>
      <c r="E15" s="31">
        <f t="shared" si="4"/>
        <v>11231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4801817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8374865</v>
      </c>
      <c r="P15" s="43">
        <f t="shared" si="2"/>
        <v>604.37793173125499</v>
      </c>
      <c r="Q15" s="10"/>
    </row>
    <row r="16" spans="1:134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1923600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1923600</v>
      </c>
      <c r="P16" s="47">
        <f t="shared" si="2"/>
        <v>138.81792595799956</v>
      </c>
      <c r="Q16" s="9"/>
    </row>
    <row r="17" spans="1:120">
      <c r="A17" s="12"/>
      <c r="B17" s="44">
        <v>535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2528108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2528108</v>
      </c>
      <c r="P17" s="47">
        <f t="shared" si="2"/>
        <v>182.44266435736452</v>
      </c>
      <c r="Q17" s="9"/>
    </row>
    <row r="18" spans="1:120">
      <c r="A18" s="12"/>
      <c r="B18" s="44">
        <v>538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350109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350109</v>
      </c>
      <c r="P18" s="47">
        <f t="shared" si="2"/>
        <v>25.265858410911452</v>
      </c>
      <c r="Q18" s="9"/>
    </row>
    <row r="19" spans="1:120">
      <c r="A19" s="12"/>
      <c r="B19" s="44">
        <v>539</v>
      </c>
      <c r="C19" s="20" t="s">
        <v>34</v>
      </c>
      <c r="D19" s="46">
        <v>3561817</v>
      </c>
      <c r="E19" s="46">
        <v>11231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3573048</v>
      </c>
      <c r="P19" s="47">
        <f t="shared" si="2"/>
        <v>257.85148300497946</v>
      </c>
      <c r="Q19" s="9"/>
    </row>
    <row r="20" spans="1:120" ht="15.75">
      <c r="A20" s="28" t="s">
        <v>37</v>
      </c>
      <c r="B20" s="29"/>
      <c r="C20" s="30"/>
      <c r="D20" s="31">
        <f t="shared" ref="D20:N20" si="5">SUM(D21:D23)</f>
        <v>357749</v>
      </c>
      <c r="E20" s="31">
        <f t="shared" si="5"/>
        <v>524596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971630</v>
      </c>
      <c r="O20" s="31">
        <f t="shared" si="1"/>
        <v>1853975</v>
      </c>
      <c r="P20" s="43">
        <f t="shared" si="2"/>
        <v>133.79338962257341</v>
      </c>
      <c r="Q20" s="10"/>
    </row>
    <row r="21" spans="1:120">
      <c r="A21" s="13"/>
      <c r="B21" s="45">
        <v>552</v>
      </c>
      <c r="C21" s="21" t="s">
        <v>38</v>
      </c>
      <c r="D21" s="46">
        <v>0</v>
      </c>
      <c r="E21" s="46">
        <v>479731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971630</v>
      </c>
      <c r="O21" s="46">
        <f t="shared" si="1"/>
        <v>1451361</v>
      </c>
      <c r="P21" s="47">
        <f t="shared" si="2"/>
        <v>104.73847153063434</v>
      </c>
      <c r="Q21" s="9"/>
    </row>
    <row r="22" spans="1:120">
      <c r="A22" s="13"/>
      <c r="B22" s="45">
        <v>554</v>
      </c>
      <c r="C22" s="21" t="s">
        <v>39</v>
      </c>
      <c r="D22" s="46">
        <v>0</v>
      </c>
      <c r="E22" s="46">
        <v>44865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44865</v>
      </c>
      <c r="P22" s="47">
        <f t="shared" si="2"/>
        <v>3.2377137908638232</v>
      </c>
      <c r="Q22" s="9"/>
    </row>
    <row r="23" spans="1:120">
      <c r="A23" s="13"/>
      <c r="B23" s="45">
        <v>559</v>
      </c>
      <c r="C23" s="21" t="s">
        <v>57</v>
      </c>
      <c r="D23" s="46">
        <v>357749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357749</v>
      </c>
      <c r="P23" s="47">
        <f t="shared" si="2"/>
        <v>25.817204301075268</v>
      </c>
      <c r="Q23" s="9"/>
    </row>
    <row r="24" spans="1:120" ht="15.75">
      <c r="A24" s="28" t="s">
        <v>40</v>
      </c>
      <c r="B24" s="29"/>
      <c r="C24" s="30"/>
      <c r="D24" s="31">
        <f t="shared" ref="D24:N24" si="6">SUM(D25:D26)</f>
        <v>282312</v>
      </c>
      <c r="E24" s="31">
        <f t="shared" si="6"/>
        <v>6243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1"/>
        <v>288555</v>
      </c>
      <c r="P24" s="43">
        <f t="shared" si="2"/>
        <v>20.823771379086381</v>
      </c>
      <c r="Q24" s="9"/>
    </row>
    <row r="25" spans="1:120">
      <c r="A25" s="12"/>
      <c r="B25" s="44">
        <v>572</v>
      </c>
      <c r="C25" s="20" t="s">
        <v>41</v>
      </c>
      <c r="D25" s="46">
        <v>282312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282312</v>
      </c>
      <c r="P25" s="47">
        <f t="shared" si="2"/>
        <v>20.373240961247024</v>
      </c>
      <c r="Q25" s="9"/>
    </row>
    <row r="26" spans="1:120">
      <c r="A26" s="12"/>
      <c r="B26" s="44">
        <v>579</v>
      </c>
      <c r="C26" s="20" t="s">
        <v>50</v>
      </c>
      <c r="D26" s="46">
        <v>0</v>
      </c>
      <c r="E26" s="46">
        <v>6243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6243</v>
      </c>
      <c r="P26" s="47">
        <f t="shared" si="2"/>
        <v>0.45053041783935915</v>
      </c>
      <c r="Q26" s="9"/>
    </row>
    <row r="27" spans="1:120" ht="15.75">
      <c r="A27" s="28" t="s">
        <v>45</v>
      </c>
      <c r="B27" s="29"/>
      <c r="C27" s="30"/>
      <c r="D27" s="31">
        <f t="shared" ref="D27:N27" si="7">SUM(D28:D28)</f>
        <v>1230</v>
      </c>
      <c r="E27" s="31">
        <f t="shared" si="7"/>
        <v>1185878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1"/>
        <v>1187108</v>
      </c>
      <c r="P27" s="43">
        <f t="shared" si="2"/>
        <v>85.668470808977418</v>
      </c>
      <c r="Q27" s="9"/>
    </row>
    <row r="28" spans="1:120" ht="15.75" thickBot="1">
      <c r="A28" s="12"/>
      <c r="B28" s="44">
        <v>581</v>
      </c>
      <c r="C28" s="20" t="s">
        <v>89</v>
      </c>
      <c r="D28" s="46">
        <v>1230</v>
      </c>
      <c r="E28" s="46">
        <v>1185878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1187108</v>
      </c>
      <c r="P28" s="47">
        <f t="shared" si="2"/>
        <v>85.668470808977418</v>
      </c>
      <c r="Q28" s="9"/>
    </row>
    <row r="29" spans="1:120" ht="16.5" thickBot="1">
      <c r="A29" s="14" t="s">
        <v>10</v>
      </c>
      <c r="B29" s="23"/>
      <c r="C29" s="22"/>
      <c r="D29" s="15">
        <f>SUM(D5,D12,D15,D20,D24,D27)</f>
        <v>15719261</v>
      </c>
      <c r="E29" s="15">
        <f t="shared" ref="E29:N29" si="8">SUM(E5,E12,E15,E20,E24,E27)</f>
        <v>2842919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4801817</v>
      </c>
      <c r="J29" s="15">
        <f t="shared" si="8"/>
        <v>0</v>
      </c>
      <c r="K29" s="15">
        <f t="shared" si="8"/>
        <v>273461</v>
      </c>
      <c r="L29" s="15">
        <f t="shared" si="8"/>
        <v>0</v>
      </c>
      <c r="M29" s="15">
        <f t="shared" si="8"/>
        <v>0</v>
      </c>
      <c r="N29" s="15">
        <f t="shared" si="8"/>
        <v>971630</v>
      </c>
      <c r="O29" s="15">
        <f t="shared" si="1"/>
        <v>24609088</v>
      </c>
      <c r="P29" s="37">
        <f t="shared" si="2"/>
        <v>1775.9318755863462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90</v>
      </c>
      <c r="N31" s="163"/>
      <c r="O31" s="163"/>
      <c r="P31" s="41">
        <v>13857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52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6575907</v>
      </c>
      <c r="E5" s="26">
        <f t="shared" si="0"/>
        <v>211999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264074</v>
      </c>
      <c r="L5" s="26">
        <f t="shared" si="0"/>
        <v>0</v>
      </c>
      <c r="M5" s="26">
        <f t="shared" si="0"/>
        <v>0</v>
      </c>
      <c r="N5" s="27">
        <f t="shared" ref="N5:N28" si="1">SUM(D5:M5)</f>
        <v>7051980</v>
      </c>
      <c r="O5" s="32">
        <f t="shared" ref="O5:O28" si="2">(N5/O$30)</f>
        <v>526.070869078702</v>
      </c>
      <c r="P5" s="6"/>
    </row>
    <row r="6" spans="1:133">
      <c r="A6" s="12"/>
      <c r="B6" s="44">
        <v>511</v>
      </c>
      <c r="C6" s="20" t="s">
        <v>19</v>
      </c>
      <c r="D6" s="46">
        <v>181801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181801</v>
      </c>
      <c r="O6" s="47">
        <f t="shared" si="2"/>
        <v>13.562178291682208</v>
      </c>
      <c r="P6" s="9"/>
    </row>
    <row r="7" spans="1:133">
      <c r="A7" s="12"/>
      <c r="B7" s="44">
        <v>512</v>
      </c>
      <c r="C7" s="20" t="s">
        <v>20</v>
      </c>
      <c r="D7" s="46">
        <v>585328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585328</v>
      </c>
      <c r="O7" s="47">
        <f t="shared" si="2"/>
        <v>43.664901156284969</v>
      </c>
      <c r="P7" s="9"/>
    </row>
    <row r="8" spans="1:133">
      <c r="A8" s="12"/>
      <c r="B8" s="44">
        <v>513</v>
      </c>
      <c r="C8" s="20" t="s">
        <v>21</v>
      </c>
      <c r="D8" s="46">
        <v>514879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514879</v>
      </c>
      <c r="O8" s="47">
        <f t="shared" si="2"/>
        <v>38.409474076837</v>
      </c>
      <c r="P8" s="9"/>
    </row>
    <row r="9" spans="1:133">
      <c r="A9" s="12"/>
      <c r="B9" s="44">
        <v>514</v>
      </c>
      <c r="C9" s="20" t="s">
        <v>22</v>
      </c>
      <c r="D9" s="46">
        <v>80066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80066</v>
      </c>
      <c r="O9" s="47">
        <f t="shared" si="2"/>
        <v>5.9728459530026106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264074</v>
      </c>
      <c r="L10" s="46">
        <v>0</v>
      </c>
      <c r="M10" s="46">
        <v>0</v>
      </c>
      <c r="N10" s="46">
        <f t="shared" si="1"/>
        <v>264074</v>
      </c>
      <c r="O10" s="47">
        <f t="shared" si="2"/>
        <v>19.699664304364042</v>
      </c>
      <c r="P10" s="9"/>
    </row>
    <row r="11" spans="1:133">
      <c r="A11" s="12"/>
      <c r="B11" s="44">
        <v>519</v>
      </c>
      <c r="C11" s="20" t="s">
        <v>64</v>
      </c>
      <c r="D11" s="46">
        <v>5213833</v>
      </c>
      <c r="E11" s="46">
        <v>211999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5425832</v>
      </c>
      <c r="O11" s="47">
        <f t="shared" si="2"/>
        <v>404.76180529653112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4897590</v>
      </c>
      <c r="E12" s="31">
        <f t="shared" si="3"/>
        <v>166946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5064536</v>
      </c>
      <c r="O12" s="43">
        <f t="shared" si="2"/>
        <v>377.80947407683698</v>
      </c>
      <c r="P12" s="10"/>
    </row>
    <row r="13" spans="1:133">
      <c r="A13" s="12"/>
      <c r="B13" s="44">
        <v>521</v>
      </c>
      <c r="C13" s="20" t="s">
        <v>27</v>
      </c>
      <c r="D13" s="46">
        <v>4897590</v>
      </c>
      <c r="E13" s="46">
        <v>166946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5064536</v>
      </c>
      <c r="O13" s="47">
        <f t="shared" si="2"/>
        <v>377.80947407683698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3109573</v>
      </c>
      <c r="E14" s="31">
        <f t="shared" si="4"/>
        <v>10219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5651288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8771080</v>
      </c>
      <c r="O14" s="43">
        <f t="shared" si="2"/>
        <v>654.31406191719509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2192881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2192881</v>
      </c>
      <c r="O15" s="47">
        <f t="shared" si="2"/>
        <v>163.58679597165238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2235188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2235188</v>
      </c>
      <c r="O16" s="47">
        <f t="shared" si="2"/>
        <v>166.74285714285713</v>
      </c>
      <c r="P16" s="9"/>
    </row>
    <row r="17" spans="1:119">
      <c r="A17" s="12"/>
      <c r="B17" s="44">
        <v>538</v>
      </c>
      <c r="C17" s="20" t="s">
        <v>66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1223219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1223219</v>
      </c>
      <c r="O17" s="47">
        <f t="shared" si="2"/>
        <v>91.250951137635212</v>
      </c>
      <c r="P17" s="9"/>
    </row>
    <row r="18" spans="1:119">
      <c r="A18" s="12"/>
      <c r="B18" s="44">
        <v>539</v>
      </c>
      <c r="C18" s="20" t="s">
        <v>34</v>
      </c>
      <c r="D18" s="46">
        <v>3109573</v>
      </c>
      <c r="E18" s="46">
        <v>10219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3119792</v>
      </c>
      <c r="O18" s="47">
        <f t="shared" si="2"/>
        <v>232.73345766505037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SUM(D20:D22)</f>
        <v>372976</v>
      </c>
      <c r="E19" s="31">
        <f t="shared" si="5"/>
        <v>16100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1001554</v>
      </c>
      <c r="N19" s="31">
        <f t="shared" si="1"/>
        <v>1390630</v>
      </c>
      <c r="O19" s="43">
        <f t="shared" si="2"/>
        <v>103.73964938455801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1001554</v>
      </c>
      <c r="N20" s="46">
        <f t="shared" si="1"/>
        <v>1001554</v>
      </c>
      <c r="O20" s="47">
        <f t="shared" si="2"/>
        <v>74.71495710555763</v>
      </c>
      <c r="P20" s="9"/>
    </row>
    <row r="21" spans="1:119">
      <c r="A21" s="13"/>
      <c r="B21" s="45">
        <v>554</v>
      </c>
      <c r="C21" s="21" t="s">
        <v>39</v>
      </c>
      <c r="D21" s="46">
        <v>0</v>
      </c>
      <c r="E21" s="46">
        <v>16100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16100</v>
      </c>
      <c r="O21" s="47">
        <f t="shared" si="2"/>
        <v>1.2010443864229765</v>
      </c>
      <c r="P21" s="9"/>
    </row>
    <row r="22" spans="1:119">
      <c r="A22" s="13"/>
      <c r="B22" s="45">
        <v>559</v>
      </c>
      <c r="C22" s="21" t="s">
        <v>57</v>
      </c>
      <c r="D22" s="46">
        <v>372976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372976</v>
      </c>
      <c r="O22" s="47">
        <f t="shared" si="2"/>
        <v>27.823647892577398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249692</v>
      </c>
      <c r="E23" s="31">
        <f t="shared" si="6"/>
        <v>11611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261303</v>
      </c>
      <c r="O23" s="43">
        <f t="shared" si="2"/>
        <v>19.492950391644907</v>
      </c>
      <c r="P23" s="9"/>
    </row>
    <row r="24" spans="1:119">
      <c r="A24" s="12"/>
      <c r="B24" s="44">
        <v>572</v>
      </c>
      <c r="C24" s="20" t="s">
        <v>67</v>
      </c>
      <c r="D24" s="46">
        <v>249692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249692</v>
      </c>
      <c r="O24" s="47">
        <f t="shared" si="2"/>
        <v>18.626781051846326</v>
      </c>
      <c r="P24" s="9"/>
    </row>
    <row r="25" spans="1:119">
      <c r="A25" s="12"/>
      <c r="B25" s="44">
        <v>579</v>
      </c>
      <c r="C25" s="20" t="s">
        <v>50</v>
      </c>
      <c r="D25" s="46">
        <v>0</v>
      </c>
      <c r="E25" s="46">
        <v>11611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11611</v>
      </c>
      <c r="O25" s="47">
        <f t="shared" si="2"/>
        <v>0.86616933979858257</v>
      </c>
      <c r="P25" s="9"/>
    </row>
    <row r="26" spans="1:119" ht="15.75">
      <c r="A26" s="28" t="s">
        <v>80</v>
      </c>
      <c r="B26" s="29"/>
      <c r="C26" s="30"/>
      <c r="D26" s="31">
        <f t="shared" ref="D26:M26" si="7">SUM(D27:D27)</f>
        <v>0</v>
      </c>
      <c r="E26" s="31">
        <f t="shared" si="7"/>
        <v>3562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3562</v>
      </c>
      <c r="O26" s="43">
        <f t="shared" si="2"/>
        <v>0.26572174561730699</v>
      </c>
      <c r="P26" s="9"/>
    </row>
    <row r="27" spans="1:119" ht="15.75" thickBot="1">
      <c r="A27" s="12"/>
      <c r="B27" s="44">
        <v>581</v>
      </c>
      <c r="C27" s="20" t="s">
        <v>81</v>
      </c>
      <c r="D27" s="46">
        <v>0</v>
      </c>
      <c r="E27" s="46">
        <v>3562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3562</v>
      </c>
      <c r="O27" s="47">
        <f t="shared" si="2"/>
        <v>0.26572174561730699</v>
      </c>
      <c r="P27" s="9"/>
    </row>
    <row r="28" spans="1:119" ht="16.5" thickBot="1">
      <c r="A28" s="14" t="s">
        <v>10</v>
      </c>
      <c r="B28" s="23"/>
      <c r="C28" s="22"/>
      <c r="D28" s="15">
        <f>SUM(D5,D12,D14,D19,D23,D26)</f>
        <v>15205738</v>
      </c>
      <c r="E28" s="15">
        <f t="shared" ref="E28:M28" si="8">SUM(E5,E12,E14,E19,E23,E26)</f>
        <v>420437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5651288</v>
      </c>
      <c r="J28" s="15">
        <f t="shared" si="8"/>
        <v>0</v>
      </c>
      <c r="K28" s="15">
        <f t="shared" si="8"/>
        <v>264074</v>
      </c>
      <c r="L28" s="15">
        <f t="shared" si="8"/>
        <v>0</v>
      </c>
      <c r="M28" s="15">
        <f t="shared" si="8"/>
        <v>1001554</v>
      </c>
      <c r="N28" s="15">
        <f t="shared" si="1"/>
        <v>22543091</v>
      </c>
      <c r="O28" s="37">
        <f t="shared" si="2"/>
        <v>1681.6927265945542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84</v>
      </c>
      <c r="M30" s="163"/>
      <c r="N30" s="163"/>
      <c r="O30" s="41">
        <v>13405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4285828</v>
      </c>
      <c r="E5" s="26">
        <f t="shared" si="0"/>
        <v>2888000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263489</v>
      </c>
      <c r="L5" s="26">
        <f t="shared" si="0"/>
        <v>0</v>
      </c>
      <c r="M5" s="26">
        <f t="shared" si="0"/>
        <v>0</v>
      </c>
      <c r="N5" s="27">
        <f t="shared" ref="N5:N28" si="1">SUM(D5:M5)</f>
        <v>7437317</v>
      </c>
      <c r="O5" s="32">
        <f t="shared" ref="O5:O28" si="2">(N5/O$30)</f>
        <v>561.30694339622642</v>
      </c>
      <c r="P5" s="6"/>
    </row>
    <row r="6" spans="1:133">
      <c r="A6" s="12"/>
      <c r="B6" s="44">
        <v>511</v>
      </c>
      <c r="C6" s="20" t="s">
        <v>19</v>
      </c>
      <c r="D6" s="46">
        <v>161806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161806</v>
      </c>
      <c r="O6" s="47">
        <f t="shared" si="2"/>
        <v>12.211773584905661</v>
      </c>
      <c r="P6" s="9"/>
    </row>
    <row r="7" spans="1:133">
      <c r="A7" s="12"/>
      <c r="B7" s="44">
        <v>512</v>
      </c>
      <c r="C7" s="20" t="s">
        <v>20</v>
      </c>
      <c r="D7" s="46">
        <v>599159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599159</v>
      </c>
      <c r="O7" s="47">
        <f t="shared" si="2"/>
        <v>45.219547169811321</v>
      </c>
      <c r="P7" s="9"/>
    </row>
    <row r="8" spans="1:133">
      <c r="A8" s="12"/>
      <c r="B8" s="44">
        <v>513</v>
      </c>
      <c r="C8" s="20" t="s">
        <v>21</v>
      </c>
      <c r="D8" s="46">
        <v>463517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463517</v>
      </c>
      <c r="O8" s="47">
        <f t="shared" si="2"/>
        <v>34.982415094339622</v>
      </c>
      <c r="P8" s="9"/>
    </row>
    <row r="9" spans="1:133">
      <c r="A9" s="12"/>
      <c r="B9" s="44">
        <v>514</v>
      </c>
      <c r="C9" s="20" t="s">
        <v>22</v>
      </c>
      <c r="D9" s="46">
        <v>58991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58991</v>
      </c>
      <c r="O9" s="47">
        <f t="shared" si="2"/>
        <v>4.4521509433962265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263489</v>
      </c>
      <c r="L10" s="46">
        <v>0</v>
      </c>
      <c r="M10" s="46">
        <v>0</v>
      </c>
      <c r="N10" s="46">
        <f t="shared" si="1"/>
        <v>263489</v>
      </c>
      <c r="O10" s="47">
        <f t="shared" si="2"/>
        <v>19.885962264150944</v>
      </c>
      <c r="P10" s="9"/>
    </row>
    <row r="11" spans="1:133">
      <c r="A11" s="12"/>
      <c r="B11" s="44">
        <v>519</v>
      </c>
      <c r="C11" s="20" t="s">
        <v>64</v>
      </c>
      <c r="D11" s="46">
        <v>3002355</v>
      </c>
      <c r="E11" s="46">
        <v>2888000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5890355</v>
      </c>
      <c r="O11" s="47">
        <f t="shared" si="2"/>
        <v>444.55509433962266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4806840</v>
      </c>
      <c r="E12" s="31">
        <f t="shared" si="3"/>
        <v>204293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5011133</v>
      </c>
      <c r="O12" s="43">
        <f t="shared" si="2"/>
        <v>378.19871698113207</v>
      </c>
      <c r="P12" s="10"/>
    </row>
    <row r="13" spans="1:133">
      <c r="A13" s="12"/>
      <c r="B13" s="44">
        <v>521</v>
      </c>
      <c r="C13" s="20" t="s">
        <v>27</v>
      </c>
      <c r="D13" s="46">
        <v>4806840</v>
      </c>
      <c r="E13" s="46">
        <v>204293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5011133</v>
      </c>
      <c r="O13" s="47">
        <f t="shared" si="2"/>
        <v>378.19871698113207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2885218</v>
      </c>
      <c r="E14" s="31">
        <f t="shared" si="4"/>
        <v>13381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4823808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7722407</v>
      </c>
      <c r="O14" s="43">
        <f t="shared" si="2"/>
        <v>582.82316981132078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2010027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2010027</v>
      </c>
      <c r="O15" s="47">
        <f t="shared" si="2"/>
        <v>151.70015094339624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2270885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2270885</v>
      </c>
      <c r="O16" s="47">
        <f t="shared" si="2"/>
        <v>171.38754716981131</v>
      </c>
      <c r="P16" s="9"/>
    </row>
    <row r="17" spans="1:119">
      <c r="A17" s="12"/>
      <c r="B17" s="44">
        <v>538</v>
      </c>
      <c r="C17" s="20" t="s">
        <v>66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542896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542896</v>
      </c>
      <c r="O17" s="47">
        <f t="shared" si="2"/>
        <v>40.973283018867924</v>
      </c>
      <c r="P17" s="9"/>
    </row>
    <row r="18" spans="1:119">
      <c r="A18" s="12"/>
      <c r="B18" s="44">
        <v>539</v>
      </c>
      <c r="C18" s="20" t="s">
        <v>34</v>
      </c>
      <c r="D18" s="46">
        <v>2885218</v>
      </c>
      <c r="E18" s="46">
        <v>13381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2898599</v>
      </c>
      <c r="O18" s="47">
        <f t="shared" si="2"/>
        <v>218.76218867924527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SUM(D20:D22)</f>
        <v>333589</v>
      </c>
      <c r="E19" s="31">
        <f t="shared" si="5"/>
        <v>37089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2093375</v>
      </c>
      <c r="N19" s="31">
        <f t="shared" si="1"/>
        <v>2464053</v>
      </c>
      <c r="O19" s="43">
        <f t="shared" si="2"/>
        <v>185.9662641509434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2093375</v>
      </c>
      <c r="N20" s="46">
        <f t="shared" si="1"/>
        <v>2093375</v>
      </c>
      <c r="O20" s="47">
        <f t="shared" si="2"/>
        <v>157.99056603773585</v>
      </c>
      <c r="P20" s="9"/>
    </row>
    <row r="21" spans="1:119">
      <c r="A21" s="13"/>
      <c r="B21" s="45">
        <v>554</v>
      </c>
      <c r="C21" s="21" t="s">
        <v>39</v>
      </c>
      <c r="D21" s="46">
        <v>0</v>
      </c>
      <c r="E21" s="46">
        <v>37089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37089</v>
      </c>
      <c r="O21" s="47">
        <f t="shared" si="2"/>
        <v>2.7991698113207546</v>
      </c>
      <c r="P21" s="9"/>
    </row>
    <row r="22" spans="1:119">
      <c r="A22" s="13"/>
      <c r="B22" s="45">
        <v>559</v>
      </c>
      <c r="C22" s="21" t="s">
        <v>57</v>
      </c>
      <c r="D22" s="46">
        <v>333589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333589</v>
      </c>
      <c r="O22" s="47">
        <f t="shared" si="2"/>
        <v>25.176528301886794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294240</v>
      </c>
      <c r="E23" s="31">
        <f t="shared" si="6"/>
        <v>24378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318618</v>
      </c>
      <c r="O23" s="43">
        <f t="shared" si="2"/>
        <v>24.046641509433961</v>
      </c>
      <c r="P23" s="9"/>
    </row>
    <row r="24" spans="1:119">
      <c r="A24" s="12"/>
      <c r="B24" s="44">
        <v>572</v>
      </c>
      <c r="C24" s="20" t="s">
        <v>67</v>
      </c>
      <c r="D24" s="46">
        <v>294240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294240</v>
      </c>
      <c r="O24" s="47">
        <f t="shared" si="2"/>
        <v>22.206792452830189</v>
      </c>
      <c r="P24" s="9"/>
    </row>
    <row r="25" spans="1:119">
      <c r="A25" s="12"/>
      <c r="B25" s="44">
        <v>579</v>
      </c>
      <c r="C25" s="20" t="s">
        <v>50</v>
      </c>
      <c r="D25" s="46">
        <v>0</v>
      </c>
      <c r="E25" s="46">
        <v>24378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24378</v>
      </c>
      <c r="O25" s="47">
        <f t="shared" si="2"/>
        <v>1.8398490566037735</v>
      </c>
      <c r="P25" s="9"/>
    </row>
    <row r="26" spans="1:119" ht="15.75">
      <c r="A26" s="28" t="s">
        <v>80</v>
      </c>
      <c r="B26" s="29"/>
      <c r="C26" s="30"/>
      <c r="D26" s="31">
        <f t="shared" ref="D26:M26" si="7">SUM(D27:D27)</f>
        <v>2329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2329</v>
      </c>
      <c r="O26" s="43">
        <f t="shared" si="2"/>
        <v>0.17577358490566039</v>
      </c>
      <c r="P26" s="9"/>
    </row>
    <row r="27" spans="1:119" ht="15.75" thickBot="1">
      <c r="A27" s="12"/>
      <c r="B27" s="44">
        <v>581</v>
      </c>
      <c r="C27" s="20" t="s">
        <v>81</v>
      </c>
      <c r="D27" s="46">
        <v>2329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2329</v>
      </c>
      <c r="O27" s="47">
        <f t="shared" si="2"/>
        <v>0.17577358490566039</v>
      </c>
      <c r="P27" s="9"/>
    </row>
    <row r="28" spans="1:119" ht="16.5" thickBot="1">
      <c r="A28" s="14" t="s">
        <v>10</v>
      </c>
      <c r="B28" s="23"/>
      <c r="C28" s="22"/>
      <c r="D28" s="15">
        <f>SUM(D5,D12,D14,D19,D23,D26)</f>
        <v>12608044</v>
      </c>
      <c r="E28" s="15">
        <f t="shared" ref="E28:M28" si="8">SUM(E5,E12,E14,E19,E23,E26)</f>
        <v>3167141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4823808</v>
      </c>
      <c r="J28" s="15">
        <f t="shared" si="8"/>
        <v>0</v>
      </c>
      <c r="K28" s="15">
        <f t="shared" si="8"/>
        <v>263489</v>
      </c>
      <c r="L28" s="15">
        <f t="shared" si="8"/>
        <v>0</v>
      </c>
      <c r="M28" s="15">
        <f t="shared" si="8"/>
        <v>2093375</v>
      </c>
      <c r="N28" s="15">
        <f t="shared" si="1"/>
        <v>22955857</v>
      </c>
      <c r="O28" s="37">
        <f t="shared" si="2"/>
        <v>1732.5175094339622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82</v>
      </c>
      <c r="M30" s="163"/>
      <c r="N30" s="163"/>
      <c r="O30" s="41">
        <v>13250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6175958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222380</v>
      </c>
      <c r="L5" s="26">
        <f t="shared" si="0"/>
        <v>0</v>
      </c>
      <c r="M5" s="26">
        <f t="shared" si="0"/>
        <v>0</v>
      </c>
      <c r="N5" s="27">
        <f t="shared" ref="N5:N26" si="1">SUM(D5:M5)</f>
        <v>6398338</v>
      </c>
      <c r="O5" s="32">
        <f t="shared" ref="O5:O26" si="2">(N5/O$28)</f>
        <v>489.3192107678189</v>
      </c>
      <c r="P5" s="6"/>
    </row>
    <row r="6" spans="1:133">
      <c r="A6" s="12"/>
      <c r="B6" s="44">
        <v>511</v>
      </c>
      <c r="C6" s="20" t="s">
        <v>19</v>
      </c>
      <c r="D6" s="46">
        <v>187280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187280</v>
      </c>
      <c r="O6" s="47">
        <f t="shared" si="2"/>
        <v>14.322422759253595</v>
      </c>
      <c r="P6" s="9"/>
    </row>
    <row r="7" spans="1:133">
      <c r="A7" s="12"/>
      <c r="B7" s="44">
        <v>512</v>
      </c>
      <c r="C7" s="20" t="s">
        <v>20</v>
      </c>
      <c r="D7" s="46">
        <v>556179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556179</v>
      </c>
      <c r="O7" s="47">
        <f t="shared" si="2"/>
        <v>42.534337717956561</v>
      </c>
      <c r="P7" s="9"/>
    </row>
    <row r="8" spans="1:133">
      <c r="A8" s="12"/>
      <c r="B8" s="44">
        <v>513</v>
      </c>
      <c r="C8" s="20" t="s">
        <v>21</v>
      </c>
      <c r="D8" s="46">
        <v>463623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463623</v>
      </c>
      <c r="O8" s="47">
        <f t="shared" si="2"/>
        <v>35.456026307739371</v>
      </c>
      <c r="P8" s="9"/>
    </row>
    <row r="9" spans="1:133">
      <c r="A9" s="12"/>
      <c r="B9" s="44">
        <v>514</v>
      </c>
      <c r="C9" s="20" t="s">
        <v>22</v>
      </c>
      <c r="D9" s="46">
        <v>62885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62885</v>
      </c>
      <c r="O9" s="47">
        <f t="shared" si="2"/>
        <v>4.8091924135821351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222380</v>
      </c>
      <c r="L10" s="46">
        <v>0</v>
      </c>
      <c r="M10" s="46">
        <v>0</v>
      </c>
      <c r="N10" s="46">
        <f t="shared" si="1"/>
        <v>222380</v>
      </c>
      <c r="O10" s="47">
        <f t="shared" si="2"/>
        <v>17.006729886815538</v>
      </c>
      <c r="P10" s="9"/>
    </row>
    <row r="11" spans="1:133">
      <c r="A11" s="12"/>
      <c r="B11" s="44">
        <v>519</v>
      </c>
      <c r="C11" s="20" t="s">
        <v>64</v>
      </c>
      <c r="D11" s="46">
        <v>4905991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4905991</v>
      </c>
      <c r="O11" s="47">
        <f t="shared" si="2"/>
        <v>375.19050168247168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4493136</v>
      </c>
      <c r="E12" s="31">
        <f t="shared" si="3"/>
        <v>100204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4593340</v>
      </c>
      <c r="O12" s="43">
        <f t="shared" si="2"/>
        <v>351.28020801468341</v>
      </c>
      <c r="P12" s="10"/>
    </row>
    <row r="13" spans="1:133">
      <c r="A13" s="12"/>
      <c r="B13" s="44">
        <v>521</v>
      </c>
      <c r="C13" s="20" t="s">
        <v>27</v>
      </c>
      <c r="D13" s="46">
        <v>4493136</v>
      </c>
      <c r="E13" s="46">
        <v>100204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4593340</v>
      </c>
      <c r="O13" s="47">
        <f t="shared" si="2"/>
        <v>351.28020801468341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2845111</v>
      </c>
      <c r="E14" s="31">
        <f t="shared" si="4"/>
        <v>15723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4498802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7359636</v>
      </c>
      <c r="O14" s="43">
        <f t="shared" si="2"/>
        <v>562.83542367696543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1804899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1804899</v>
      </c>
      <c r="O15" s="47">
        <f t="shared" si="2"/>
        <v>138.03143163046803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2306365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2306365</v>
      </c>
      <c r="O16" s="47">
        <f t="shared" si="2"/>
        <v>176.38153869684919</v>
      </c>
      <c r="P16" s="9"/>
    </row>
    <row r="17" spans="1:119">
      <c r="A17" s="12"/>
      <c r="B17" s="44">
        <v>538</v>
      </c>
      <c r="C17" s="20" t="s">
        <v>66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387538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387538</v>
      </c>
      <c r="O17" s="47">
        <f t="shared" si="2"/>
        <v>29.637350871826246</v>
      </c>
      <c r="P17" s="9"/>
    </row>
    <row r="18" spans="1:119">
      <c r="A18" s="12"/>
      <c r="B18" s="44">
        <v>539</v>
      </c>
      <c r="C18" s="20" t="s">
        <v>34</v>
      </c>
      <c r="D18" s="46">
        <v>2845111</v>
      </c>
      <c r="E18" s="46">
        <v>15723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2860834</v>
      </c>
      <c r="O18" s="47">
        <f t="shared" si="2"/>
        <v>218.78510247782197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SUM(D20:D22)</f>
        <v>321933</v>
      </c>
      <c r="E19" s="31">
        <f t="shared" si="5"/>
        <v>128239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1766869</v>
      </c>
      <c r="N19" s="31">
        <f t="shared" si="1"/>
        <v>2217041</v>
      </c>
      <c r="O19" s="43">
        <f t="shared" si="2"/>
        <v>169.55039767513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1766869</v>
      </c>
      <c r="N20" s="46">
        <f t="shared" si="1"/>
        <v>1766869</v>
      </c>
      <c r="O20" s="47">
        <f t="shared" si="2"/>
        <v>135.12304986234324</v>
      </c>
      <c r="P20" s="9"/>
    </row>
    <row r="21" spans="1:119">
      <c r="A21" s="13"/>
      <c r="B21" s="45">
        <v>554</v>
      </c>
      <c r="C21" s="21" t="s">
        <v>39</v>
      </c>
      <c r="D21" s="46">
        <v>0</v>
      </c>
      <c r="E21" s="46">
        <v>128239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128239</v>
      </c>
      <c r="O21" s="47">
        <f t="shared" si="2"/>
        <v>9.8072040379320899</v>
      </c>
      <c r="P21" s="9"/>
    </row>
    <row r="22" spans="1:119">
      <c r="A22" s="13"/>
      <c r="B22" s="45">
        <v>559</v>
      </c>
      <c r="C22" s="21" t="s">
        <v>57</v>
      </c>
      <c r="D22" s="46">
        <v>321933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321933</v>
      </c>
      <c r="O22" s="47">
        <f t="shared" si="2"/>
        <v>24.620143774854697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290925</v>
      </c>
      <c r="E23" s="31">
        <f t="shared" si="6"/>
        <v>35863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326788</v>
      </c>
      <c r="O23" s="43">
        <f t="shared" si="2"/>
        <v>24.991434689507496</v>
      </c>
      <c r="P23" s="9"/>
    </row>
    <row r="24" spans="1:119">
      <c r="A24" s="12"/>
      <c r="B24" s="44">
        <v>572</v>
      </c>
      <c r="C24" s="20" t="s">
        <v>67</v>
      </c>
      <c r="D24" s="46">
        <v>290925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290925</v>
      </c>
      <c r="O24" s="47">
        <f t="shared" si="2"/>
        <v>22.248776384215358</v>
      </c>
      <c r="P24" s="9"/>
    </row>
    <row r="25" spans="1:119" ht="15.75" thickBot="1">
      <c r="A25" s="12"/>
      <c r="B25" s="44">
        <v>579</v>
      </c>
      <c r="C25" s="20" t="s">
        <v>50</v>
      </c>
      <c r="D25" s="46">
        <v>0</v>
      </c>
      <c r="E25" s="46">
        <v>35863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35863</v>
      </c>
      <c r="O25" s="47">
        <f t="shared" si="2"/>
        <v>2.7426583052921383</v>
      </c>
      <c r="P25" s="9"/>
    </row>
    <row r="26" spans="1:119" ht="16.5" thickBot="1">
      <c r="A26" s="14" t="s">
        <v>10</v>
      </c>
      <c r="B26" s="23"/>
      <c r="C26" s="22"/>
      <c r="D26" s="15">
        <f>SUM(D5,D12,D14,D19,D23)</f>
        <v>14127063</v>
      </c>
      <c r="E26" s="15">
        <f t="shared" ref="E26:M26" si="7">SUM(E5,E12,E14,E19,E23)</f>
        <v>280029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4498802</v>
      </c>
      <c r="J26" s="15">
        <f t="shared" si="7"/>
        <v>0</v>
      </c>
      <c r="K26" s="15">
        <f t="shared" si="7"/>
        <v>222380</v>
      </c>
      <c r="L26" s="15">
        <f t="shared" si="7"/>
        <v>0</v>
      </c>
      <c r="M26" s="15">
        <f t="shared" si="7"/>
        <v>1766869</v>
      </c>
      <c r="N26" s="15">
        <f t="shared" si="1"/>
        <v>20895143</v>
      </c>
      <c r="O26" s="37">
        <f t="shared" si="2"/>
        <v>1597.9766748241052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78</v>
      </c>
      <c r="M28" s="163"/>
      <c r="N28" s="163"/>
      <c r="O28" s="41">
        <v>13076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52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7366538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145616</v>
      </c>
      <c r="L5" s="26">
        <f t="shared" si="0"/>
        <v>0</v>
      </c>
      <c r="M5" s="26">
        <f t="shared" si="0"/>
        <v>0</v>
      </c>
      <c r="N5" s="27">
        <f t="shared" ref="N5:N26" si="1">SUM(D5:M5)</f>
        <v>7512154</v>
      </c>
      <c r="O5" s="32">
        <f t="shared" ref="O5:O26" si="2">(N5/O$28)</f>
        <v>577.10332641929779</v>
      </c>
      <c r="P5" s="6"/>
    </row>
    <row r="6" spans="1:133">
      <c r="A6" s="12"/>
      <c r="B6" s="44">
        <v>511</v>
      </c>
      <c r="C6" s="20" t="s">
        <v>19</v>
      </c>
      <c r="D6" s="46">
        <v>584453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584453</v>
      </c>
      <c r="O6" s="47">
        <f t="shared" si="2"/>
        <v>44.899208727049242</v>
      </c>
      <c r="P6" s="9"/>
    </row>
    <row r="7" spans="1:133">
      <c r="A7" s="12"/>
      <c r="B7" s="44">
        <v>512</v>
      </c>
      <c r="C7" s="20" t="s">
        <v>20</v>
      </c>
      <c r="D7" s="46">
        <v>511076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511076</v>
      </c>
      <c r="O7" s="47">
        <f t="shared" si="2"/>
        <v>39.262195590381808</v>
      </c>
      <c r="P7" s="9"/>
    </row>
    <row r="8" spans="1:133">
      <c r="A8" s="12"/>
      <c r="B8" s="44">
        <v>513</v>
      </c>
      <c r="C8" s="20" t="s">
        <v>21</v>
      </c>
      <c r="D8" s="46">
        <v>552795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552795</v>
      </c>
      <c r="O8" s="47">
        <f t="shared" si="2"/>
        <v>42.467158331412769</v>
      </c>
      <c r="P8" s="9"/>
    </row>
    <row r="9" spans="1:133">
      <c r="A9" s="12"/>
      <c r="B9" s="44">
        <v>514</v>
      </c>
      <c r="C9" s="20" t="s">
        <v>22</v>
      </c>
      <c r="D9" s="46">
        <v>74901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74901</v>
      </c>
      <c r="O9" s="47">
        <f t="shared" si="2"/>
        <v>5.7540908043327956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145616</v>
      </c>
      <c r="L10" s="46">
        <v>0</v>
      </c>
      <c r="M10" s="46">
        <v>0</v>
      </c>
      <c r="N10" s="46">
        <f t="shared" si="1"/>
        <v>145616</v>
      </c>
      <c r="O10" s="47">
        <f t="shared" si="2"/>
        <v>11.186602135668741</v>
      </c>
      <c r="P10" s="9"/>
    </row>
    <row r="11" spans="1:133">
      <c r="A11" s="12"/>
      <c r="B11" s="44">
        <v>519</v>
      </c>
      <c r="C11" s="20" t="s">
        <v>64</v>
      </c>
      <c r="D11" s="46">
        <v>5643313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5643313</v>
      </c>
      <c r="O11" s="47">
        <f t="shared" si="2"/>
        <v>433.53407083045249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4301646</v>
      </c>
      <c r="E12" s="31">
        <f t="shared" si="3"/>
        <v>115337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4416983</v>
      </c>
      <c r="O12" s="43">
        <f t="shared" si="2"/>
        <v>339.32419144196052</v>
      </c>
      <c r="P12" s="10"/>
    </row>
    <row r="13" spans="1:133">
      <c r="A13" s="12"/>
      <c r="B13" s="44">
        <v>521</v>
      </c>
      <c r="C13" s="20" t="s">
        <v>27</v>
      </c>
      <c r="D13" s="46">
        <v>4301646</v>
      </c>
      <c r="E13" s="46">
        <v>115337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4416983</v>
      </c>
      <c r="O13" s="47">
        <f t="shared" si="2"/>
        <v>339.32419144196052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SUM(D15:D18)</f>
        <v>2767732</v>
      </c>
      <c r="E14" s="31">
        <f t="shared" si="4"/>
        <v>131141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4640964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7539837</v>
      </c>
      <c r="O14" s="43">
        <f t="shared" si="2"/>
        <v>579.23000691403547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1705724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1705724</v>
      </c>
      <c r="O15" s="47">
        <f t="shared" si="2"/>
        <v>131.03818084043942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115502</v>
      </c>
      <c r="F16" s="46">
        <v>0</v>
      </c>
      <c r="G16" s="46">
        <v>0</v>
      </c>
      <c r="H16" s="46">
        <v>0</v>
      </c>
      <c r="I16" s="46">
        <v>2492326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2607828</v>
      </c>
      <c r="O16" s="47">
        <f t="shared" si="2"/>
        <v>200.34017054620881</v>
      </c>
      <c r="P16" s="9"/>
    </row>
    <row r="17" spans="1:119">
      <c r="A17" s="12"/>
      <c r="B17" s="44">
        <v>538</v>
      </c>
      <c r="C17" s="20" t="s">
        <v>66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442914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442914</v>
      </c>
      <c r="O17" s="47">
        <f t="shared" si="2"/>
        <v>34.025812399170313</v>
      </c>
      <c r="P17" s="9"/>
    </row>
    <row r="18" spans="1:119">
      <c r="A18" s="12"/>
      <c r="B18" s="44">
        <v>539</v>
      </c>
      <c r="C18" s="20" t="s">
        <v>34</v>
      </c>
      <c r="D18" s="46">
        <v>2767732</v>
      </c>
      <c r="E18" s="46">
        <v>15639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2783371</v>
      </c>
      <c r="O18" s="47">
        <f t="shared" si="2"/>
        <v>213.82584312821695</v>
      </c>
      <c r="P18" s="9"/>
    </row>
    <row r="19" spans="1:119" ht="15.75">
      <c r="A19" s="28" t="s">
        <v>37</v>
      </c>
      <c r="B19" s="29"/>
      <c r="C19" s="30"/>
      <c r="D19" s="31">
        <f t="shared" ref="D19:M19" si="5">SUM(D20:D22)</f>
        <v>309035</v>
      </c>
      <c r="E19" s="31">
        <f t="shared" si="5"/>
        <v>60339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1135272</v>
      </c>
      <c r="N19" s="31">
        <f t="shared" si="1"/>
        <v>1504646</v>
      </c>
      <c r="O19" s="43">
        <f t="shared" si="2"/>
        <v>115.59084274410387</v>
      </c>
      <c r="P19" s="10"/>
    </row>
    <row r="20" spans="1:119">
      <c r="A20" s="13"/>
      <c r="B20" s="45">
        <v>552</v>
      </c>
      <c r="C20" s="21" t="s">
        <v>38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1135272</v>
      </c>
      <c r="N20" s="46">
        <f t="shared" si="1"/>
        <v>1135272</v>
      </c>
      <c r="O20" s="47">
        <f t="shared" si="2"/>
        <v>87.214565568103254</v>
      </c>
      <c r="P20" s="9"/>
    </row>
    <row r="21" spans="1:119">
      <c r="A21" s="13"/>
      <c r="B21" s="45">
        <v>554</v>
      </c>
      <c r="C21" s="21" t="s">
        <v>39</v>
      </c>
      <c r="D21" s="46">
        <v>0</v>
      </c>
      <c r="E21" s="46">
        <v>60339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60339</v>
      </c>
      <c r="O21" s="47">
        <f t="shared" si="2"/>
        <v>4.6353998617192902</v>
      </c>
      <c r="P21" s="9"/>
    </row>
    <row r="22" spans="1:119">
      <c r="A22" s="13"/>
      <c r="B22" s="45">
        <v>559</v>
      </c>
      <c r="C22" s="21" t="s">
        <v>57</v>
      </c>
      <c r="D22" s="46">
        <v>309035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309035</v>
      </c>
      <c r="O22" s="47">
        <f t="shared" si="2"/>
        <v>23.740877314281324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283949</v>
      </c>
      <c r="E23" s="31">
        <f t="shared" si="6"/>
        <v>10338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294287</v>
      </c>
      <c r="O23" s="43">
        <f t="shared" si="2"/>
        <v>22.60789736498425</v>
      </c>
      <c r="P23" s="9"/>
    </row>
    <row r="24" spans="1:119">
      <c r="A24" s="12"/>
      <c r="B24" s="44">
        <v>572</v>
      </c>
      <c r="C24" s="20" t="s">
        <v>67</v>
      </c>
      <c r="D24" s="46">
        <v>283949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283949</v>
      </c>
      <c r="O24" s="47">
        <f t="shared" si="2"/>
        <v>21.813705154797571</v>
      </c>
      <c r="P24" s="9"/>
    </row>
    <row r="25" spans="1:119" ht="15.75" thickBot="1">
      <c r="A25" s="12"/>
      <c r="B25" s="44">
        <v>579</v>
      </c>
      <c r="C25" s="20" t="s">
        <v>50</v>
      </c>
      <c r="D25" s="46">
        <v>0</v>
      </c>
      <c r="E25" s="46">
        <v>10338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10338</v>
      </c>
      <c r="O25" s="47">
        <f t="shared" si="2"/>
        <v>0.79419221018667896</v>
      </c>
      <c r="P25" s="9"/>
    </row>
    <row r="26" spans="1:119" ht="16.5" thickBot="1">
      <c r="A26" s="14" t="s">
        <v>10</v>
      </c>
      <c r="B26" s="23"/>
      <c r="C26" s="22"/>
      <c r="D26" s="15">
        <f>SUM(D5,D12,D14,D19,D23)</f>
        <v>15028900</v>
      </c>
      <c r="E26" s="15">
        <f t="shared" ref="E26:M26" si="7">SUM(E5,E12,E14,E19,E23)</f>
        <v>317155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4640964</v>
      </c>
      <c r="J26" s="15">
        <f t="shared" si="7"/>
        <v>0</v>
      </c>
      <c r="K26" s="15">
        <f t="shared" si="7"/>
        <v>145616</v>
      </c>
      <c r="L26" s="15">
        <f t="shared" si="7"/>
        <v>0</v>
      </c>
      <c r="M26" s="15">
        <f t="shared" si="7"/>
        <v>1135272</v>
      </c>
      <c r="N26" s="15">
        <f t="shared" si="1"/>
        <v>21267907</v>
      </c>
      <c r="O26" s="37">
        <f t="shared" si="2"/>
        <v>1633.856264884382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76</v>
      </c>
      <c r="M28" s="163"/>
      <c r="N28" s="163"/>
      <c r="O28" s="41">
        <v>13017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52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4175375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321160</v>
      </c>
      <c r="L5" s="26">
        <f t="shared" si="0"/>
        <v>0</v>
      </c>
      <c r="M5" s="26">
        <f t="shared" si="0"/>
        <v>0</v>
      </c>
      <c r="N5" s="27">
        <f t="shared" ref="N5:N27" si="1">SUM(D5:M5)</f>
        <v>4496535</v>
      </c>
      <c r="O5" s="32">
        <f t="shared" ref="O5:O27" si="2">(N5/O$29)</f>
        <v>350.41575748129674</v>
      </c>
      <c r="P5" s="6"/>
    </row>
    <row r="6" spans="1:133">
      <c r="A6" s="12"/>
      <c r="B6" s="44">
        <v>511</v>
      </c>
      <c r="C6" s="20" t="s">
        <v>19</v>
      </c>
      <c r="D6" s="46">
        <v>586478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586478</v>
      </c>
      <c r="O6" s="47">
        <f t="shared" si="2"/>
        <v>45.704332917705734</v>
      </c>
      <c r="P6" s="9"/>
    </row>
    <row r="7" spans="1:133">
      <c r="A7" s="12"/>
      <c r="B7" s="44">
        <v>512</v>
      </c>
      <c r="C7" s="20" t="s">
        <v>20</v>
      </c>
      <c r="D7" s="46">
        <v>496825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496825</v>
      </c>
      <c r="O7" s="47">
        <f t="shared" si="2"/>
        <v>38.717658977556113</v>
      </c>
      <c r="P7" s="9"/>
    </row>
    <row r="8" spans="1:133">
      <c r="A8" s="12"/>
      <c r="B8" s="44">
        <v>513</v>
      </c>
      <c r="C8" s="20" t="s">
        <v>21</v>
      </c>
      <c r="D8" s="46">
        <v>469317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469317</v>
      </c>
      <c r="O8" s="47">
        <f t="shared" si="2"/>
        <v>36.573955735660846</v>
      </c>
      <c r="P8" s="9"/>
    </row>
    <row r="9" spans="1:133">
      <c r="A9" s="12"/>
      <c r="B9" s="44">
        <v>514</v>
      </c>
      <c r="C9" s="20" t="s">
        <v>22</v>
      </c>
      <c r="D9" s="46">
        <v>148225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148225</v>
      </c>
      <c r="O9" s="47">
        <f t="shared" si="2"/>
        <v>11.551200124688279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321160</v>
      </c>
      <c r="L10" s="46">
        <v>0</v>
      </c>
      <c r="M10" s="46">
        <v>0</v>
      </c>
      <c r="N10" s="46">
        <f t="shared" si="1"/>
        <v>321160</v>
      </c>
      <c r="O10" s="47">
        <f t="shared" si="2"/>
        <v>25.028054862842893</v>
      </c>
      <c r="P10" s="9"/>
    </row>
    <row r="11" spans="1:133">
      <c r="A11" s="12"/>
      <c r="B11" s="44">
        <v>519</v>
      </c>
      <c r="C11" s="20" t="s">
        <v>64</v>
      </c>
      <c r="D11" s="46">
        <v>2474530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2474530</v>
      </c>
      <c r="O11" s="47">
        <f t="shared" si="2"/>
        <v>192.84055486284288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4008351</v>
      </c>
      <c r="E12" s="31">
        <f t="shared" si="3"/>
        <v>88633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4096984</v>
      </c>
      <c r="O12" s="43">
        <f t="shared" si="2"/>
        <v>319.27867830423941</v>
      </c>
      <c r="P12" s="10"/>
    </row>
    <row r="13" spans="1:133">
      <c r="A13" s="12"/>
      <c r="B13" s="44">
        <v>521</v>
      </c>
      <c r="C13" s="20" t="s">
        <v>27</v>
      </c>
      <c r="D13" s="46">
        <v>4008351</v>
      </c>
      <c r="E13" s="46">
        <v>88633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4096984</v>
      </c>
      <c r="O13" s="47">
        <f t="shared" si="2"/>
        <v>319.27867830423941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SUM(D15:D19)</f>
        <v>2747169</v>
      </c>
      <c r="E14" s="31">
        <f t="shared" si="4"/>
        <v>77858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4313692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7138719</v>
      </c>
      <c r="O14" s="43">
        <f t="shared" si="2"/>
        <v>556.32161783042397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1533965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1533965</v>
      </c>
      <c r="O15" s="47">
        <f t="shared" si="2"/>
        <v>119.5421602244389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2337436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2337436</v>
      </c>
      <c r="O16" s="47">
        <f t="shared" si="2"/>
        <v>182.15679551122196</v>
      </c>
      <c r="P16" s="9"/>
    </row>
    <row r="17" spans="1:119">
      <c r="A17" s="12"/>
      <c r="B17" s="44">
        <v>537</v>
      </c>
      <c r="C17" s="20" t="s">
        <v>65</v>
      </c>
      <c r="D17" s="46">
        <v>0</v>
      </c>
      <c r="E17" s="46">
        <v>63291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63291</v>
      </c>
      <c r="O17" s="47">
        <f t="shared" si="2"/>
        <v>4.9322786783042396</v>
      </c>
      <c r="P17" s="9"/>
    </row>
    <row r="18" spans="1:119">
      <c r="A18" s="12"/>
      <c r="B18" s="44">
        <v>538</v>
      </c>
      <c r="C18" s="20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442291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442291</v>
      </c>
      <c r="O18" s="47">
        <f t="shared" si="2"/>
        <v>34.467814837905237</v>
      </c>
      <c r="P18" s="9"/>
    </row>
    <row r="19" spans="1:119">
      <c r="A19" s="12"/>
      <c r="B19" s="44">
        <v>539</v>
      </c>
      <c r="C19" s="20" t="s">
        <v>34</v>
      </c>
      <c r="D19" s="46">
        <v>2747169</v>
      </c>
      <c r="E19" s="46">
        <v>14567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2761736</v>
      </c>
      <c r="O19" s="47">
        <f t="shared" si="2"/>
        <v>215.22256857855362</v>
      </c>
      <c r="P19" s="9"/>
    </row>
    <row r="20" spans="1:119" ht="15.75">
      <c r="A20" s="28" t="s">
        <v>37</v>
      </c>
      <c r="B20" s="29"/>
      <c r="C20" s="30"/>
      <c r="D20" s="31">
        <f t="shared" ref="D20:M20" si="5">SUM(D21:D23)</f>
        <v>325751</v>
      </c>
      <c r="E20" s="31">
        <f t="shared" si="5"/>
        <v>100000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1416893</v>
      </c>
      <c r="N20" s="31">
        <f t="shared" si="1"/>
        <v>1842644</v>
      </c>
      <c r="O20" s="43">
        <f t="shared" si="2"/>
        <v>143.59756857855362</v>
      </c>
      <c r="P20" s="10"/>
    </row>
    <row r="21" spans="1:119">
      <c r="A21" s="13"/>
      <c r="B21" s="45">
        <v>552</v>
      </c>
      <c r="C21" s="21" t="s">
        <v>38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1416893</v>
      </c>
      <c r="N21" s="46">
        <f t="shared" si="1"/>
        <v>1416893</v>
      </c>
      <c r="O21" s="47">
        <f t="shared" si="2"/>
        <v>110.41871882793018</v>
      </c>
      <c r="P21" s="9"/>
    </row>
    <row r="22" spans="1:119">
      <c r="A22" s="13"/>
      <c r="B22" s="45">
        <v>554</v>
      </c>
      <c r="C22" s="21" t="s">
        <v>39</v>
      </c>
      <c r="D22" s="46">
        <v>0</v>
      </c>
      <c r="E22" s="46">
        <v>100000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100000</v>
      </c>
      <c r="O22" s="47">
        <f t="shared" si="2"/>
        <v>7.7930174563591024</v>
      </c>
      <c r="P22" s="9"/>
    </row>
    <row r="23" spans="1:119">
      <c r="A23" s="13"/>
      <c r="B23" s="45">
        <v>559</v>
      </c>
      <c r="C23" s="21" t="s">
        <v>57</v>
      </c>
      <c r="D23" s="46">
        <v>325751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325751</v>
      </c>
      <c r="O23" s="47">
        <f t="shared" si="2"/>
        <v>25.38583229426434</v>
      </c>
      <c r="P23" s="9"/>
    </row>
    <row r="24" spans="1:119" ht="15.75">
      <c r="A24" s="28" t="s">
        <v>40</v>
      </c>
      <c r="B24" s="29"/>
      <c r="C24" s="30"/>
      <c r="D24" s="31">
        <f t="shared" ref="D24:M24" si="6">SUM(D25:D26)</f>
        <v>323311</v>
      </c>
      <c r="E24" s="31">
        <f t="shared" si="6"/>
        <v>7234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330545</v>
      </c>
      <c r="O24" s="43">
        <f t="shared" si="2"/>
        <v>25.759429551122196</v>
      </c>
      <c r="P24" s="9"/>
    </row>
    <row r="25" spans="1:119">
      <c r="A25" s="12"/>
      <c r="B25" s="44">
        <v>572</v>
      </c>
      <c r="C25" s="20" t="s">
        <v>67</v>
      </c>
      <c r="D25" s="46">
        <v>323311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323311</v>
      </c>
      <c r="O25" s="47">
        <f t="shared" si="2"/>
        <v>25.195682668329177</v>
      </c>
      <c r="P25" s="9"/>
    </row>
    <row r="26" spans="1:119" ht="15.75" thickBot="1">
      <c r="A26" s="12"/>
      <c r="B26" s="44">
        <v>579</v>
      </c>
      <c r="C26" s="20" t="s">
        <v>50</v>
      </c>
      <c r="D26" s="46">
        <v>0</v>
      </c>
      <c r="E26" s="46">
        <v>7234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7234</v>
      </c>
      <c r="O26" s="47">
        <f t="shared" si="2"/>
        <v>0.56374688279301743</v>
      </c>
      <c r="P26" s="9"/>
    </row>
    <row r="27" spans="1:119" ht="16.5" thickBot="1">
      <c r="A27" s="14" t="s">
        <v>10</v>
      </c>
      <c r="B27" s="23"/>
      <c r="C27" s="22"/>
      <c r="D27" s="15">
        <f>SUM(D5,D12,D14,D20,D24)</f>
        <v>11579957</v>
      </c>
      <c r="E27" s="15">
        <f t="shared" ref="E27:M27" si="7">SUM(E5,E12,E14,E20,E24)</f>
        <v>273725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4313692</v>
      </c>
      <c r="J27" s="15">
        <f t="shared" si="7"/>
        <v>0</v>
      </c>
      <c r="K27" s="15">
        <f t="shared" si="7"/>
        <v>321160</v>
      </c>
      <c r="L27" s="15">
        <f t="shared" si="7"/>
        <v>0</v>
      </c>
      <c r="M27" s="15">
        <f t="shared" si="7"/>
        <v>1416893</v>
      </c>
      <c r="N27" s="15">
        <f t="shared" si="1"/>
        <v>17905427</v>
      </c>
      <c r="O27" s="37">
        <f t="shared" si="2"/>
        <v>1395.3730517456358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74</v>
      </c>
      <c r="M29" s="163"/>
      <c r="N29" s="163"/>
      <c r="O29" s="41">
        <v>12832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52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4313126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144439</v>
      </c>
      <c r="L5" s="26">
        <f t="shared" si="0"/>
        <v>0</v>
      </c>
      <c r="M5" s="26">
        <f t="shared" si="0"/>
        <v>0</v>
      </c>
      <c r="N5" s="27">
        <f t="shared" ref="N5:N26" si="1">SUM(D5:M5)</f>
        <v>4457565</v>
      </c>
      <c r="O5" s="32">
        <f t="shared" ref="O5:O26" si="2">(N5/O$28)</f>
        <v>354.42196072195276</v>
      </c>
      <c r="P5" s="6"/>
    </row>
    <row r="6" spans="1:133">
      <c r="A6" s="12"/>
      <c r="B6" s="44">
        <v>511</v>
      </c>
      <c r="C6" s="20" t="s">
        <v>19</v>
      </c>
      <c r="D6" s="46">
        <v>451890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451890</v>
      </c>
      <c r="O6" s="47">
        <f t="shared" si="2"/>
        <v>35.929871988550531</v>
      </c>
      <c r="P6" s="9"/>
    </row>
    <row r="7" spans="1:133">
      <c r="A7" s="12"/>
      <c r="B7" s="44">
        <v>512</v>
      </c>
      <c r="C7" s="20" t="s">
        <v>20</v>
      </c>
      <c r="D7" s="46">
        <v>485337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485337</v>
      </c>
      <c r="O7" s="47">
        <f t="shared" si="2"/>
        <v>38.589250218653099</v>
      </c>
      <c r="P7" s="9"/>
    </row>
    <row r="8" spans="1:133">
      <c r="A8" s="12"/>
      <c r="B8" s="44">
        <v>513</v>
      </c>
      <c r="C8" s="20" t="s">
        <v>21</v>
      </c>
      <c r="D8" s="46">
        <v>470941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470941</v>
      </c>
      <c r="O8" s="47">
        <f t="shared" si="2"/>
        <v>37.444621133815694</v>
      </c>
      <c r="P8" s="9"/>
    </row>
    <row r="9" spans="1:133">
      <c r="A9" s="12"/>
      <c r="B9" s="44">
        <v>514</v>
      </c>
      <c r="C9" s="20" t="s">
        <v>22</v>
      </c>
      <c r="D9" s="46">
        <v>1052123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1052123</v>
      </c>
      <c r="O9" s="47">
        <f t="shared" si="2"/>
        <v>83.654528106861733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144439</v>
      </c>
      <c r="L10" s="46">
        <v>0</v>
      </c>
      <c r="M10" s="46">
        <v>0</v>
      </c>
      <c r="N10" s="46">
        <f t="shared" si="1"/>
        <v>144439</v>
      </c>
      <c r="O10" s="47">
        <f t="shared" si="2"/>
        <v>11.484376242347142</v>
      </c>
      <c r="P10" s="9"/>
    </row>
    <row r="11" spans="1:133">
      <c r="A11" s="12"/>
      <c r="B11" s="44">
        <v>519</v>
      </c>
      <c r="C11" s="20" t="s">
        <v>64</v>
      </c>
      <c r="D11" s="46">
        <v>1852835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1852835</v>
      </c>
      <c r="O11" s="47">
        <f t="shared" si="2"/>
        <v>147.31931303172459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SUM(D13:D13)</f>
        <v>3780192</v>
      </c>
      <c r="E12" s="31">
        <f t="shared" si="3"/>
        <v>108814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3889006</v>
      </c>
      <c r="O12" s="43">
        <f t="shared" si="2"/>
        <v>309.21571121889161</v>
      </c>
      <c r="P12" s="10"/>
    </row>
    <row r="13" spans="1:133">
      <c r="A13" s="12"/>
      <c r="B13" s="44">
        <v>521</v>
      </c>
      <c r="C13" s="20" t="s">
        <v>27</v>
      </c>
      <c r="D13" s="46">
        <v>3780192</v>
      </c>
      <c r="E13" s="46">
        <v>108814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3889006</v>
      </c>
      <c r="O13" s="47">
        <f t="shared" si="2"/>
        <v>309.21571121889161</v>
      </c>
      <c r="P13" s="9"/>
    </row>
    <row r="14" spans="1:133" ht="15.75">
      <c r="A14" s="28" t="s">
        <v>30</v>
      </c>
      <c r="B14" s="29"/>
      <c r="C14" s="30"/>
      <c r="D14" s="31">
        <f t="shared" ref="D14:M14" si="4">SUM(D15:D19)</f>
        <v>2499820</v>
      </c>
      <c r="E14" s="31">
        <f t="shared" si="4"/>
        <v>421326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3514528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6435674</v>
      </c>
      <c r="O14" s="43">
        <f t="shared" si="2"/>
        <v>511.70183668601413</v>
      </c>
      <c r="P14" s="10"/>
    </row>
    <row r="15" spans="1:133">
      <c r="A15" s="12"/>
      <c r="B15" s="44">
        <v>533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1424735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1424735</v>
      </c>
      <c r="O15" s="47">
        <f t="shared" si="2"/>
        <v>113.28098910710027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1856680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1856680</v>
      </c>
      <c r="O16" s="47">
        <f t="shared" si="2"/>
        <v>147.62502981633139</v>
      </c>
      <c r="P16" s="9"/>
    </row>
    <row r="17" spans="1:119">
      <c r="A17" s="12"/>
      <c r="B17" s="44">
        <v>537</v>
      </c>
      <c r="C17" s="20" t="s">
        <v>65</v>
      </c>
      <c r="D17" s="46">
        <v>0</v>
      </c>
      <c r="E17" s="46">
        <v>168089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168089</v>
      </c>
      <c r="O17" s="47">
        <f t="shared" si="2"/>
        <v>13.364792875884552</v>
      </c>
      <c r="P17" s="9"/>
    </row>
    <row r="18" spans="1:119">
      <c r="A18" s="12"/>
      <c r="B18" s="44">
        <v>538</v>
      </c>
      <c r="C18" s="20" t="s">
        <v>66</v>
      </c>
      <c r="D18" s="46">
        <v>0</v>
      </c>
      <c r="E18" s="46">
        <v>237844</v>
      </c>
      <c r="F18" s="46">
        <v>0</v>
      </c>
      <c r="G18" s="46">
        <v>0</v>
      </c>
      <c r="H18" s="46">
        <v>0</v>
      </c>
      <c r="I18" s="46">
        <v>233113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470957</v>
      </c>
      <c r="O18" s="47">
        <f t="shared" si="2"/>
        <v>37.445893297288698</v>
      </c>
      <c r="P18" s="9"/>
    </row>
    <row r="19" spans="1:119">
      <c r="A19" s="12"/>
      <c r="B19" s="44">
        <v>539</v>
      </c>
      <c r="C19" s="20" t="s">
        <v>34</v>
      </c>
      <c r="D19" s="46">
        <v>2499820</v>
      </c>
      <c r="E19" s="46">
        <v>15393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2515213</v>
      </c>
      <c r="O19" s="47">
        <f t="shared" si="2"/>
        <v>199.98513158940924</v>
      </c>
      <c r="P19" s="9"/>
    </row>
    <row r="20" spans="1:119" ht="15.75">
      <c r="A20" s="28" t="s">
        <v>37</v>
      </c>
      <c r="B20" s="29"/>
      <c r="C20" s="30"/>
      <c r="D20" s="31">
        <f t="shared" ref="D20:M20" si="5">SUM(D21:D22)</f>
        <v>291196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1706626</v>
      </c>
      <c r="N20" s="31">
        <f t="shared" si="1"/>
        <v>1997822</v>
      </c>
      <c r="O20" s="43">
        <f t="shared" si="2"/>
        <v>158.84726087302218</v>
      </c>
      <c r="P20" s="10"/>
    </row>
    <row r="21" spans="1:119">
      <c r="A21" s="13"/>
      <c r="B21" s="45">
        <v>552</v>
      </c>
      <c r="C21" s="21" t="s">
        <v>38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1706626</v>
      </c>
      <c r="N21" s="46">
        <f t="shared" si="1"/>
        <v>1706626</v>
      </c>
      <c r="O21" s="47">
        <f t="shared" si="2"/>
        <v>135.69420370517611</v>
      </c>
      <c r="P21" s="9"/>
    </row>
    <row r="22" spans="1:119">
      <c r="A22" s="13"/>
      <c r="B22" s="45">
        <v>559</v>
      </c>
      <c r="C22" s="21" t="s">
        <v>57</v>
      </c>
      <c r="D22" s="46">
        <v>291196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291196</v>
      </c>
      <c r="O22" s="47">
        <f t="shared" si="2"/>
        <v>23.153057167846068</v>
      </c>
      <c r="P22" s="9"/>
    </row>
    <row r="23" spans="1:119" ht="15.75">
      <c r="A23" s="28" t="s">
        <v>40</v>
      </c>
      <c r="B23" s="29"/>
      <c r="C23" s="30"/>
      <c r="D23" s="31">
        <f t="shared" ref="D23:M23" si="6">SUM(D24:D25)</f>
        <v>315800</v>
      </c>
      <c r="E23" s="31">
        <f t="shared" si="6"/>
        <v>47385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363185</v>
      </c>
      <c r="O23" s="43">
        <f t="shared" si="2"/>
        <v>28.876918183986643</v>
      </c>
      <c r="P23" s="9"/>
    </row>
    <row r="24" spans="1:119">
      <c r="A24" s="12"/>
      <c r="B24" s="44">
        <v>572</v>
      </c>
      <c r="C24" s="20" t="s">
        <v>67</v>
      </c>
      <c r="D24" s="46">
        <v>315800</v>
      </c>
      <c r="E24" s="46">
        <v>38957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354757</v>
      </c>
      <c r="O24" s="47">
        <f t="shared" si="2"/>
        <v>28.206806074580584</v>
      </c>
      <c r="P24" s="9"/>
    </row>
    <row r="25" spans="1:119" ht="15.75" thickBot="1">
      <c r="A25" s="12"/>
      <c r="B25" s="44">
        <v>579</v>
      </c>
      <c r="C25" s="20" t="s">
        <v>50</v>
      </c>
      <c r="D25" s="46">
        <v>0</v>
      </c>
      <c r="E25" s="46">
        <v>8428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8428</v>
      </c>
      <c r="O25" s="47">
        <f t="shared" si="2"/>
        <v>0.6701121094060587</v>
      </c>
      <c r="P25" s="9"/>
    </row>
    <row r="26" spans="1:119" ht="16.5" thickBot="1">
      <c r="A26" s="14" t="s">
        <v>10</v>
      </c>
      <c r="B26" s="23"/>
      <c r="C26" s="22"/>
      <c r="D26" s="15">
        <f>SUM(D5,D12,D14,D20,D23)</f>
        <v>11200134</v>
      </c>
      <c r="E26" s="15">
        <f t="shared" ref="E26:M26" si="7">SUM(E5,E12,E14,E20,E23)</f>
        <v>577525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3514528</v>
      </c>
      <c r="J26" s="15">
        <f t="shared" si="7"/>
        <v>0</v>
      </c>
      <c r="K26" s="15">
        <f t="shared" si="7"/>
        <v>144439</v>
      </c>
      <c r="L26" s="15">
        <f t="shared" si="7"/>
        <v>0</v>
      </c>
      <c r="M26" s="15">
        <f t="shared" si="7"/>
        <v>1706626</v>
      </c>
      <c r="N26" s="15">
        <f t="shared" si="1"/>
        <v>17143252</v>
      </c>
      <c r="O26" s="37">
        <f t="shared" si="2"/>
        <v>1363.0636876838673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72</v>
      </c>
      <c r="M28" s="163"/>
      <c r="N28" s="163"/>
      <c r="O28" s="41">
        <v>12577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52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2024-12-02T19:22:32Z</cp:lastPrinted>
  <dcterms:created xsi:type="dcterms:W3CDTF">2000-08-31T21:26:31Z</dcterms:created>
  <dcterms:modified xsi:type="dcterms:W3CDTF">2024-12-02T19:22:42Z</dcterms:modified>
</cp:coreProperties>
</file>