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22" documentId="11_07F37FE83333AE83E7CCFA1DE41D44AD9B5B1D58" xr6:coauthVersionLast="47" xr6:coauthVersionMax="47" xr10:uidLastSave="{8440B0E6-B6C6-47F3-834E-2B4345388F5A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'2008'!$A$1:$O$58</definedName>
    <definedName name="_xlnm.Print_Area" localSheetId="14">'2009'!$A$1:$O$62</definedName>
    <definedName name="_xlnm.Print_Area" localSheetId="13">'2010'!$A$1:$O$59</definedName>
    <definedName name="_xlnm.Print_Area" localSheetId="12">'2011'!$A$1:$O$55</definedName>
    <definedName name="_xlnm.Print_Area" localSheetId="11">'2012'!$A$1:$O$58</definedName>
    <definedName name="_xlnm.Print_Area" localSheetId="10">'2013'!$A$1:$O$57</definedName>
    <definedName name="_xlnm.Print_Area" localSheetId="9">'2014'!$A$1:$O$57</definedName>
    <definedName name="_xlnm.Print_Area" localSheetId="8">'2015'!$A$1:$O$57</definedName>
    <definedName name="_xlnm.Print_Area" localSheetId="7">'2016'!$A$1:$O$54</definedName>
    <definedName name="_xlnm.Print_Area" localSheetId="6">'2017'!$A$1:$O$54</definedName>
    <definedName name="_xlnm.Print_Area" localSheetId="5">'2018'!$A$1:$O$52</definedName>
    <definedName name="_xlnm.Print_Area" localSheetId="4">'2019'!$A$1:$O$54</definedName>
    <definedName name="_xlnm.Print_Area" localSheetId="3">'2020'!$A$1:$O$53</definedName>
    <definedName name="_xlnm.Print_Area" localSheetId="2">'2021'!$A$1:$P$53</definedName>
    <definedName name="_xlnm.Print_Area" localSheetId="1">'2022'!$A$1:$P$55</definedName>
    <definedName name="_xlnm.Print_Area" localSheetId="0">'2023'!$A$1:$P$52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48" l="1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J48" i="48" l="1"/>
  <c r="L48" i="48"/>
  <c r="O46" i="48"/>
  <c r="P46" i="48" s="1"/>
  <c r="E48" i="48"/>
  <c r="M48" i="48"/>
  <c r="O13" i="48"/>
  <c r="P13" i="48" s="1"/>
  <c r="N48" i="48"/>
  <c r="K48" i="48"/>
  <c r="O39" i="48"/>
  <c r="P39" i="48" s="1"/>
  <c r="O36" i="48"/>
  <c r="P36" i="48" s="1"/>
  <c r="O19" i="48"/>
  <c r="P19" i="48" s="1"/>
  <c r="F48" i="48"/>
  <c r="O28" i="48"/>
  <c r="P28" i="48" s="1"/>
  <c r="O5" i="48"/>
  <c r="P5" i="48" s="1"/>
  <c r="G48" i="48"/>
  <c r="D48" i="48"/>
  <c r="H48" i="48"/>
  <c r="I48" i="48"/>
  <c r="O48" i="47"/>
  <c r="P48" i="47" s="1"/>
  <c r="O42" i="47"/>
  <c r="P42" i="47" s="1"/>
  <c r="O39" i="47"/>
  <c r="P39" i="47" s="1"/>
  <c r="O30" i="47"/>
  <c r="P30" i="47" s="1"/>
  <c r="O19" i="47"/>
  <c r="P19" i="47" s="1"/>
  <c r="D51" i="47"/>
  <c r="E51" i="47"/>
  <c r="G51" i="47"/>
  <c r="J51" i="47"/>
  <c r="H51" i="47"/>
  <c r="L51" i="47"/>
  <c r="O13" i="47"/>
  <c r="P13" i="47" s="1"/>
  <c r="K51" i="47"/>
  <c r="N51" i="47"/>
  <c r="M51" i="47"/>
  <c r="I51" i="47"/>
  <c r="F51" i="47"/>
  <c r="O5" i="47"/>
  <c r="P5" i="47" s="1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 s="1"/>
  <c r="O44" i="46"/>
  <c r="P44" i="46" s="1"/>
  <c r="O43" i="46"/>
  <c r="P43" i="46"/>
  <c r="O42" i="46"/>
  <c r="P42" i="46"/>
  <c r="N41" i="46"/>
  <c r="M41" i="46"/>
  <c r="O41" i="46" s="1"/>
  <c r="P41" i="46" s="1"/>
  <c r="L41" i="46"/>
  <c r="K41" i="46"/>
  <c r="J41" i="46"/>
  <c r="I41" i="46"/>
  <c r="H41" i="46"/>
  <c r="G41" i="46"/>
  <c r="F41" i="46"/>
  <c r="E41" i="46"/>
  <c r="D41" i="46"/>
  <c r="O40" i="46"/>
  <c r="P40" i="46" s="1"/>
  <c r="O39" i="46"/>
  <c r="P39" i="46" s="1"/>
  <c r="N38" i="46"/>
  <c r="M38" i="46"/>
  <c r="L38" i="46"/>
  <c r="K38" i="46"/>
  <c r="J38" i="46"/>
  <c r="I38" i="46"/>
  <c r="H38" i="46"/>
  <c r="H49" i="46" s="1"/>
  <c r="G38" i="46"/>
  <c r="G49" i="46" s="1"/>
  <c r="F38" i="46"/>
  <c r="F49" i="46" s="1"/>
  <c r="E38" i="46"/>
  <c r="O38" i="46" s="1"/>
  <c r="P38" i="46" s="1"/>
  <c r="D38" i="46"/>
  <c r="O37" i="46"/>
  <c r="P37" i="46" s="1"/>
  <c r="O36" i="46"/>
  <c r="P36" i="46" s="1"/>
  <c r="O35" i="46"/>
  <c r="P35" i="46" s="1"/>
  <c r="O34" i="46"/>
  <c r="P34" i="46"/>
  <c r="O33" i="46"/>
  <c r="P33" i="46"/>
  <c r="O32" i="46"/>
  <c r="P32" i="46"/>
  <c r="O31" i="46"/>
  <c r="P31" i="46" s="1"/>
  <c r="N30" i="46"/>
  <c r="N49" i="46" s="1"/>
  <c r="M30" i="46"/>
  <c r="M49" i="46" s="1"/>
  <c r="L30" i="46"/>
  <c r="K30" i="46"/>
  <c r="J30" i="46"/>
  <c r="I30" i="46"/>
  <c r="I49" i="46" s="1"/>
  <c r="H30" i="46"/>
  <c r="G30" i="46"/>
  <c r="F30" i="46"/>
  <c r="E30" i="46"/>
  <c r="D30" i="46"/>
  <c r="O30" i="46" s="1"/>
  <c r="P30" i="46" s="1"/>
  <c r="O29" i="46"/>
  <c r="P29" i="46"/>
  <c r="O28" i="46"/>
  <c r="P28" i="46" s="1"/>
  <c r="O27" i="46"/>
  <c r="P27" i="46"/>
  <c r="O26" i="46"/>
  <c r="P26" i="46"/>
  <c r="O25" i="46"/>
  <c r="P25" i="46" s="1"/>
  <c r="O24" i="46"/>
  <c r="P24" i="46" s="1"/>
  <c r="O23" i="46"/>
  <c r="P23" i="46"/>
  <c r="O22" i="46"/>
  <c r="P22" i="46"/>
  <c r="O21" i="46"/>
  <c r="P21" i="46" s="1"/>
  <c r="O20" i="46"/>
  <c r="P20" i="46"/>
  <c r="N19" i="46"/>
  <c r="M19" i="46"/>
  <c r="L19" i="46"/>
  <c r="K19" i="46"/>
  <c r="J19" i="46"/>
  <c r="I19" i="46"/>
  <c r="H19" i="46"/>
  <c r="G19" i="46"/>
  <c r="F19" i="46"/>
  <c r="E19" i="46"/>
  <c r="D19" i="46"/>
  <c r="O19" i="46" s="1"/>
  <c r="P19" i="46" s="1"/>
  <c r="O18" i="46"/>
  <c r="P18" i="46" s="1"/>
  <c r="O17" i="46"/>
  <c r="P17" i="46"/>
  <c r="O16" i="46"/>
  <c r="P16" i="46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 s="1"/>
  <c r="O11" i="46"/>
  <c r="P11" i="46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L49" i="46" s="1"/>
  <c r="K5" i="46"/>
  <c r="J5" i="46"/>
  <c r="J49" i="46" s="1"/>
  <c r="I5" i="46"/>
  <c r="H5" i="46"/>
  <c r="G5" i="46"/>
  <c r="F5" i="46"/>
  <c r="E5" i="46"/>
  <c r="E49" i="46" s="1"/>
  <c r="D5" i="46"/>
  <c r="N48" i="45"/>
  <c r="O48" i="45"/>
  <c r="M47" i="45"/>
  <c r="L47" i="45"/>
  <c r="K47" i="45"/>
  <c r="J47" i="45"/>
  <c r="I47" i="45"/>
  <c r="H47" i="45"/>
  <c r="G47" i="45"/>
  <c r="F47" i="45"/>
  <c r="E47" i="45"/>
  <c r="D47" i="45"/>
  <c r="N47" i="45" s="1"/>
  <c r="O47" i="45" s="1"/>
  <c r="N46" i="45"/>
  <c r="O46" i="45"/>
  <c r="N45" i="45"/>
  <c r="O45" i="45" s="1"/>
  <c r="N44" i="45"/>
  <c r="O44" i="45"/>
  <c r="N43" i="45"/>
  <c r="O43" i="45" s="1"/>
  <c r="N42" i="45"/>
  <c r="O42" i="45" s="1"/>
  <c r="N41" i="45"/>
  <c r="O41" i="45" s="1"/>
  <c r="M40" i="45"/>
  <c r="M49" i="45" s="1"/>
  <c r="L40" i="45"/>
  <c r="K40" i="45"/>
  <c r="J40" i="45"/>
  <c r="I40" i="45"/>
  <c r="I49" i="45" s="1"/>
  <c r="H40" i="45"/>
  <c r="N40" i="45" s="1"/>
  <c r="O40" i="45" s="1"/>
  <c r="G40" i="45"/>
  <c r="F40" i="45"/>
  <c r="E40" i="45"/>
  <c r="D40" i="45"/>
  <c r="N39" i="45"/>
  <c r="O39" i="45" s="1"/>
  <c r="N38" i="45"/>
  <c r="O38" i="45"/>
  <c r="M37" i="45"/>
  <c r="L37" i="45"/>
  <c r="K37" i="45"/>
  <c r="J37" i="45"/>
  <c r="I37" i="45"/>
  <c r="H37" i="45"/>
  <c r="G37" i="45"/>
  <c r="F37" i="45"/>
  <c r="E37" i="45"/>
  <c r="D37" i="45"/>
  <c r="N37" i="45" s="1"/>
  <c r="O37" i="45" s="1"/>
  <c r="N36" i="45"/>
  <c r="O36" i="45"/>
  <c r="N35" i="45"/>
  <c r="O35" i="45" s="1"/>
  <c r="N34" i="45"/>
  <c r="O34" i="45"/>
  <c r="N33" i="45"/>
  <c r="O33" i="45" s="1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/>
  <c r="N21" i="45"/>
  <c r="O21" i="45" s="1"/>
  <c r="N20" i="45"/>
  <c r="O20" i="45"/>
  <c r="M19" i="45"/>
  <c r="L19" i="45"/>
  <c r="K19" i="45"/>
  <c r="J19" i="45"/>
  <c r="J49" i="45" s="1"/>
  <c r="I19" i="45"/>
  <c r="H19" i="45"/>
  <c r="G19" i="45"/>
  <c r="F19" i="45"/>
  <c r="E19" i="45"/>
  <c r="N19" i="45" s="1"/>
  <c r="O19" i="45" s="1"/>
  <c r="D19" i="45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E49" i="45" s="1"/>
  <c r="D14" i="45"/>
  <c r="N14" i="45" s="1"/>
  <c r="O14" i="45" s="1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L49" i="45" s="1"/>
  <c r="K5" i="45"/>
  <c r="K49" i="45" s="1"/>
  <c r="J5" i="45"/>
  <c r="I5" i="45"/>
  <c r="H5" i="45"/>
  <c r="H49" i="45" s="1"/>
  <c r="G5" i="45"/>
  <c r="G49" i="45" s="1"/>
  <c r="F5" i="45"/>
  <c r="F49" i="45" s="1"/>
  <c r="E5" i="45"/>
  <c r="D5" i="45"/>
  <c r="N49" i="44"/>
  <c r="O49" i="44" s="1"/>
  <c r="M48" i="44"/>
  <c r="L48" i="44"/>
  <c r="K48" i="44"/>
  <c r="J48" i="44"/>
  <c r="I48" i="44"/>
  <c r="H48" i="44"/>
  <c r="G48" i="44"/>
  <c r="F48" i="44"/>
  <c r="E48" i="44"/>
  <c r="D48" i="44"/>
  <c r="N47" i="44"/>
  <c r="O47" i="44" s="1"/>
  <c r="N46" i="44"/>
  <c r="O46" i="44" s="1"/>
  <c r="N45" i="44"/>
  <c r="O45" i="44"/>
  <c r="N44" i="44"/>
  <c r="O44" i="44" s="1"/>
  <c r="N43" i="44"/>
  <c r="O43" i="44" s="1"/>
  <c r="N42" i="44"/>
  <c r="O42" i="44" s="1"/>
  <c r="M41" i="44"/>
  <c r="L41" i="44"/>
  <c r="K41" i="44"/>
  <c r="J41" i="44"/>
  <c r="I41" i="44"/>
  <c r="H41" i="44"/>
  <c r="N41" i="44" s="1"/>
  <c r="O41" i="44" s="1"/>
  <c r="G41" i="44"/>
  <c r="F41" i="44"/>
  <c r="E41" i="44"/>
  <c r="D41" i="44"/>
  <c r="N40" i="44"/>
  <c r="O40" i="44" s="1"/>
  <c r="N39" i="44"/>
  <c r="O39" i="44" s="1"/>
  <c r="M38" i="44"/>
  <c r="L38" i="44"/>
  <c r="N38" i="44" s="1"/>
  <c r="O38" i="44" s="1"/>
  <c r="K38" i="44"/>
  <c r="J38" i="44"/>
  <c r="I38" i="44"/>
  <c r="H38" i="44"/>
  <c r="G38" i="44"/>
  <c r="F38" i="44"/>
  <c r="E38" i="44"/>
  <c r="D38" i="44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/>
  <c r="N20" i="44"/>
  <c r="O20" i="44" s="1"/>
  <c r="M19" i="44"/>
  <c r="M50" i="44" s="1"/>
  <c r="L19" i="44"/>
  <c r="K19" i="44"/>
  <c r="J19" i="44"/>
  <c r="I19" i="44"/>
  <c r="H19" i="44"/>
  <c r="G19" i="44"/>
  <c r="F19" i="44"/>
  <c r="F50" i="44" s="1"/>
  <c r="E19" i="44"/>
  <c r="D19" i="44"/>
  <c r="N19" i="44" s="1"/>
  <c r="O19" i="44" s="1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K50" i="44" s="1"/>
  <c r="J5" i="44"/>
  <c r="J50" i="44" s="1"/>
  <c r="I5" i="44"/>
  <c r="I50" i="44" s="1"/>
  <c r="H5" i="44"/>
  <c r="G5" i="44"/>
  <c r="F5" i="44"/>
  <c r="E5" i="44"/>
  <c r="D5" i="44"/>
  <c r="N5" i="44" s="1"/>
  <c r="O5" i="44" s="1"/>
  <c r="N47" i="43"/>
  <c r="O47" i="43"/>
  <c r="M46" i="43"/>
  <c r="L46" i="43"/>
  <c r="K46" i="43"/>
  <c r="J46" i="43"/>
  <c r="I46" i="43"/>
  <c r="N46" i="43" s="1"/>
  <c r="O46" i="43" s="1"/>
  <c r="H46" i="43"/>
  <c r="G46" i="43"/>
  <c r="F46" i="43"/>
  <c r="E46" i="43"/>
  <c r="D46" i="43"/>
  <c r="N45" i="43"/>
  <c r="O45" i="43"/>
  <c r="N44" i="43"/>
  <c r="O44" i="43" s="1"/>
  <c r="N43" i="43"/>
  <c r="O43" i="43" s="1"/>
  <c r="N42" i="43"/>
  <c r="O42" i="43" s="1"/>
  <c r="N41" i="43"/>
  <c r="O41" i="43" s="1"/>
  <c r="M40" i="43"/>
  <c r="L40" i="43"/>
  <c r="K40" i="43"/>
  <c r="K48" i="43" s="1"/>
  <c r="J40" i="43"/>
  <c r="I40" i="43"/>
  <c r="H40" i="43"/>
  <c r="H48" i="43" s="1"/>
  <c r="G40" i="43"/>
  <c r="F40" i="43"/>
  <c r="N40" i="43" s="1"/>
  <c r="O40" i="43" s="1"/>
  <c r="E40" i="43"/>
  <c r="D40" i="43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7" i="43" s="1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/>
  <c r="N26" i="43"/>
  <c r="O26" i="43"/>
  <c r="N25" i="43"/>
  <c r="O25" i="43" s="1"/>
  <c r="N24" i="43"/>
  <c r="O24" i="43" s="1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I48" i="43" s="1"/>
  <c r="H13" i="43"/>
  <c r="G13" i="43"/>
  <c r="F13" i="43"/>
  <c r="E13" i="43"/>
  <c r="D13" i="43"/>
  <c r="D48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49" i="42"/>
  <c r="O49" i="42" s="1"/>
  <c r="N48" i="42"/>
  <c r="O48" i="42"/>
  <c r="M47" i="42"/>
  <c r="L47" i="42"/>
  <c r="K47" i="42"/>
  <c r="J47" i="42"/>
  <c r="I47" i="42"/>
  <c r="H47" i="42"/>
  <c r="G47" i="42"/>
  <c r="F47" i="42"/>
  <c r="N47" i="42" s="1"/>
  <c r="O47" i="42" s="1"/>
  <c r="E47" i="42"/>
  <c r="D47" i="42"/>
  <c r="N46" i="42"/>
  <c r="O46" i="42" s="1"/>
  <c r="N45" i="42"/>
  <c r="O45" i="42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39" i="42"/>
  <c r="O39" i="42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D36" i="42"/>
  <c r="N36" i="42" s="1"/>
  <c r="O36" i="42" s="1"/>
  <c r="N35" i="42"/>
  <c r="O35" i="42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/>
  <c r="M28" i="42"/>
  <c r="L28" i="42"/>
  <c r="K28" i="42"/>
  <c r="J28" i="42"/>
  <c r="I28" i="42"/>
  <c r="I50" i="42" s="1"/>
  <c r="H28" i="42"/>
  <c r="G28" i="42"/>
  <c r="F28" i="42"/>
  <c r="E28" i="42"/>
  <c r="D28" i="42"/>
  <c r="N27" i="42"/>
  <c r="O27" i="42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D50" i="42" s="1"/>
  <c r="N18" i="42"/>
  <c r="O18" i="42" s="1"/>
  <c r="N17" i="42"/>
  <c r="O17" i="42" s="1"/>
  <c r="N16" i="42"/>
  <c r="O16" i="42" s="1"/>
  <c r="N15" i="42"/>
  <c r="O15" i="42" s="1"/>
  <c r="N14" i="42"/>
  <c r="O14" i="42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H50" i="42" s="1"/>
  <c r="G5" i="42"/>
  <c r="G50" i="42" s="1"/>
  <c r="F5" i="42"/>
  <c r="F50" i="42" s="1"/>
  <c r="E5" i="42"/>
  <c r="D5" i="42"/>
  <c r="N49" i="41"/>
  <c r="O49" i="41"/>
  <c r="M48" i="41"/>
  <c r="L48" i="41"/>
  <c r="K48" i="41"/>
  <c r="J48" i="41"/>
  <c r="J50" i="41" s="1"/>
  <c r="I48" i="41"/>
  <c r="H48" i="41"/>
  <c r="G48" i="41"/>
  <c r="F48" i="41"/>
  <c r="E48" i="41"/>
  <c r="N48" i="41" s="1"/>
  <c r="O48" i="41" s="1"/>
  <c r="D48" i="4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 s="1"/>
  <c r="M41" i="41"/>
  <c r="L41" i="41"/>
  <c r="K41" i="41"/>
  <c r="J41" i="41"/>
  <c r="I41" i="41"/>
  <c r="H41" i="41"/>
  <c r="H50" i="41" s="1"/>
  <c r="G41" i="41"/>
  <c r="G50" i="41" s="1"/>
  <c r="F41" i="41"/>
  <c r="F50" i="41" s="1"/>
  <c r="E41" i="41"/>
  <c r="D41" i="41"/>
  <c r="N40" i="41"/>
  <c r="O40" i="41" s="1"/>
  <c r="N39" i="41"/>
  <c r="O39" i="41"/>
  <c r="M38" i="41"/>
  <c r="L38" i="41"/>
  <c r="K38" i="41"/>
  <c r="J38" i="41"/>
  <c r="I38" i="41"/>
  <c r="H38" i="41"/>
  <c r="G38" i="41"/>
  <c r="F38" i="41"/>
  <c r="E38" i="41"/>
  <c r="D38" i="41"/>
  <c r="N37" i="41"/>
  <c r="O37" i="4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9" i="41" s="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/>
  <c r="N22" i="41"/>
  <c r="O22" i="4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 s="1"/>
  <c r="M13" i="41"/>
  <c r="L13" i="41"/>
  <c r="K13" i="41"/>
  <c r="K50" i="41" s="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 s="1"/>
  <c r="N46" i="40"/>
  <c r="O46" i="40" s="1"/>
  <c r="N45" i="40"/>
  <c r="O45" i="40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E53" i="40" s="1"/>
  <c r="D19" i="40"/>
  <c r="N18" i="40"/>
  <c r="O18" i="40" s="1"/>
  <c r="N17" i="40"/>
  <c r="O17" i="40" s="1"/>
  <c r="N16" i="40"/>
  <c r="O16" i="40" s="1"/>
  <c r="N15" i="40"/>
  <c r="O15" i="40" s="1"/>
  <c r="N14" i="40"/>
  <c r="O14" i="40" s="1"/>
  <c r="N13" i="40"/>
  <c r="O13" i="40" s="1"/>
  <c r="M12" i="40"/>
  <c r="L12" i="40"/>
  <c r="L53" i="40" s="1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2" i="39"/>
  <c r="O52" i="39" s="1"/>
  <c r="M51" i="39"/>
  <c r="L51" i="39"/>
  <c r="K51" i="39"/>
  <c r="J51" i="39"/>
  <c r="I51" i="39"/>
  <c r="H51" i="39"/>
  <c r="H53" i="39" s="1"/>
  <c r="G51" i="39"/>
  <c r="F51" i="39"/>
  <c r="E51" i="39"/>
  <c r="D51" i="39"/>
  <c r="N50" i="39"/>
  <c r="O50" i="39" s="1"/>
  <c r="N49" i="39"/>
  <c r="O49" i="39" s="1"/>
  <c r="N48" i="39"/>
  <c r="O48" i="39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F43" i="39"/>
  <c r="E43" i="39"/>
  <c r="N43" i="39" s="1"/>
  <c r="O43" i="39" s="1"/>
  <c r="D43" i="39"/>
  <c r="N42" i="39"/>
  <c r="O42" i="39" s="1"/>
  <c r="N41" i="39"/>
  <c r="O41" i="39"/>
  <c r="M40" i="39"/>
  <c r="L40" i="39"/>
  <c r="K40" i="39"/>
  <c r="J40" i="39"/>
  <c r="I40" i="39"/>
  <c r="H40" i="39"/>
  <c r="G40" i="39"/>
  <c r="F40" i="39"/>
  <c r="E40" i="39"/>
  <c r="D40" i="39"/>
  <c r="N40" i="39" s="1"/>
  <c r="O40" i="39" s="1"/>
  <c r="N39" i="39"/>
  <c r="O39" i="39"/>
  <c r="N38" i="39"/>
  <c r="O38" i="39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/>
  <c r="M31" i="39"/>
  <c r="L31" i="39"/>
  <c r="K31" i="39"/>
  <c r="J31" i="39"/>
  <c r="I31" i="39"/>
  <c r="H31" i="39"/>
  <c r="G31" i="39"/>
  <c r="F31" i="39"/>
  <c r="E31" i="39"/>
  <c r="D31" i="39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/>
  <c r="N24" i="39"/>
  <c r="O24" i="39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F53" i="39" s="1"/>
  <c r="E19" i="39"/>
  <c r="D19" i="39"/>
  <c r="N18" i="39"/>
  <c r="O18" i="39" s="1"/>
  <c r="N17" i="39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J5" i="39"/>
  <c r="I5" i="39"/>
  <c r="I53" i="39" s="1"/>
  <c r="H5" i="39"/>
  <c r="G5" i="39"/>
  <c r="F5" i="39"/>
  <c r="E5" i="39"/>
  <c r="D5" i="39"/>
  <c r="N52" i="38"/>
  <c r="O52" i="38" s="1"/>
  <c r="M51" i="38"/>
  <c r="L51" i="38"/>
  <c r="K51" i="38"/>
  <c r="J51" i="38"/>
  <c r="I51" i="38"/>
  <c r="H51" i="38"/>
  <c r="G51" i="38"/>
  <c r="F51" i="38"/>
  <c r="E51" i="38"/>
  <c r="D51" i="38"/>
  <c r="N50" i="38"/>
  <c r="O50" i="38"/>
  <c r="N49" i="38"/>
  <c r="O49" i="38" s="1"/>
  <c r="N48" i="38"/>
  <c r="O48" i="38" s="1"/>
  <c r="N47" i="38"/>
  <c r="O47" i="38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G43" i="38"/>
  <c r="N43" i="38" s="1"/>
  <c r="O43" i="38" s="1"/>
  <c r="F43" i="38"/>
  <c r="E43" i="38"/>
  <c r="D43" i="38"/>
  <c r="N42" i="38"/>
  <c r="O42" i="38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 s="1"/>
  <c r="N35" i="38"/>
  <c r="O35" i="38"/>
  <c r="N34" i="38"/>
  <c r="O34" i="38"/>
  <c r="N33" i="38"/>
  <c r="O33" i="38" s="1"/>
  <c r="N32" i="38"/>
  <c r="O32" i="38" s="1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 s="1"/>
  <c r="N24" i="38"/>
  <c r="O24" i="38" s="1"/>
  <c r="N23" i="38"/>
  <c r="O23" i="38" s="1"/>
  <c r="N22" i="38"/>
  <c r="O22" i="38" s="1"/>
  <c r="N21" i="38"/>
  <c r="O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53" i="38" s="1"/>
  <c r="I5" i="38"/>
  <c r="H5" i="38"/>
  <c r="H53" i="38" s="1"/>
  <c r="G5" i="38"/>
  <c r="G53" i="38" s="1"/>
  <c r="F5" i="38"/>
  <c r="E5" i="38"/>
  <c r="D5" i="38"/>
  <c r="N53" i="37"/>
  <c r="O53" i="37"/>
  <c r="N52" i="37"/>
  <c r="O52" i="37" s="1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 s="1"/>
  <c r="N48" i="37"/>
  <c r="O48" i="37"/>
  <c r="N47" i="37"/>
  <c r="O47" i="37" s="1"/>
  <c r="N46" i="37"/>
  <c r="O46" i="37" s="1"/>
  <c r="N45" i="37"/>
  <c r="O45" i="37" s="1"/>
  <c r="N44" i="37"/>
  <c r="O44" i="37" s="1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/>
  <c r="M30" i="37"/>
  <c r="N30" i="37" s="1"/>
  <c r="O30" i="37" s="1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N27" i="37"/>
  <c r="O27" i="37"/>
  <c r="N26" i="37"/>
  <c r="O26" i="37" s="1"/>
  <c r="N25" i="37"/>
  <c r="O25" i="37"/>
  <c r="N24" i="37"/>
  <c r="O24" i="37" s="1"/>
  <c r="N23" i="37"/>
  <c r="O23" i="37" s="1"/>
  <c r="N22" i="37"/>
  <c r="O22" i="37"/>
  <c r="N21" i="37"/>
  <c r="O21" i="37"/>
  <c r="N20" i="37"/>
  <c r="O20" i="37" s="1"/>
  <c r="N19" i="37"/>
  <c r="O19" i="37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D54" i="37" s="1"/>
  <c r="N16" i="37"/>
  <c r="O16" i="37" s="1"/>
  <c r="N15" i="37"/>
  <c r="O15" i="37" s="1"/>
  <c r="N14" i="37"/>
  <c r="O14" i="37" s="1"/>
  <c r="M13" i="37"/>
  <c r="L13" i="37"/>
  <c r="K13" i="37"/>
  <c r="K54" i="37" s="1"/>
  <c r="J13" i="37"/>
  <c r="I13" i="37"/>
  <c r="H13" i="37"/>
  <c r="G13" i="37"/>
  <c r="G54" i="37" s="1"/>
  <c r="F13" i="37"/>
  <c r="E13" i="37"/>
  <c r="D13" i="37"/>
  <c r="N12" i="37"/>
  <c r="O12" i="37" s="1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N53" i="36"/>
  <c r="O53" i="36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/>
  <c r="N49" i="36"/>
  <c r="O49" i="36" s="1"/>
  <c r="N48" i="36"/>
  <c r="O48" i="36"/>
  <c r="N47" i="36"/>
  <c r="O47" i="36" s="1"/>
  <c r="N46" i="36"/>
  <c r="O46" i="36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9" i="36" s="1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/>
  <c r="N10" i="36"/>
  <c r="O10" i="36"/>
  <c r="N9" i="36"/>
  <c r="O9" i="36" s="1"/>
  <c r="N8" i="36"/>
  <c r="O8" i="36"/>
  <c r="N7" i="36"/>
  <c r="O7" i="36" s="1"/>
  <c r="N6" i="36"/>
  <c r="O6" i="36"/>
  <c r="M5" i="36"/>
  <c r="L5" i="36"/>
  <c r="K5" i="36"/>
  <c r="J5" i="36"/>
  <c r="I5" i="36"/>
  <c r="H5" i="36"/>
  <c r="H54" i="36" s="1"/>
  <c r="G5" i="36"/>
  <c r="F5" i="36"/>
  <c r="F54" i="36" s="1"/>
  <c r="E5" i="36"/>
  <c r="D5" i="36"/>
  <c r="N50" i="35"/>
  <c r="O50" i="35" s="1"/>
  <c r="N49" i="35"/>
  <c r="O49" i="35" s="1"/>
  <c r="N48" i="35"/>
  <c r="O48" i="35" s="1"/>
  <c r="N47" i="35"/>
  <c r="O47" i="35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 s="1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/>
  <c r="N36" i="35"/>
  <c r="O36" i="35"/>
  <c r="N35" i="35"/>
  <c r="O35" i="35" s="1"/>
  <c r="N34" i="35"/>
  <c r="O34" i="35" s="1"/>
  <c r="N33" i="35"/>
  <c r="O33" i="35" s="1"/>
  <c r="N32" i="35"/>
  <c r="O32" i="35" s="1"/>
  <c r="N31" i="35"/>
  <c r="O31" i="35"/>
  <c r="M30" i="35"/>
  <c r="L30" i="35"/>
  <c r="K30" i="35"/>
  <c r="J30" i="35"/>
  <c r="I30" i="35"/>
  <c r="H30" i="35"/>
  <c r="G30" i="35"/>
  <c r="F30" i="35"/>
  <c r="E30" i="35"/>
  <c r="D30" i="35"/>
  <c r="N29" i="35"/>
  <c r="O29" i="35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 s="1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9" i="35" s="1"/>
  <c r="O19" i="35" s="1"/>
  <c r="N18" i="35"/>
  <c r="O18" i="35" s="1"/>
  <c r="N17" i="35"/>
  <c r="O17" i="35" s="1"/>
  <c r="N16" i="35"/>
  <c r="O16" i="35"/>
  <c r="N15" i="35"/>
  <c r="O15" i="35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M51" i="35" s="1"/>
  <c r="L5" i="35"/>
  <c r="L51" i="35" s="1"/>
  <c r="K5" i="35"/>
  <c r="J5" i="35"/>
  <c r="I5" i="35"/>
  <c r="H5" i="35"/>
  <c r="G5" i="35"/>
  <c r="F5" i="35"/>
  <c r="E5" i="35"/>
  <c r="D5" i="35"/>
  <c r="N54" i="34"/>
  <c r="O54" i="34" s="1"/>
  <c r="N53" i="34"/>
  <c r="O53" i="34" s="1"/>
  <c r="M52" i="34"/>
  <c r="L52" i="34"/>
  <c r="K52" i="34"/>
  <c r="J52" i="34"/>
  <c r="I52" i="34"/>
  <c r="H52" i="34"/>
  <c r="G52" i="34"/>
  <c r="F52" i="34"/>
  <c r="E52" i="34"/>
  <c r="D52" i="34"/>
  <c r="N51" i="34"/>
  <c r="O51" i="34" s="1"/>
  <c r="N50" i="34"/>
  <c r="O50" i="34"/>
  <c r="N49" i="34"/>
  <c r="O49" i="34" s="1"/>
  <c r="N48" i="34"/>
  <c r="O48" i="34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/>
  <c r="N33" i="34"/>
  <c r="O33" i="34" s="1"/>
  <c r="N32" i="34"/>
  <c r="O32" i="34"/>
  <c r="M31" i="34"/>
  <c r="L31" i="34"/>
  <c r="K31" i="34"/>
  <c r="J31" i="34"/>
  <c r="I31" i="34"/>
  <c r="H31" i="34"/>
  <c r="G31" i="34"/>
  <c r="F31" i="34"/>
  <c r="E31" i="34"/>
  <c r="D31" i="34"/>
  <c r="N30" i="34"/>
  <c r="O30" i="34"/>
  <c r="N29" i="34"/>
  <c r="O29" i="34" s="1"/>
  <c r="N28" i="34"/>
  <c r="O28" i="34" s="1"/>
  <c r="N27" i="34"/>
  <c r="O27" i="34" s="1"/>
  <c r="N26" i="34"/>
  <c r="O26" i="34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/>
  <c r="M1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/>
  <c r="N16" i="34"/>
  <c r="O16" i="34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L5" i="34"/>
  <c r="K5" i="34"/>
  <c r="K55" i="34" s="1"/>
  <c r="J5" i="34"/>
  <c r="I5" i="34"/>
  <c r="H5" i="34"/>
  <c r="G5" i="34"/>
  <c r="F5" i="34"/>
  <c r="E5" i="34"/>
  <c r="D5" i="34"/>
  <c r="N57" i="33"/>
  <c r="O57" i="33" s="1"/>
  <c r="N37" i="33"/>
  <c r="O37" i="33" s="1"/>
  <c r="N38" i="33"/>
  <c r="O38" i="33"/>
  <c r="N39" i="33"/>
  <c r="O39" i="33" s="1"/>
  <c r="N40" i="33"/>
  <c r="O40" i="33"/>
  <c r="N41" i="33"/>
  <c r="O41" i="33" s="1"/>
  <c r="N42" i="33"/>
  <c r="O42" i="33" s="1"/>
  <c r="N43" i="33"/>
  <c r="O43" i="33" s="1"/>
  <c r="N44" i="33"/>
  <c r="O44" i="33"/>
  <c r="N21" i="33"/>
  <c r="O21" i="33" s="1"/>
  <c r="N22" i="33"/>
  <c r="O22" i="33"/>
  <c r="N23" i="33"/>
  <c r="O23" i="33" s="1"/>
  <c r="N24" i="33"/>
  <c r="O24" i="33" s="1"/>
  <c r="N25" i="33"/>
  <c r="O25" i="33" s="1"/>
  <c r="N26" i="33"/>
  <c r="O26" i="33"/>
  <c r="N27" i="33"/>
  <c r="O27" i="33" s="1"/>
  <c r="N28" i="33"/>
  <c r="O28" i="33"/>
  <c r="N29" i="33"/>
  <c r="O29" i="33" s="1"/>
  <c r="N30" i="33"/>
  <c r="O30" i="33" s="1"/>
  <c r="N31" i="33"/>
  <c r="O31" i="33" s="1"/>
  <c r="N32" i="33"/>
  <c r="O32" i="33"/>
  <c r="N33" i="33"/>
  <c r="O33" i="33" s="1"/>
  <c r="N34" i="33"/>
  <c r="O34" i="33"/>
  <c r="E35" i="33"/>
  <c r="F35" i="33"/>
  <c r="G35" i="33"/>
  <c r="H35" i="33"/>
  <c r="I35" i="33"/>
  <c r="J35" i="33"/>
  <c r="K35" i="33"/>
  <c r="L35" i="33"/>
  <c r="M35" i="33"/>
  <c r="D35" i="33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4" i="33"/>
  <c r="F14" i="33"/>
  <c r="F58" i="33" s="1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I58" i="33"/>
  <c r="J5" i="33"/>
  <c r="K5" i="33"/>
  <c r="L5" i="33"/>
  <c r="M5" i="33"/>
  <c r="D5" i="33"/>
  <c r="D58" i="33" s="1"/>
  <c r="E55" i="33"/>
  <c r="F55" i="33"/>
  <c r="G55" i="33"/>
  <c r="H55" i="33"/>
  <c r="I55" i="33"/>
  <c r="J55" i="33"/>
  <c r="K55" i="33"/>
  <c r="L55" i="33"/>
  <c r="M55" i="33"/>
  <c r="D55" i="33"/>
  <c r="N56" i="33"/>
  <c r="O56" i="33"/>
  <c r="N51" i="33"/>
  <c r="O51" i="33" s="1"/>
  <c r="N52" i="33"/>
  <c r="O52" i="33"/>
  <c r="N53" i="33"/>
  <c r="O53" i="33" s="1"/>
  <c r="N54" i="33"/>
  <c r="O54" i="33" s="1"/>
  <c r="N50" i="33"/>
  <c r="O50" i="33" s="1"/>
  <c r="E49" i="33"/>
  <c r="F49" i="33"/>
  <c r="G49" i="33"/>
  <c r="H49" i="33"/>
  <c r="I49" i="33"/>
  <c r="J49" i="33"/>
  <c r="K49" i="33"/>
  <c r="L49" i="33"/>
  <c r="M49" i="33"/>
  <c r="D49" i="33"/>
  <c r="E45" i="33"/>
  <c r="F45" i="33"/>
  <c r="G45" i="33"/>
  <c r="H45" i="33"/>
  <c r="I45" i="33"/>
  <c r="J45" i="33"/>
  <c r="K45" i="33"/>
  <c r="L45" i="33"/>
  <c r="M45" i="33"/>
  <c r="D45" i="33"/>
  <c r="N47" i="33"/>
  <c r="O47" i="33" s="1"/>
  <c r="N48" i="33"/>
  <c r="O48" i="33"/>
  <c r="N46" i="33"/>
  <c r="O46" i="33" s="1"/>
  <c r="N36" i="33"/>
  <c r="O36" i="33"/>
  <c r="N16" i="33"/>
  <c r="O16" i="33" s="1"/>
  <c r="N17" i="33"/>
  <c r="O17" i="33" s="1"/>
  <c r="N18" i="33"/>
  <c r="O18" i="33" s="1"/>
  <c r="N7" i="33"/>
  <c r="O7" i="33"/>
  <c r="N8" i="33"/>
  <c r="O8" i="33" s="1"/>
  <c r="N9" i="33"/>
  <c r="O9" i="33"/>
  <c r="N10" i="33"/>
  <c r="O10" i="33" s="1"/>
  <c r="N11" i="33"/>
  <c r="O11" i="33"/>
  <c r="N12" i="33"/>
  <c r="O12" i="33" s="1"/>
  <c r="N13" i="33"/>
  <c r="O13" i="33" s="1"/>
  <c r="N6" i="33"/>
  <c r="O6" i="33" s="1"/>
  <c r="N20" i="33"/>
  <c r="O20" i="33"/>
  <c r="N15" i="33"/>
  <c r="O15" i="33" s="1"/>
  <c r="L54" i="37"/>
  <c r="F53" i="38"/>
  <c r="J53" i="39"/>
  <c r="G53" i="39"/>
  <c r="N38" i="41"/>
  <c r="O38" i="41" s="1"/>
  <c r="N5" i="41"/>
  <c r="O5" i="41"/>
  <c r="J50" i="42"/>
  <c r="K50" i="42"/>
  <c r="N13" i="42"/>
  <c r="O13" i="42" s="1"/>
  <c r="N13" i="43"/>
  <c r="O13" i="43"/>
  <c r="E48" i="43"/>
  <c r="G48" i="43"/>
  <c r="G50" i="44"/>
  <c r="E50" i="44"/>
  <c r="D50" i="44"/>
  <c r="D49" i="45"/>
  <c r="O47" i="46"/>
  <c r="P47" i="46"/>
  <c r="O5" i="46"/>
  <c r="P5" i="46" s="1"/>
  <c r="D49" i="46"/>
  <c r="O48" i="48" l="1"/>
  <c r="P48" i="48" s="1"/>
  <c r="N49" i="45"/>
  <c r="O49" i="45" s="1"/>
  <c r="F48" i="43"/>
  <c r="F55" i="34"/>
  <c r="N51" i="36"/>
  <c r="O51" i="36" s="1"/>
  <c r="I53" i="38"/>
  <c r="G53" i="40"/>
  <c r="N5" i="43"/>
  <c r="O5" i="43" s="1"/>
  <c r="E54" i="36"/>
  <c r="N43" i="36"/>
  <c r="O43" i="36" s="1"/>
  <c r="N19" i="41"/>
  <c r="O19" i="41" s="1"/>
  <c r="G58" i="33"/>
  <c r="I51" i="35"/>
  <c r="M54" i="36"/>
  <c r="N13" i="37"/>
  <c r="O13" i="37" s="1"/>
  <c r="L53" i="39"/>
  <c r="N13" i="39"/>
  <c r="O13" i="39" s="1"/>
  <c r="I50" i="41"/>
  <c r="E50" i="42"/>
  <c r="N5" i="42"/>
  <c r="O5" i="42" s="1"/>
  <c r="M50" i="41"/>
  <c r="M50" i="42"/>
  <c r="N45" i="33"/>
  <c r="O45" i="33" s="1"/>
  <c r="E58" i="33"/>
  <c r="K51" i="35"/>
  <c r="J51" i="35"/>
  <c r="M54" i="37"/>
  <c r="J53" i="40"/>
  <c r="E53" i="38"/>
  <c r="N51" i="38"/>
  <c r="O51" i="38" s="1"/>
  <c r="K53" i="40"/>
  <c r="N29" i="45"/>
  <c r="O29" i="45" s="1"/>
  <c r="N19" i="34"/>
  <c r="O19" i="34" s="1"/>
  <c r="N50" i="37"/>
  <c r="O50" i="37" s="1"/>
  <c r="E53" i="39"/>
  <c r="J54" i="36"/>
  <c r="M53" i="38"/>
  <c r="G54" i="36"/>
  <c r="L50" i="44"/>
  <c r="N50" i="44" s="1"/>
  <c r="O50" i="44" s="1"/>
  <c r="F51" i="35"/>
  <c r="N5" i="33"/>
  <c r="O5" i="33" s="1"/>
  <c r="L54" i="36"/>
  <c r="H54" i="37"/>
  <c r="M55" i="34"/>
  <c r="L55" i="34"/>
  <c r="H50" i="44"/>
  <c r="K58" i="33"/>
  <c r="E51" i="35"/>
  <c r="N51" i="39"/>
  <c r="O51" i="39" s="1"/>
  <c r="J48" i="43"/>
  <c r="N42" i="40"/>
  <c r="O42" i="40" s="1"/>
  <c r="N13" i="34"/>
  <c r="O13" i="34" s="1"/>
  <c r="N5" i="45"/>
  <c r="O5" i="45" s="1"/>
  <c r="N5" i="34"/>
  <c r="O5" i="34" s="1"/>
  <c r="N5" i="40"/>
  <c r="O5" i="40" s="1"/>
  <c r="O13" i="46"/>
  <c r="P13" i="46" s="1"/>
  <c r="N40" i="38"/>
  <c r="O40" i="38" s="1"/>
  <c r="M53" i="40"/>
  <c r="N49" i="33"/>
  <c r="O49" i="33" s="1"/>
  <c r="H55" i="34"/>
  <c r="J54" i="37"/>
  <c r="I54" i="37"/>
  <c r="N30" i="44"/>
  <c r="O30" i="44" s="1"/>
  <c r="N40" i="34"/>
  <c r="O40" i="34" s="1"/>
  <c r="N45" i="34"/>
  <c r="O45" i="34" s="1"/>
  <c r="N31" i="38"/>
  <c r="O31" i="38" s="1"/>
  <c r="N19" i="39"/>
  <c r="O19" i="39" s="1"/>
  <c r="F53" i="40"/>
  <c r="N49" i="40"/>
  <c r="O49" i="40" s="1"/>
  <c r="O51" i="47"/>
  <c r="P51" i="47" s="1"/>
  <c r="N30" i="35"/>
  <c r="O30" i="35" s="1"/>
  <c r="D53" i="38"/>
  <c r="N19" i="38"/>
  <c r="O19" i="38" s="1"/>
  <c r="M48" i="43"/>
  <c r="N30" i="40"/>
  <c r="O30" i="40" s="1"/>
  <c r="K53" i="39"/>
  <c r="N14" i="33"/>
  <c r="O14" i="33" s="1"/>
  <c r="E55" i="34"/>
  <c r="N31" i="34"/>
  <c r="O31" i="34" s="1"/>
  <c r="K49" i="46"/>
  <c r="O49" i="46" s="1"/>
  <c r="P49" i="46" s="1"/>
  <c r="M58" i="33"/>
  <c r="D55" i="34"/>
  <c r="N5" i="39"/>
  <c r="O5" i="39" s="1"/>
  <c r="L50" i="41"/>
  <c r="N41" i="41"/>
  <c r="O41" i="41" s="1"/>
  <c r="N19" i="42"/>
  <c r="O19" i="42" s="1"/>
  <c r="N19" i="43"/>
  <c r="O19" i="43" s="1"/>
  <c r="L58" i="33"/>
  <c r="N5" i="38"/>
  <c r="O5" i="38" s="1"/>
  <c r="L53" i="38"/>
  <c r="N48" i="44"/>
  <c r="O48" i="44" s="1"/>
  <c r="N55" i="33"/>
  <c r="O55" i="33" s="1"/>
  <c r="J55" i="34"/>
  <c r="K54" i="36"/>
  <c r="N19" i="36"/>
  <c r="O19" i="36" s="1"/>
  <c r="N39" i="37"/>
  <c r="O39" i="37" s="1"/>
  <c r="N13" i="38"/>
  <c r="O13" i="38" s="1"/>
  <c r="D53" i="40"/>
  <c r="N19" i="40"/>
  <c r="O19" i="40" s="1"/>
  <c r="N39" i="40"/>
  <c r="O39" i="40" s="1"/>
  <c r="N13" i="41"/>
  <c r="O13" i="41" s="1"/>
  <c r="L50" i="42"/>
  <c r="N40" i="42"/>
  <c r="O40" i="42" s="1"/>
  <c r="N5" i="36"/>
  <c r="O5" i="36" s="1"/>
  <c r="I54" i="36"/>
  <c r="N31" i="39"/>
  <c r="O31" i="39" s="1"/>
  <c r="D53" i="39"/>
  <c r="L48" i="43"/>
  <c r="H58" i="33"/>
  <c r="G55" i="34"/>
  <c r="N52" i="34"/>
  <c r="O52" i="34" s="1"/>
  <c r="E54" i="37"/>
  <c r="I53" i="40"/>
  <c r="H53" i="40"/>
  <c r="J58" i="33"/>
  <c r="N35" i="33"/>
  <c r="O35" i="33" s="1"/>
  <c r="N5" i="37"/>
  <c r="O5" i="37" s="1"/>
  <c r="F54" i="37"/>
  <c r="N43" i="37"/>
  <c r="O43" i="37" s="1"/>
  <c r="N17" i="37"/>
  <c r="O17" i="37" s="1"/>
  <c r="N5" i="35"/>
  <c r="O5" i="35" s="1"/>
  <c r="N39" i="35"/>
  <c r="O39" i="35" s="1"/>
  <c r="D51" i="35"/>
  <c r="K53" i="38"/>
  <c r="I55" i="34"/>
  <c r="G51" i="35"/>
  <c r="N30" i="36"/>
  <c r="O30" i="36" s="1"/>
  <c r="D54" i="36"/>
  <c r="M53" i="39"/>
  <c r="D50" i="41"/>
  <c r="H51" i="35"/>
  <c r="E50" i="41"/>
  <c r="N28" i="42"/>
  <c r="O28" i="42" s="1"/>
  <c r="N29" i="43"/>
  <c r="O29" i="43" s="1"/>
  <c r="N53" i="39" l="1"/>
  <c r="O53" i="39" s="1"/>
  <c r="N58" i="33"/>
  <c r="O58" i="33" s="1"/>
  <c r="N51" i="35"/>
  <c r="O51" i="35" s="1"/>
  <c r="N54" i="37"/>
  <c r="O54" i="37" s="1"/>
  <c r="N48" i="43"/>
  <c r="O48" i="43" s="1"/>
  <c r="N50" i="42"/>
  <c r="O50" i="42" s="1"/>
  <c r="N53" i="40"/>
  <c r="O53" i="40" s="1"/>
  <c r="N55" i="34"/>
  <c r="O55" i="34" s="1"/>
  <c r="N53" i="38"/>
  <c r="O53" i="38" s="1"/>
  <c r="N54" i="36"/>
  <c r="O54" i="36" s="1"/>
  <c r="N50" i="41"/>
  <c r="O50" i="41" s="1"/>
</calcChain>
</file>

<file path=xl/sharedStrings.xml><?xml version="1.0" encoding="utf-8"?>
<sst xmlns="http://schemas.openxmlformats.org/spreadsheetml/2006/main" count="1085" uniqueCount="163">
  <si>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</si>
  <si>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</si>
  <si>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</si>
  <si>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</si>
  <si>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</si>
  <si>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</si>
  <si>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</si>
  <si>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</si>
  <si>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</si>
  <si>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</si>
  <si>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</si>
  <si>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</si>
  <si>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</si>
  <si>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Water</t>
  </si>
  <si>
    <t>Utility Service Tax - Propane</t>
  </si>
  <si>
    <t>Local Business Tax</t>
  </si>
  <si>
    <t>Other General Taxes</t>
  </si>
  <si>
    <t>Permits, Fees, and Special Assessments</t>
  </si>
  <si>
    <t>Franchise Fee - Electricity</t>
  </si>
  <si>
    <t>Impact Fees - Residential - Physical Environment</t>
  </si>
  <si>
    <t>Other Permits, Fees, and Special Assessments</t>
  </si>
  <si>
    <t>Federal Grant - General Government</t>
  </si>
  <si>
    <t>Federal Grant - Public Safety</t>
  </si>
  <si>
    <t>Intergovernmental Revenue</t>
  </si>
  <si>
    <t>State Grant - Public Safety</t>
  </si>
  <si>
    <t>Federal Grant - Physical Environment - Other Physical Environment</t>
  </si>
  <si>
    <t>State Grant - Physical Environment - Stormwater Management</t>
  </si>
  <si>
    <t>State Grant - Physical Environment - Other Physical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</si>
  <si>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</si>
  <si>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</si>
  <si>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</si>
  <si>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</si>
  <si>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</si>
  <si>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Transportation - Other Transportation</t>
  </si>
  <si>
    <t>Grants from Other Local Units - Public Safety</t>
  </si>
  <si>
    <t>Grants from Other Local Units - Transportation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</si>
  <si>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</si>
  <si>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</si>
  <si>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</si>
  <si>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</si>
  <si>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</si>
  <si>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</si>
  <si>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</si>
  <si>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</si>
  <si>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Administrative Service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</si>
  <si>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</si>
  <si>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</si>
  <si>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</si>
  <si>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</si>
  <si>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Culture / Recreation - Libraries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</si>
  <si>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</si>
  <si>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</si>
  <si>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</si>
  <si>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</si>
  <si>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</si>
  <si>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</si>
  <si>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</si>
  <si>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Interest and Other Earnings - Interest</t>
  </si>
  <si>
    <t>Interest and Other Earnings - Net Increase (Decrease) in Fair Value of Investments</t>
  </si>
  <si>
    <t>Rents and Royalties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</si>
  <si>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</si>
  <si>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</si>
  <si>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</si>
  <si>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</si>
  <si>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</si>
  <si>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</si>
  <si>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</si>
  <si>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</si>
  <si>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</si>
  <si>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</si>
  <si>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</si>
  <si>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General Gov't (Not Court-Related) - Recording Fees</t>
  </si>
  <si>
    <t>Flagler Beach Revenues Reported by Account Code and Fund Type</t>
  </si>
  <si>
    <t>Local Fiscal Year Ended September 30, 2010</t>
  </si>
  <si>
    <t>Utility Service Tax - Telecommunications</t>
  </si>
  <si>
    <t>Utility Service Tax - Gas</t>
  </si>
  <si>
    <t>Licenses</t>
  </si>
  <si>
    <t>State Shared Revenues - Other</t>
  </si>
  <si>
    <t>Forfeits - Confiscation of Deposits or Bonds Held as Performance Guarantees</t>
  </si>
  <si>
    <t>Contributions and Donations from Private Sources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</si>
  <si>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</si>
  <si>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</si>
  <si>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</si>
  <si>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</si>
  <si>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Communications Services Taxes</t>
  </si>
  <si>
    <t>State Shared Revenues - Physical Environment - Other Physical Environment</t>
  </si>
  <si>
    <t>Grants from Other Local Units - Other</t>
  </si>
  <si>
    <t>2011 Municipal Population:</t>
  </si>
  <si>
    <t>Local Fiscal Year Ended September 30, 2012</t>
  </si>
  <si>
    <t>Local Option Taxes</t>
  </si>
  <si>
    <t>General Gov't (Not Court-Related) - Other General Gov't Charges and Fees</t>
  </si>
  <si>
    <t>Forfeits - Assets Seized by Law Enforcement</t>
  </si>
  <si>
    <t>Disposition of Fixed Assets</t>
  </si>
  <si>
    <t>2012 Municipal Population:</t>
  </si>
  <si>
    <t>Local Fiscal Year Ended September 30, 2008</t>
  </si>
  <si>
    <t>Utility Service Tax - Cable Television</t>
  </si>
  <si>
    <t>Permits and Franchise Fees</t>
  </si>
  <si>
    <t>Other Permits and Fees</t>
  </si>
  <si>
    <t>Federal Grant - Physical Environment - Sewer / Wastewater</t>
  </si>
  <si>
    <t>Impact Fees - Physical Environment</t>
  </si>
  <si>
    <t>Contributions from Enterprise Operations</t>
  </si>
  <si>
    <t>2008 Municipal Population:</t>
  </si>
  <si>
    <t>Local Fiscal Year Ended September 30, 2013</t>
  </si>
  <si>
    <t>Communications Services Taxes (Chapter 202, F.S.)</t>
  </si>
  <si>
    <t>Impact Fees - Residential - Public Safety</t>
  </si>
  <si>
    <t>State Shared Revenues - General Government - Revenue Sharing Proceeds</t>
  </si>
  <si>
    <t>State Shared Revenues - General Government - Local Government Half-Cent Sales Tax</t>
  </si>
  <si>
    <t>General Government - Administrative Service Fees</t>
  </si>
  <si>
    <t>General Government - Other General Government Charges and Fees</t>
  </si>
  <si>
    <t>Sales - Disposition of Fixed Assets</t>
  </si>
  <si>
    <t>2013 Municipal Population:</t>
  </si>
  <si>
    <t>Local Fiscal Year Ended September 30, 2014</t>
  </si>
  <si>
    <t>2014 Municipal Population:</t>
  </si>
  <si>
    <t>Local Fiscal Year Ended September 30, 2015</t>
  </si>
  <si>
    <t>Franchise Fee - Gas</t>
  </si>
  <si>
    <t>Proceeds - Proceeds from Refunding Bonds</t>
  </si>
  <si>
    <t>Proprietary Non-Operating - Capital Contributions from Other Public Source</t>
  </si>
  <si>
    <t>2015 Municipal Population:</t>
  </si>
  <si>
    <t>Local Fiscal Year Ended September 30, 2016</t>
  </si>
  <si>
    <t>Proprietary Non-Operating - Capital Contributions from State Government</t>
  </si>
  <si>
    <t>2016 Municipal Population:</t>
  </si>
  <si>
    <t>Local Fiscal Year Ended September 30, 2017</t>
  </si>
  <si>
    <t>Sale of Contraband Property Seized by Law Enforcement</t>
  </si>
  <si>
    <t>Proprietary Non-Operating - Other Grants and Donations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</si>
  <si>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</si>
  <si>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</si>
  <si>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</si>
  <si>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</si>
  <si>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Physical Environment - Sewer / Wastewater</t>
  </si>
  <si>
    <t>2019 Municipal Population:</t>
  </si>
  <si>
    <t>Local Fiscal Year Ended September 30, 2020</t>
  </si>
  <si>
    <t>Utility Service Tax - Other</t>
  </si>
  <si>
    <t>Local Business Tax (Chapter 205, F.S.)</t>
  </si>
  <si>
    <t>State Shared Revenues - General Government - Mobile Home License Tax</t>
  </si>
  <si>
    <t>State Shared Revenues - General Government - Alcoholic Beverage License Tax</t>
  </si>
  <si>
    <t>Public Safety - Protective Inspection Fees</t>
  </si>
  <si>
    <t>Physical Environment - Water / Sewer Combination Utility</t>
  </si>
  <si>
    <t>Physical Environment - Other Physical Environment Charges</t>
  </si>
  <si>
    <t>Other Charges for Services</t>
  </si>
  <si>
    <t>Court-Ordered Judgments and Fines - Other Court-Ordered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</si>
  <si>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</si>
  <si>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</si>
  <si>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</si>
  <si>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</si>
  <si>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</si>
  <si>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</si>
  <si>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</si>
  <si>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Building Permits (Buildling Permit Fees)</t>
  </si>
  <si>
    <t>Special Assessments - Charges for Public Services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</si>
  <si>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</si>
  <si>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</si>
  <si>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</si>
  <si>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</si>
  <si>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</si>
  <si>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Court-Ordered Judgments and Fines - Other</t>
  </si>
  <si>
    <t>2021 Municipal Population:</t>
  </si>
  <si>
    <t>Local Fiscal Year Ended September 30, 2022</t>
  </si>
  <si>
    <t>Permits - Other</t>
  </si>
  <si>
    <t>State Shared Revenues - Transportation - Fuel Tax Refunds and Credits</t>
  </si>
  <si>
    <t>Culture / Recreation - Other Culture / Recreation Charges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</si>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</sst>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180B7-E0E8-456E-9438-4A1F390AF627}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72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64</v>
      </c>
      <c r="B3" s="108"/>
      <c r="C3" s="109"/>
      <c r="D3" s="113" t="s">
        <v>37</v>
      </c>
      <c r="E3" s="114"/>
      <c r="F3" s="114"/>
      <c r="G3" s="114"/>
      <c r="H3" s="115"/>
      <c r="I3" s="113" t="s">
        <v>38</v>
      </c>
      <c r="J3" s="115"/>
      <c r="K3" s="113" t="s">
        <v>40</v>
      </c>
      <c r="L3" s="114"/>
      <c r="M3" s="115"/>
      <c r="N3" s="49"/>
      <c r="O3" s="50"/>
      <c r="P3" s="116" t="s">
        <v>142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65</v>
      </c>
      <c r="F4" s="52" t="s">
        <v>66</v>
      </c>
      <c r="G4" s="52" t="s">
        <v>67</v>
      </c>
      <c r="H4" s="52" t="s">
        <v>5</v>
      </c>
      <c r="I4" s="52" t="s">
        <v>6</v>
      </c>
      <c r="J4" s="53" t="s">
        <v>68</v>
      </c>
      <c r="K4" s="53" t="s">
        <v>7</v>
      </c>
      <c r="L4" s="53" t="s">
        <v>8</v>
      </c>
      <c r="M4" s="53" t="s">
        <v>143</v>
      </c>
      <c r="N4" s="53" t="s">
        <v>9</v>
      </c>
      <c r="O4" s="53" t="s">
        <v>144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145</v>
      </c>
      <c r="B5" s="57"/>
      <c r="C5" s="57"/>
      <c r="D5" s="58">
        <f>SUM(D6:D12)</f>
        <v>6211491</v>
      </c>
      <c r="E5" s="58">
        <f>SUM(E6:E12)</f>
        <v>466266</v>
      </c>
      <c r="F5" s="58">
        <f>SUM(F6:F12)</f>
        <v>0</v>
      </c>
      <c r="G5" s="58">
        <f>SUM(G6:G12)</f>
        <v>0</v>
      </c>
      <c r="H5" s="58">
        <f>SUM(H6:H12)</f>
        <v>0</v>
      </c>
      <c r="I5" s="58">
        <f>SUM(I6:I12)</f>
        <v>0</v>
      </c>
      <c r="J5" s="58">
        <f>SUM(J6:J12)</f>
        <v>0</v>
      </c>
      <c r="K5" s="58">
        <f>SUM(K6:K12)</f>
        <v>0</v>
      </c>
      <c r="L5" s="58">
        <f>SUM(L6:L12)</f>
        <v>0</v>
      </c>
      <c r="M5" s="58">
        <f>SUM(M6:M12)</f>
        <v>0</v>
      </c>
      <c r="N5" s="58">
        <f>SUM(N6:N12)</f>
        <v>0</v>
      </c>
      <c r="O5" s="59">
        <f>SUM(D5:N5)</f>
        <v>6677757</v>
      </c>
      <c r="P5" s="60">
        <f>(O5/P$50)</f>
        <v>1262.8133509833585</v>
      </c>
      <c r="Q5" s="61"/>
    </row>
    <row r="6" spans="1:134">
      <c r="A6" s="63"/>
      <c r="B6" s="64">
        <v>311</v>
      </c>
      <c r="C6" s="65" t="s">
        <v>2</v>
      </c>
      <c r="D6" s="66">
        <v>4945082</v>
      </c>
      <c r="E6" s="66">
        <v>466266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5411348</v>
      </c>
      <c r="P6" s="67">
        <f>(O6/P$50)</f>
        <v>1023.3260211800302</v>
      </c>
      <c r="Q6" s="68"/>
    </row>
    <row r="7" spans="1:134">
      <c r="A7" s="63"/>
      <c r="B7" s="64">
        <v>312.41000000000003</v>
      </c>
      <c r="C7" s="65" t="s">
        <v>146</v>
      </c>
      <c r="D7" s="66">
        <v>109250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0">SUM(D7:N7)</f>
        <v>109250</v>
      </c>
      <c r="P7" s="67">
        <f>(O7/P$50)</f>
        <v>20.659984871406959</v>
      </c>
      <c r="Q7" s="68"/>
    </row>
    <row r="8" spans="1:134">
      <c r="A8" s="63"/>
      <c r="B8" s="64">
        <v>314.10000000000002</v>
      </c>
      <c r="C8" s="65" t="s">
        <v>12</v>
      </c>
      <c r="D8" s="66">
        <v>576049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576049</v>
      </c>
      <c r="P8" s="67">
        <f>(O8/P$50)</f>
        <v>108.93513615733737</v>
      </c>
      <c r="Q8" s="68"/>
    </row>
    <row r="9" spans="1:134">
      <c r="A9" s="63"/>
      <c r="B9" s="64">
        <v>314.3</v>
      </c>
      <c r="C9" s="65" t="s">
        <v>13</v>
      </c>
      <c r="D9" s="66">
        <v>321718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321718</v>
      </c>
      <c r="P9" s="67">
        <f>(O9/P$50)</f>
        <v>60.839258698941002</v>
      </c>
      <c r="Q9" s="68"/>
    </row>
    <row r="10" spans="1:134">
      <c r="A10" s="63"/>
      <c r="B10" s="64">
        <v>314.8</v>
      </c>
      <c r="C10" s="65" t="s">
        <v>14</v>
      </c>
      <c r="D10" s="66">
        <v>27819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27819</v>
      </c>
      <c r="P10" s="67">
        <f>(O10/P$50)</f>
        <v>5.2607791225416038</v>
      </c>
      <c r="Q10" s="68"/>
    </row>
    <row r="11" spans="1:134">
      <c r="A11" s="63"/>
      <c r="B11" s="64">
        <v>314.89999999999998</v>
      </c>
      <c r="C11" s="65" t="s">
        <v>131</v>
      </c>
      <c r="D11" s="66">
        <v>195809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195809</v>
      </c>
      <c r="P11" s="67">
        <f>(O11/P$50)</f>
        <v>37.02893343419062</v>
      </c>
      <c r="Q11" s="68"/>
    </row>
    <row r="12" spans="1:134">
      <c r="A12" s="63"/>
      <c r="B12" s="64">
        <v>316</v>
      </c>
      <c r="C12" s="65" t="s">
        <v>132</v>
      </c>
      <c r="D12" s="66">
        <v>35764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35764</v>
      </c>
      <c r="P12" s="67">
        <f>(O12/P$50)</f>
        <v>6.7632375189107412</v>
      </c>
      <c r="Q12" s="68"/>
    </row>
    <row r="13" spans="1:134" ht="15.75">
      <c r="A13" s="69" t="s">
        <v>17</v>
      </c>
      <c r="B13" s="70"/>
      <c r="C13" s="71"/>
      <c r="D13" s="72">
        <f>SUM(D14:D18)</f>
        <v>1183408</v>
      </c>
      <c r="E13" s="72">
        <f>SUM(E14:E18)</f>
        <v>0</v>
      </c>
      <c r="F13" s="72">
        <f>SUM(F14:F18)</f>
        <v>0</v>
      </c>
      <c r="G13" s="72">
        <f>SUM(G14:G18)</f>
        <v>0</v>
      </c>
      <c r="H13" s="72">
        <f>SUM(H14:H18)</f>
        <v>0</v>
      </c>
      <c r="I13" s="72">
        <f>SUM(I14:I18)</f>
        <v>441654</v>
      </c>
      <c r="J13" s="72">
        <f>SUM(J14:J18)</f>
        <v>0</v>
      </c>
      <c r="K13" s="72">
        <f>SUM(K14:K18)</f>
        <v>0</v>
      </c>
      <c r="L13" s="72">
        <f>SUM(L14:L18)</f>
        <v>0</v>
      </c>
      <c r="M13" s="72">
        <f>SUM(M14:M18)</f>
        <v>0</v>
      </c>
      <c r="N13" s="72">
        <f>SUM(N14:N18)</f>
        <v>0</v>
      </c>
      <c r="O13" s="73">
        <f>SUM(D13:N13)</f>
        <v>1625062</v>
      </c>
      <c r="P13" s="74">
        <f>(O13/P$50)</f>
        <v>307.31127080181545</v>
      </c>
      <c r="Q13" s="75"/>
    </row>
    <row r="14" spans="1:134">
      <c r="A14" s="63"/>
      <c r="B14" s="64">
        <v>322</v>
      </c>
      <c r="C14" s="65" t="s">
        <v>147</v>
      </c>
      <c r="D14" s="66">
        <v>3000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3000</v>
      </c>
      <c r="P14" s="67">
        <f>(O14/P$50)</f>
        <v>0.56732223903177004</v>
      </c>
      <c r="Q14" s="68"/>
    </row>
    <row r="15" spans="1:134">
      <c r="A15" s="63"/>
      <c r="B15" s="64">
        <v>322.89999999999998</v>
      </c>
      <c r="C15" s="65" t="s">
        <v>157</v>
      </c>
      <c r="D15" s="66">
        <v>724973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18" si="1">SUM(D15:N15)</f>
        <v>724973</v>
      </c>
      <c r="P15" s="67">
        <f>(O15/P$50)</f>
        <v>137.09776853252649</v>
      </c>
      <c r="Q15" s="68"/>
    </row>
    <row r="16" spans="1:134">
      <c r="A16" s="63"/>
      <c r="B16" s="64">
        <v>323.10000000000002</v>
      </c>
      <c r="C16" s="65" t="s">
        <v>18</v>
      </c>
      <c r="D16" s="66">
        <v>427412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1"/>
        <v>427412</v>
      </c>
      <c r="P16" s="67">
        <f>(O16/P$50)</f>
        <v>80.826777609682296</v>
      </c>
      <c r="Q16" s="68"/>
    </row>
    <row r="17" spans="1:17">
      <c r="A17" s="63"/>
      <c r="B17" s="64">
        <v>324.20999999999998</v>
      </c>
      <c r="C17" s="65" t="s">
        <v>19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441654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441654</v>
      </c>
      <c r="P17" s="67">
        <f>(O17/P$50)</f>
        <v>83.520045385779127</v>
      </c>
      <c r="Q17" s="68"/>
    </row>
    <row r="18" spans="1:17">
      <c r="A18" s="63"/>
      <c r="B18" s="64">
        <v>329.5</v>
      </c>
      <c r="C18" s="65" t="s">
        <v>149</v>
      </c>
      <c r="D18" s="66">
        <v>28023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28023</v>
      </c>
      <c r="P18" s="67">
        <f>(O18/P$50)</f>
        <v>5.2993570347957641</v>
      </c>
      <c r="Q18" s="68"/>
    </row>
    <row r="19" spans="1:17" ht="15.75">
      <c r="A19" s="69" t="s">
        <v>150</v>
      </c>
      <c r="B19" s="70"/>
      <c r="C19" s="71"/>
      <c r="D19" s="72">
        <f>SUM(D20:D27)</f>
        <v>2007936</v>
      </c>
      <c r="E19" s="72">
        <f>SUM(E20:E27)</f>
        <v>128</v>
      </c>
      <c r="F19" s="72">
        <f>SUM(F20:F27)</f>
        <v>0</v>
      </c>
      <c r="G19" s="72">
        <f>SUM(G20:G27)</f>
        <v>0</v>
      </c>
      <c r="H19" s="72">
        <f>SUM(H20:H27)</f>
        <v>0</v>
      </c>
      <c r="I19" s="72">
        <f>SUM(I20:I27)</f>
        <v>1566231</v>
      </c>
      <c r="J19" s="72">
        <f>SUM(J20:J27)</f>
        <v>0</v>
      </c>
      <c r="K19" s="72">
        <f>SUM(K20:K27)</f>
        <v>0</v>
      </c>
      <c r="L19" s="72">
        <f>SUM(L20:L27)</f>
        <v>0</v>
      </c>
      <c r="M19" s="72">
        <f>SUM(M20:M27)</f>
        <v>0</v>
      </c>
      <c r="N19" s="72">
        <f>SUM(N20:N27)</f>
        <v>0</v>
      </c>
      <c r="O19" s="73">
        <f>SUM(D19:N19)</f>
        <v>3574295</v>
      </c>
      <c r="P19" s="74">
        <f>(O19/P$50)</f>
        <v>675.92568078668683</v>
      </c>
      <c r="Q19" s="75"/>
    </row>
    <row r="20" spans="1:17">
      <c r="A20" s="63"/>
      <c r="B20" s="64">
        <v>331.1</v>
      </c>
      <c r="C20" s="65" t="s">
        <v>21</v>
      </c>
      <c r="D20" s="66">
        <v>994026</v>
      </c>
      <c r="E20" s="66">
        <v>128</v>
      </c>
      <c r="F20" s="66">
        <v>0</v>
      </c>
      <c r="G20" s="66">
        <v>0</v>
      </c>
      <c r="H20" s="66">
        <v>0</v>
      </c>
      <c r="I20" s="66">
        <v>1566231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>SUM(D20:N20)</f>
        <v>2560385</v>
      </c>
      <c r="P20" s="67">
        <f>(O20/P$50)</f>
        <v>484.18778366111951</v>
      </c>
      <c r="Q20" s="68"/>
    </row>
    <row r="21" spans="1:17">
      <c r="A21" s="63"/>
      <c r="B21" s="64">
        <v>334.2</v>
      </c>
      <c r="C21" s="65" t="s">
        <v>24</v>
      </c>
      <c r="D21" s="66">
        <v>97814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5" si="2">SUM(D21:N21)</f>
        <v>97814</v>
      </c>
      <c r="P21" s="67">
        <f>(O21/P$50)</f>
        <v>18.49735249621785</v>
      </c>
      <c r="Q21" s="68"/>
    </row>
    <row r="22" spans="1:17">
      <c r="A22" s="63"/>
      <c r="B22" s="64">
        <v>335.125</v>
      </c>
      <c r="C22" s="65" t="s">
        <v>151</v>
      </c>
      <c r="D22" s="66">
        <v>167505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2"/>
        <v>167505</v>
      </c>
      <c r="P22" s="67">
        <f>(O22/P$50)</f>
        <v>31.676437216338879</v>
      </c>
      <c r="Q22" s="68"/>
    </row>
    <row r="23" spans="1:17">
      <c r="A23" s="63"/>
      <c r="B23" s="64">
        <v>335.14</v>
      </c>
      <c r="C23" s="65" t="s">
        <v>133</v>
      </c>
      <c r="D23" s="66">
        <v>5413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2"/>
        <v>5413</v>
      </c>
      <c r="P23" s="67">
        <f>(O23/P$50)</f>
        <v>1.0236384266263236</v>
      </c>
      <c r="Q23" s="68"/>
    </row>
    <row r="24" spans="1:17">
      <c r="A24" s="63"/>
      <c r="B24" s="64">
        <v>335.15</v>
      </c>
      <c r="C24" s="65" t="s">
        <v>134</v>
      </c>
      <c r="D24" s="66">
        <v>14150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2"/>
        <v>14150</v>
      </c>
      <c r="P24" s="67">
        <f>(O24/P$50)</f>
        <v>2.6758698940998489</v>
      </c>
      <c r="Q24" s="68"/>
    </row>
    <row r="25" spans="1:17">
      <c r="A25" s="63"/>
      <c r="B25" s="64">
        <v>335.18</v>
      </c>
      <c r="C25" s="65" t="s">
        <v>152</v>
      </c>
      <c r="D25" s="66">
        <v>247665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247665</v>
      </c>
      <c r="P25" s="67">
        <f>(O25/P$50)</f>
        <v>46.835287443267774</v>
      </c>
      <c r="Q25" s="68"/>
    </row>
    <row r="26" spans="1:17">
      <c r="A26" s="63"/>
      <c r="B26" s="64">
        <v>335.48</v>
      </c>
      <c r="C26" s="65" t="s">
        <v>33</v>
      </c>
      <c r="D26" s="66">
        <v>277648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7" si="3">SUM(D26:N26)</f>
        <v>277648</v>
      </c>
      <c r="P26" s="67">
        <f>(O26/P$50)</f>
        <v>52.5052950075643</v>
      </c>
      <c r="Q26" s="68"/>
    </row>
    <row r="27" spans="1:17">
      <c r="A27" s="63"/>
      <c r="B27" s="64">
        <v>337.7</v>
      </c>
      <c r="C27" s="65" t="s">
        <v>36</v>
      </c>
      <c r="D27" s="66">
        <v>203715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3"/>
        <v>203715</v>
      </c>
      <c r="P27" s="67">
        <f>(O27/P$50)</f>
        <v>38.524016641452342</v>
      </c>
      <c r="Q27" s="68"/>
    </row>
    <row r="28" spans="1:17" ht="15.75">
      <c r="A28" s="69" t="s">
        <v>41</v>
      </c>
      <c r="B28" s="70"/>
      <c r="C28" s="71"/>
      <c r="D28" s="72">
        <f>SUM(D29:D35)</f>
        <v>307481</v>
      </c>
      <c r="E28" s="72">
        <f>SUM(E29:E35)</f>
        <v>0</v>
      </c>
      <c r="F28" s="72">
        <f>SUM(F29:F35)</f>
        <v>0</v>
      </c>
      <c r="G28" s="72">
        <f>SUM(G29:G35)</f>
        <v>0</v>
      </c>
      <c r="H28" s="72">
        <f>SUM(H29:H35)</f>
        <v>0</v>
      </c>
      <c r="I28" s="72">
        <f>SUM(I29:I35)</f>
        <v>8194872</v>
      </c>
      <c r="J28" s="72">
        <f>SUM(J29:J35)</f>
        <v>0</v>
      </c>
      <c r="K28" s="72">
        <f>SUM(K29:K35)</f>
        <v>0</v>
      </c>
      <c r="L28" s="72">
        <f>SUM(L29:L35)</f>
        <v>0</v>
      </c>
      <c r="M28" s="72">
        <f>SUM(M29:M35)</f>
        <v>0</v>
      </c>
      <c r="N28" s="72">
        <f>SUM(N29:N35)</f>
        <v>0</v>
      </c>
      <c r="O28" s="72">
        <f>SUM(D28:N28)</f>
        <v>8502353</v>
      </c>
      <c r="P28" s="74">
        <f>(O28/P$50)</f>
        <v>1607.8579803328291</v>
      </c>
      <c r="Q28" s="75"/>
    </row>
    <row r="29" spans="1:17">
      <c r="A29" s="63"/>
      <c r="B29" s="64">
        <v>341.9</v>
      </c>
      <c r="C29" s="65" t="s">
        <v>108</v>
      </c>
      <c r="D29" s="66">
        <v>252415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4" si="4">SUM(D29:N29)</f>
        <v>252415</v>
      </c>
      <c r="P29" s="67">
        <f>(O29/P$50)</f>
        <v>47.73354765506808</v>
      </c>
      <c r="Q29" s="68"/>
    </row>
    <row r="30" spans="1:17">
      <c r="A30" s="63"/>
      <c r="B30" s="64">
        <v>342.5</v>
      </c>
      <c r="C30" s="65" t="s">
        <v>135</v>
      </c>
      <c r="D30" s="66">
        <v>24055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4"/>
        <v>24055</v>
      </c>
      <c r="P30" s="67">
        <f>(O30/P$50)</f>
        <v>4.5489788199697427</v>
      </c>
      <c r="Q30" s="68"/>
    </row>
    <row r="31" spans="1:17">
      <c r="A31" s="63"/>
      <c r="B31" s="64">
        <v>343.4</v>
      </c>
      <c r="C31" s="65" t="s">
        <v>46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1521485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4"/>
        <v>1521485</v>
      </c>
      <c r="P31" s="67">
        <f>(O31/P$50)</f>
        <v>287.72409228441757</v>
      </c>
      <c r="Q31" s="68"/>
    </row>
    <row r="32" spans="1:17">
      <c r="A32" s="63"/>
      <c r="B32" s="64">
        <v>343.6</v>
      </c>
      <c r="C32" s="65" t="s">
        <v>136</v>
      </c>
      <c r="D32" s="66">
        <v>-233</v>
      </c>
      <c r="E32" s="66">
        <v>0</v>
      </c>
      <c r="F32" s="66">
        <v>0</v>
      </c>
      <c r="G32" s="66">
        <v>0</v>
      </c>
      <c r="H32" s="66">
        <v>0</v>
      </c>
      <c r="I32" s="66">
        <v>5915925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4"/>
        <v>5915692</v>
      </c>
      <c r="P32" s="67">
        <f>(O32/P$50)</f>
        <v>1118.7012102874432</v>
      </c>
      <c r="Q32" s="68"/>
    </row>
    <row r="33" spans="1:120">
      <c r="A33" s="63"/>
      <c r="B33" s="64">
        <v>343.9</v>
      </c>
      <c r="C33" s="65" t="s">
        <v>137</v>
      </c>
      <c r="D33" s="66">
        <v>0</v>
      </c>
      <c r="E33" s="66">
        <v>0</v>
      </c>
      <c r="F33" s="66">
        <v>0</v>
      </c>
      <c r="G33" s="66">
        <v>0</v>
      </c>
      <c r="H33" s="66">
        <v>0</v>
      </c>
      <c r="I33" s="66">
        <v>742951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4"/>
        <v>742951</v>
      </c>
      <c r="P33" s="67">
        <f>(O33/P$50)</f>
        <v>140.49754160363085</v>
      </c>
      <c r="Q33" s="68"/>
    </row>
    <row r="34" spans="1:120">
      <c r="A34" s="63"/>
      <c r="B34" s="64">
        <v>347.2</v>
      </c>
      <c r="C34" s="65" t="s">
        <v>50</v>
      </c>
      <c r="D34" s="66">
        <v>31244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4"/>
        <v>31244</v>
      </c>
      <c r="P34" s="67">
        <f>(O34/P$50)</f>
        <v>5.9084720121028749</v>
      </c>
      <c r="Q34" s="68"/>
    </row>
    <row r="35" spans="1:120">
      <c r="A35" s="63"/>
      <c r="B35" s="64">
        <v>349</v>
      </c>
      <c r="C35" s="65" t="s">
        <v>153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14511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>SUM(D35:N35)</f>
        <v>14511</v>
      </c>
      <c r="P35" s="67">
        <f>(O35/P$50)</f>
        <v>2.7441376701966718</v>
      </c>
      <c r="Q35" s="68"/>
    </row>
    <row r="36" spans="1:120" ht="15.75">
      <c r="A36" s="69" t="s">
        <v>42</v>
      </c>
      <c r="B36" s="70"/>
      <c r="C36" s="71"/>
      <c r="D36" s="72">
        <f>SUM(D37:D38)</f>
        <v>83138</v>
      </c>
      <c r="E36" s="72">
        <f>SUM(E37:E38)</f>
        <v>0</v>
      </c>
      <c r="F36" s="72">
        <f>SUM(F37:F38)</f>
        <v>0</v>
      </c>
      <c r="G36" s="72">
        <f>SUM(G37:G38)</f>
        <v>0</v>
      </c>
      <c r="H36" s="72">
        <f>SUM(H37:H38)</f>
        <v>0</v>
      </c>
      <c r="I36" s="72">
        <f>SUM(I37:I38)</f>
        <v>76560</v>
      </c>
      <c r="J36" s="72">
        <f>SUM(J37:J38)</f>
        <v>0</v>
      </c>
      <c r="K36" s="72">
        <f>SUM(K37:K38)</f>
        <v>0</v>
      </c>
      <c r="L36" s="72">
        <f>SUM(L37:L38)</f>
        <v>0</v>
      </c>
      <c r="M36" s="72">
        <f>SUM(M37:M38)</f>
        <v>0</v>
      </c>
      <c r="N36" s="72">
        <f>SUM(N37:N38)</f>
        <v>0</v>
      </c>
      <c r="O36" s="72">
        <f>SUM(D36:N36)</f>
        <v>159698</v>
      </c>
      <c r="P36" s="74">
        <f>(O36/P$50)</f>
        <v>30.200075642965203</v>
      </c>
      <c r="Q36" s="75"/>
    </row>
    <row r="37" spans="1:120">
      <c r="A37" s="76"/>
      <c r="B37" s="77">
        <v>351.9</v>
      </c>
      <c r="C37" s="78" t="s">
        <v>154</v>
      </c>
      <c r="D37" s="66">
        <v>12137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38" si="5">SUM(D37:N37)</f>
        <v>12137</v>
      </c>
      <c r="P37" s="67">
        <f>(O37/P$50)</f>
        <v>2.2951966717095309</v>
      </c>
      <c r="Q37" s="68"/>
    </row>
    <row r="38" spans="1:120">
      <c r="A38" s="76"/>
      <c r="B38" s="77">
        <v>354</v>
      </c>
      <c r="C38" s="78" t="s">
        <v>56</v>
      </c>
      <c r="D38" s="66">
        <v>71001</v>
      </c>
      <c r="E38" s="66">
        <v>0</v>
      </c>
      <c r="F38" s="66">
        <v>0</v>
      </c>
      <c r="G38" s="66">
        <v>0</v>
      </c>
      <c r="H38" s="66">
        <v>0</v>
      </c>
      <c r="I38" s="66">
        <v>76560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5"/>
        <v>147561</v>
      </c>
      <c r="P38" s="67">
        <f>(O38/P$50)</f>
        <v>27.904878971255673</v>
      </c>
      <c r="Q38" s="68"/>
    </row>
    <row r="39" spans="1:120" ht="15.75">
      <c r="A39" s="69" t="s">
        <v>3</v>
      </c>
      <c r="B39" s="70"/>
      <c r="C39" s="71"/>
      <c r="D39" s="72">
        <f>SUM(D40:D45)</f>
        <v>1016177</v>
      </c>
      <c r="E39" s="72">
        <f>SUM(E40:E45)</f>
        <v>0</v>
      </c>
      <c r="F39" s="72">
        <f>SUM(F40:F45)</f>
        <v>0</v>
      </c>
      <c r="G39" s="72">
        <f>SUM(G40:G45)</f>
        <v>0</v>
      </c>
      <c r="H39" s="72">
        <f>SUM(H40:H45)</f>
        <v>0</v>
      </c>
      <c r="I39" s="72">
        <f>SUM(I40:I45)</f>
        <v>1165169</v>
      </c>
      <c r="J39" s="72">
        <f>SUM(J40:J45)</f>
        <v>0</v>
      </c>
      <c r="K39" s="72">
        <f>SUM(K40:K45)</f>
        <v>1677649</v>
      </c>
      <c r="L39" s="72">
        <f>SUM(L40:L45)</f>
        <v>0</v>
      </c>
      <c r="M39" s="72">
        <f>SUM(M40:M45)</f>
        <v>0</v>
      </c>
      <c r="N39" s="72">
        <f>SUM(N40:N45)</f>
        <v>0</v>
      </c>
      <c r="O39" s="72">
        <f>SUM(D39:N39)</f>
        <v>3858995</v>
      </c>
      <c r="P39" s="74">
        <f>(O39/P$50)</f>
        <v>729.76456127080178</v>
      </c>
      <c r="Q39" s="75"/>
    </row>
    <row r="40" spans="1:120">
      <c r="A40" s="63"/>
      <c r="B40" s="64">
        <v>361.1</v>
      </c>
      <c r="C40" s="65" t="s">
        <v>57</v>
      </c>
      <c r="D40" s="66">
        <v>357627</v>
      </c>
      <c r="E40" s="66">
        <v>0</v>
      </c>
      <c r="F40" s="66">
        <v>0</v>
      </c>
      <c r="G40" s="66">
        <v>0</v>
      </c>
      <c r="H40" s="66">
        <v>0</v>
      </c>
      <c r="I40" s="66">
        <v>359549</v>
      </c>
      <c r="J40" s="66">
        <v>0</v>
      </c>
      <c r="K40" s="66">
        <v>166270</v>
      </c>
      <c r="L40" s="66">
        <v>0</v>
      </c>
      <c r="M40" s="66">
        <v>0</v>
      </c>
      <c r="N40" s="66">
        <v>0</v>
      </c>
      <c r="O40" s="66">
        <f>SUM(D40:N40)</f>
        <v>883446</v>
      </c>
      <c r="P40" s="67">
        <f>(O40/P$50)</f>
        <v>167.0661875945537</v>
      </c>
      <c r="Q40" s="68"/>
    </row>
    <row r="41" spans="1:120">
      <c r="A41" s="63"/>
      <c r="B41" s="64">
        <v>361.3</v>
      </c>
      <c r="C41" s="65" t="s">
        <v>58</v>
      </c>
      <c r="D41" s="66">
        <v>-3038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814739</v>
      </c>
      <c r="L41" s="66">
        <v>0</v>
      </c>
      <c r="M41" s="66">
        <v>0</v>
      </c>
      <c r="N41" s="66">
        <v>0</v>
      </c>
      <c r="O41" s="66">
        <f t="shared" ref="O41:O47" si="6">SUM(D41:N41)</f>
        <v>811701</v>
      </c>
      <c r="P41" s="67">
        <f>(O41/P$50)</f>
        <v>153.49867624810892</v>
      </c>
      <c r="Q41" s="68"/>
    </row>
    <row r="42" spans="1:120">
      <c r="A42" s="63"/>
      <c r="B42" s="64">
        <v>362</v>
      </c>
      <c r="C42" s="65" t="s">
        <v>59</v>
      </c>
      <c r="D42" s="66">
        <v>0</v>
      </c>
      <c r="E42" s="66">
        <v>0</v>
      </c>
      <c r="F42" s="66">
        <v>0</v>
      </c>
      <c r="G42" s="66">
        <v>0</v>
      </c>
      <c r="H42" s="66">
        <v>0</v>
      </c>
      <c r="I42" s="66">
        <v>51259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6"/>
        <v>51259</v>
      </c>
      <c r="P42" s="67">
        <f>(O42/P$50)</f>
        <v>9.6934568835098336</v>
      </c>
      <c r="Q42" s="68"/>
    </row>
    <row r="43" spans="1:120">
      <c r="A43" s="63"/>
      <c r="B43" s="64">
        <v>364</v>
      </c>
      <c r="C43" s="65" t="s">
        <v>109</v>
      </c>
      <c r="D43" s="66">
        <v>27348</v>
      </c>
      <c r="E43" s="66">
        <v>0</v>
      </c>
      <c r="F43" s="66">
        <v>0</v>
      </c>
      <c r="G43" s="66">
        <v>0</v>
      </c>
      <c r="H43" s="66">
        <v>0</v>
      </c>
      <c r="I43" s="66">
        <v>18030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6"/>
        <v>45378</v>
      </c>
      <c r="P43" s="67">
        <f>(O43/P$50)</f>
        <v>8.5813161875945543</v>
      </c>
      <c r="Q43" s="68"/>
    </row>
    <row r="44" spans="1:120">
      <c r="A44" s="63"/>
      <c r="B44" s="64">
        <v>368</v>
      </c>
      <c r="C44" s="65" t="s">
        <v>60</v>
      </c>
      <c r="D44" s="66">
        <v>166570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696640</v>
      </c>
      <c r="L44" s="66">
        <v>0</v>
      </c>
      <c r="M44" s="66">
        <v>0</v>
      </c>
      <c r="N44" s="66">
        <v>0</v>
      </c>
      <c r="O44" s="66">
        <f t="shared" si="6"/>
        <v>863210</v>
      </c>
      <c r="P44" s="67">
        <f>(O44/P$50)</f>
        <v>163.2394099848714</v>
      </c>
      <c r="Q44" s="68"/>
    </row>
    <row r="45" spans="1:120">
      <c r="A45" s="63"/>
      <c r="B45" s="64">
        <v>369.9</v>
      </c>
      <c r="C45" s="65" t="s">
        <v>61</v>
      </c>
      <c r="D45" s="66">
        <v>467670</v>
      </c>
      <c r="E45" s="66">
        <v>0</v>
      </c>
      <c r="F45" s="66">
        <v>0</v>
      </c>
      <c r="G45" s="66">
        <v>0</v>
      </c>
      <c r="H45" s="66">
        <v>0</v>
      </c>
      <c r="I45" s="66">
        <v>736331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6"/>
        <v>1204001</v>
      </c>
      <c r="P45" s="67">
        <f>(O45/P$50)</f>
        <v>227.6855143721634</v>
      </c>
      <c r="Q45" s="68"/>
    </row>
    <row r="46" spans="1:120" ht="15.75">
      <c r="A46" s="69" t="s">
        <v>43</v>
      </c>
      <c r="B46" s="70"/>
      <c r="C46" s="71"/>
      <c r="D46" s="72">
        <f>SUM(D47:D47)</f>
        <v>4125</v>
      </c>
      <c r="E46" s="72">
        <f>SUM(E47:E47)</f>
        <v>0</v>
      </c>
      <c r="F46" s="72">
        <f>SUM(F47:F47)</f>
        <v>0</v>
      </c>
      <c r="G46" s="72">
        <f>SUM(G47:G47)</f>
        <v>0</v>
      </c>
      <c r="H46" s="72">
        <f>SUM(H47:H47)</f>
        <v>0</v>
      </c>
      <c r="I46" s="72">
        <f>SUM(I47:I47)</f>
        <v>0</v>
      </c>
      <c r="J46" s="72">
        <f>SUM(J47:J47)</f>
        <v>0</v>
      </c>
      <c r="K46" s="72">
        <f>SUM(K47:K47)</f>
        <v>0</v>
      </c>
      <c r="L46" s="72">
        <f>SUM(L47:L47)</f>
        <v>0</v>
      </c>
      <c r="M46" s="72">
        <f>SUM(M47:M47)</f>
        <v>0</v>
      </c>
      <c r="N46" s="72">
        <f>SUM(N47:N47)</f>
        <v>0</v>
      </c>
      <c r="O46" s="72">
        <f t="shared" si="6"/>
        <v>4125</v>
      </c>
      <c r="P46" s="74">
        <f>(O46/P$50)</f>
        <v>0.78006807866868377</v>
      </c>
      <c r="Q46" s="68"/>
    </row>
    <row r="47" spans="1:120" ht="15.75" thickBot="1">
      <c r="A47" s="63"/>
      <c r="B47" s="64">
        <v>384</v>
      </c>
      <c r="C47" s="65" t="s">
        <v>63</v>
      </c>
      <c r="D47" s="66">
        <v>4125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6"/>
        <v>4125</v>
      </c>
      <c r="P47" s="67">
        <f>(O47/P$50)</f>
        <v>0.78006807866868377</v>
      </c>
      <c r="Q47" s="68"/>
    </row>
    <row r="48" spans="1:120" ht="16.5" thickBot="1">
      <c r="A48" s="79" t="s">
        <v>52</v>
      </c>
      <c r="B48" s="80"/>
      <c r="C48" s="81"/>
      <c r="D48" s="82">
        <f>SUM(D5,D13,D19,D28,D36,D39,D46)</f>
        <v>10813756</v>
      </c>
      <c r="E48" s="82">
        <f>SUM(E5,E13,E19,E28,E36,E39,E46)</f>
        <v>466394</v>
      </c>
      <c r="F48" s="82">
        <f>SUM(F5,F13,F19,F28,F36,F39,F46)</f>
        <v>0</v>
      </c>
      <c r="G48" s="82">
        <f>SUM(G5,G13,G19,G28,G36,G39,G46)</f>
        <v>0</v>
      </c>
      <c r="H48" s="82">
        <f>SUM(H5,H13,H19,H28,H36,H39,H46)</f>
        <v>0</v>
      </c>
      <c r="I48" s="82">
        <f>SUM(I5,I13,I19,I28,I36,I39,I46)</f>
        <v>11444486</v>
      </c>
      <c r="J48" s="82">
        <f>SUM(J5,J13,J19,J28,J36,J39,J46)</f>
        <v>0</v>
      </c>
      <c r="K48" s="82">
        <f>SUM(K5,K13,K19,K28,K36,K39,K46)</f>
        <v>1677649</v>
      </c>
      <c r="L48" s="82">
        <f>SUM(L5,L13,L19,L28,L36,L39,L46)</f>
        <v>0</v>
      </c>
      <c r="M48" s="82">
        <f>SUM(M5,M13,M19,M28,M36,M39,M46)</f>
        <v>0</v>
      </c>
      <c r="N48" s="82">
        <f>SUM(N5,N13,N19,N28,N36,N39,N46)</f>
        <v>0</v>
      </c>
      <c r="O48" s="82">
        <f>SUM(D48:N48)</f>
        <v>24402285</v>
      </c>
      <c r="P48" s="83">
        <f>(O48/P$50)</f>
        <v>4614.652987897126</v>
      </c>
      <c r="Q48" s="61"/>
      <c r="R48" s="84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  <c r="BF48" s="51"/>
      <c r="BG48" s="51"/>
      <c r="BH48" s="51"/>
      <c r="BI48" s="51"/>
      <c r="BJ48" s="51"/>
      <c r="BK48" s="51"/>
      <c r="BL48" s="51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1"/>
      <c r="CA48" s="51"/>
      <c r="CB48" s="51"/>
      <c r="CC48" s="51"/>
      <c r="CD48" s="51"/>
      <c r="CE48" s="51"/>
      <c r="CF48" s="51"/>
      <c r="CG48" s="51"/>
      <c r="CH48" s="51"/>
      <c r="CI48" s="51"/>
      <c r="CJ48" s="51"/>
      <c r="CK48" s="51"/>
      <c r="CL48" s="51"/>
      <c r="CM48" s="51"/>
      <c r="CN48" s="51"/>
      <c r="CO48" s="51"/>
      <c r="CP48" s="51"/>
      <c r="CQ48" s="51"/>
      <c r="CR48" s="51"/>
      <c r="CS48" s="51"/>
      <c r="CT48" s="51"/>
      <c r="CU48" s="51"/>
      <c r="CV48" s="51"/>
      <c r="CW48" s="51"/>
      <c r="CX48" s="51"/>
      <c r="CY48" s="51"/>
      <c r="CZ48" s="51"/>
      <c r="DA48" s="51"/>
      <c r="DB48" s="51"/>
      <c r="DC48" s="51"/>
      <c r="DD48" s="51"/>
      <c r="DE48" s="51"/>
      <c r="DF48" s="51"/>
      <c r="DG48" s="51"/>
      <c r="DH48" s="51"/>
      <c r="DI48" s="51"/>
      <c r="DJ48" s="51"/>
      <c r="DK48" s="51"/>
      <c r="DL48" s="51"/>
      <c r="DM48" s="51"/>
      <c r="DN48" s="51"/>
      <c r="DO48" s="51"/>
      <c r="DP48" s="51"/>
    </row>
    <row r="49" spans="1:16">
      <c r="A49" s="85"/>
      <c r="B49" s="86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8"/>
    </row>
    <row r="50" spans="1:16">
      <c r="A50" s="89"/>
      <c r="B50" s="90"/>
      <c r="C50" s="90"/>
      <c r="D50" s="91"/>
      <c r="E50" s="91"/>
      <c r="F50" s="91"/>
      <c r="G50" s="91"/>
      <c r="H50" s="91"/>
      <c r="I50" s="91"/>
      <c r="J50" s="91"/>
      <c r="K50" s="91"/>
      <c r="L50" s="91"/>
      <c r="M50" s="94" t="s">
        <v>162</v>
      </c>
      <c r="N50" s="94"/>
      <c r="O50" s="94"/>
      <c r="P50" s="92">
        <v>5288</v>
      </c>
    </row>
    <row r="51" spans="1:16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98" t="s">
        <v>82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3388121</v>
      </c>
      <c r="E5" s="27">
        <f t="shared" si="0"/>
        <v>91165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3479286</v>
      </c>
      <c r="O5" s="33">
        <f t="shared" ref="O5:O36" si="1">(N5/O$55)</f>
        <v>769.41309155241049</v>
      </c>
      <c r="P5" s="6"/>
    </row>
    <row r="6" spans="1:133">
      <c r="A6" s="12"/>
      <c r="B6" s="25">
        <v>311</v>
      </c>
      <c r="C6" s="20" t="s">
        <v>2</v>
      </c>
      <c r="D6" s="46">
        <v>2380029</v>
      </c>
      <c r="E6" s="46">
        <v>91165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2471194</v>
      </c>
      <c r="O6" s="47">
        <f t="shared" si="1"/>
        <v>546.4825298540469</v>
      </c>
      <c r="P6" s="9"/>
    </row>
    <row r="7" spans="1:133">
      <c r="A7" s="12"/>
      <c r="B7" s="25">
        <v>312.41000000000003</v>
      </c>
      <c r="C7" s="20" t="s">
        <v>10</v>
      </c>
      <c r="D7" s="46">
        <v>92385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92385</v>
      </c>
      <c r="O7" s="47">
        <f t="shared" si="1"/>
        <v>20.430119416187527</v>
      </c>
      <c r="P7" s="9"/>
    </row>
    <row r="8" spans="1:133">
      <c r="A8" s="12"/>
      <c r="B8" s="25">
        <v>312.60000000000002</v>
      </c>
      <c r="C8" s="20" t="s">
        <v>11</v>
      </c>
      <c r="D8" s="46">
        <v>138353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138353</v>
      </c>
      <c r="O8" s="47">
        <f t="shared" si="1"/>
        <v>30.595532950022115</v>
      </c>
      <c r="P8" s="9"/>
    </row>
    <row r="9" spans="1:133">
      <c r="A9" s="12"/>
      <c r="B9" s="25">
        <v>314.10000000000002</v>
      </c>
      <c r="C9" s="20" t="s">
        <v>12</v>
      </c>
      <c r="D9" s="46">
        <v>400295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400295</v>
      </c>
      <c r="O9" s="47">
        <f t="shared" si="1"/>
        <v>88.521671826625393</v>
      </c>
      <c r="P9" s="9"/>
    </row>
    <row r="10" spans="1:133">
      <c r="A10" s="12"/>
      <c r="B10" s="25">
        <v>314.3</v>
      </c>
      <c r="C10" s="20" t="s">
        <v>13</v>
      </c>
      <c r="D10" s="46">
        <v>149377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149377</v>
      </c>
      <c r="O10" s="47">
        <f t="shared" si="1"/>
        <v>33.033392304290139</v>
      </c>
      <c r="P10" s="9"/>
    </row>
    <row r="11" spans="1:133">
      <c r="A11" s="12"/>
      <c r="B11" s="25">
        <v>314.39999999999998</v>
      </c>
      <c r="C11" s="20" t="s">
        <v>75</v>
      </c>
      <c r="D11" s="46">
        <v>28818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28818</v>
      </c>
      <c r="O11" s="47">
        <f t="shared" si="1"/>
        <v>6.3728438743918616</v>
      </c>
      <c r="P11" s="9"/>
    </row>
    <row r="12" spans="1:133">
      <c r="A12" s="12"/>
      <c r="B12" s="25">
        <v>315</v>
      </c>
      <c r="C12" s="20" t="s">
        <v>103</v>
      </c>
      <c r="D12" s="46">
        <v>198864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198864</v>
      </c>
      <c r="O12" s="47">
        <f t="shared" si="1"/>
        <v>43.977001326846526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638761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332379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971140</v>
      </c>
      <c r="O13" s="45">
        <f t="shared" si="1"/>
        <v>214.75895621406457</v>
      </c>
      <c r="P13" s="10"/>
    </row>
    <row r="14" spans="1:133">
      <c r="A14" s="12"/>
      <c r="B14" s="25">
        <v>322</v>
      </c>
      <c r="C14" s="20" t="s">
        <v>0</v>
      </c>
      <c r="D14" s="46">
        <v>121188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121188</v>
      </c>
      <c r="O14" s="47">
        <f t="shared" si="1"/>
        <v>26.799646174259177</v>
      </c>
      <c r="P14" s="9"/>
    </row>
    <row r="15" spans="1:133">
      <c r="A15" s="12"/>
      <c r="B15" s="25">
        <v>323.10000000000002</v>
      </c>
      <c r="C15" s="20" t="s">
        <v>18</v>
      </c>
      <c r="D15" s="46">
        <v>304516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304516</v>
      </c>
      <c r="O15" s="47">
        <f t="shared" si="1"/>
        <v>67.340999557717822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332379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332379</v>
      </c>
      <c r="O16" s="47">
        <f t="shared" si="1"/>
        <v>73.502653693056175</v>
      </c>
      <c r="P16" s="9"/>
    </row>
    <row r="17" spans="1:16">
      <c r="A17" s="12"/>
      <c r="B17" s="25">
        <v>329</v>
      </c>
      <c r="C17" s="20" t="s">
        <v>20</v>
      </c>
      <c r="D17" s="46">
        <v>178691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178691</v>
      </c>
      <c r="O17" s="47">
        <f t="shared" si="1"/>
        <v>39.51592215833702</v>
      </c>
      <c r="P17" s="9"/>
    </row>
    <row r="18" spans="1:16">
      <c r="A18" s="12"/>
      <c r="B18" s="25">
        <v>367</v>
      </c>
      <c r="C18" s="20" t="s">
        <v>76</v>
      </c>
      <c r="D18" s="46">
        <v>34366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34366</v>
      </c>
      <c r="O18" s="47">
        <f t="shared" si="1"/>
        <v>7.5997346306943827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SUM(D20:D30)</f>
        <v>2288868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509336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2798204</v>
      </c>
      <c r="O19" s="45">
        <f t="shared" si="1"/>
        <v>618.79787704555508</v>
      </c>
      <c r="P19" s="10"/>
    </row>
    <row r="20" spans="1:16">
      <c r="A20" s="12"/>
      <c r="B20" s="25">
        <v>331.1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509336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509336</v>
      </c>
      <c r="O20" s="47">
        <f t="shared" si="1"/>
        <v>112.63511720477665</v>
      </c>
      <c r="P20" s="9"/>
    </row>
    <row r="21" spans="1:16">
      <c r="A21" s="12"/>
      <c r="B21" s="25">
        <v>331.2</v>
      </c>
      <c r="C21" s="20" t="s">
        <v>22</v>
      </c>
      <c r="D21" s="46">
        <v>987333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987333</v>
      </c>
      <c r="O21" s="47">
        <f t="shared" si="1"/>
        <v>218.33989385227775</v>
      </c>
      <c r="P21" s="9"/>
    </row>
    <row r="22" spans="1:16">
      <c r="A22" s="12"/>
      <c r="B22" s="25">
        <v>334.2</v>
      </c>
      <c r="C22" s="20" t="s">
        <v>24</v>
      </c>
      <c r="D22" s="46">
        <v>667242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667242</v>
      </c>
      <c r="O22" s="47">
        <f t="shared" si="1"/>
        <v>147.55462184873949</v>
      </c>
      <c r="P22" s="9"/>
    </row>
    <row r="23" spans="1:16">
      <c r="A23" s="12"/>
      <c r="B23" s="25">
        <v>334.39</v>
      </c>
      <c r="C23" s="20" t="s">
        <v>27</v>
      </c>
      <c r="D23" s="46">
        <v>72000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72000</v>
      </c>
      <c r="O23" s="47">
        <f t="shared" si="1"/>
        <v>15.922158337019019</v>
      </c>
      <c r="P23" s="9"/>
    </row>
    <row r="24" spans="1:16">
      <c r="A24" s="12"/>
      <c r="B24" s="25">
        <v>334.7</v>
      </c>
      <c r="C24" s="20" t="s">
        <v>28</v>
      </c>
      <c r="D24" s="46">
        <v>176500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176500</v>
      </c>
      <c r="O24" s="47">
        <f t="shared" si="1"/>
        <v>39.031402034498008</v>
      </c>
      <c r="P24" s="9"/>
    </row>
    <row r="25" spans="1:16">
      <c r="A25" s="12"/>
      <c r="B25" s="25">
        <v>335.12</v>
      </c>
      <c r="C25" s="20" t="s">
        <v>105</v>
      </c>
      <c r="D25" s="46">
        <v>95986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95986</v>
      </c>
      <c r="O25" s="47">
        <f t="shared" si="1"/>
        <v>21.226448474126492</v>
      </c>
      <c r="P25" s="9"/>
    </row>
    <row r="26" spans="1:16">
      <c r="A26" s="12"/>
      <c r="B26" s="25">
        <v>335.18</v>
      </c>
      <c r="C26" s="20" t="s">
        <v>106</v>
      </c>
      <c r="D26" s="46">
        <v>138255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138255</v>
      </c>
      <c r="O26" s="47">
        <f t="shared" si="1"/>
        <v>30.573861123396728</v>
      </c>
      <c r="P26" s="9"/>
    </row>
    <row r="27" spans="1:16">
      <c r="A27" s="12"/>
      <c r="B27" s="25">
        <v>335.9</v>
      </c>
      <c r="C27" s="20" t="s">
        <v>77</v>
      </c>
      <c r="D27" s="46">
        <v>7219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7219</v>
      </c>
      <c r="O27" s="47">
        <f t="shared" si="1"/>
        <v>1.5964175143741708</v>
      </c>
      <c r="P27" s="9"/>
    </row>
    <row r="28" spans="1:16">
      <c r="A28" s="12"/>
      <c r="B28" s="25">
        <v>337.2</v>
      </c>
      <c r="C28" s="20" t="s">
        <v>34</v>
      </c>
      <c r="D28" s="46">
        <v>72500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72500</v>
      </c>
      <c r="O28" s="47">
        <f t="shared" si="1"/>
        <v>16.032728881026095</v>
      </c>
      <c r="P28" s="9"/>
    </row>
    <row r="29" spans="1:16">
      <c r="A29" s="12"/>
      <c r="B29" s="25">
        <v>337.4</v>
      </c>
      <c r="C29" s="20" t="s">
        <v>35</v>
      </c>
      <c r="D29" s="46">
        <v>67929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67929</v>
      </c>
      <c r="O29" s="47">
        <f t="shared" si="1"/>
        <v>15.0218929677134</v>
      </c>
      <c r="P29" s="9"/>
    </row>
    <row r="30" spans="1:16">
      <c r="A30" s="12"/>
      <c r="B30" s="25">
        <v>337.7</v>
      </c>
      <c r="C30" s="20" t="s">
        <v>36</v>
      </c>
      <c r="D30" s="46">
        <v>3904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3904</v>
      </c>
      <c r="O30" s="47">
        <f t="shared" si="1"/>
        <v>0.86333480760725345</v>
      </c>
      <c r="P30" s="9"/>
    </row>
    <row r="31" spans="1:16" ht="15.75">
      <c r="A31" s="29" t="s">
        <v>41</v>
      </c>
      <c r="B31" s="30"/>
      <c r="C31" s="31"/>
      <c r="D31" s="32">
        <f t="shared" ref="D31:M31" si="6">SUM(D32:D39)</f>
        <v>279917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3905169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4185086</v>
      </c>
      <c r="O31" s="45">
        <f t="shared" si="1"/>
        <v>925.49447147279966</v>
      </c>
      <c r="P31" s="10"/>
    </row>
    <row r="32" spans="1:16">
      <c r="A32" s="12"/>
      <c r="B32" s="25">
        <v>341.3</v>
      </c>
      <c r="C32" s="20" t="s">
        <v>107</v>
      </c>
      <c r="D32" s="46">
        <v>425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425</v>
      </c>
      <c r="O32" s="47">
        <f t="shared" si="1"/>
        <v>9.3984962406015032E-2</v>
      </c>
      <c r="P32" s="9"/>
    </row>
    <row r="33" spans="1:16">
      <c r="A33" s="12"/>
      <c r="B33" s="25">
        <v>341.9</v>
      </c>
      <c r="C33" s="20" t="s">
        <v>108</v>
      </c>
      <c r="D33" s="46">
        <v>146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146</v>
      </c>
      <c r="O33" s="47">
        <f t="shared" si="1"/>
        <v>3.2286598850066343E-2</v>
      </c>
      <c r="P33" s="9"/>
    </row>
    <row r="34" spans="1:16">
      <c r="A34" s="12"/>
      <c r="B34" s="25">
        <v>343.3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1803720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1803720</v>
      </c>
      <c r="O34" s="47">
        <f t="shared" si="1"/>
        <v>398.87660327288808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921729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921729</v>
      </c>
      <c r="O35" s="47">
        <f t="shared" si="1"/>
        <v>203.83215391419725</v>
      </c>
      <c r="P35" s="9"/>
    </row>
    <row r="36" spans="1:16">
      <c r="A36" s="12"/>
      <c r="B36" s="25">
        <v>343.5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1179720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1179720</v>
      </c>
      <c r="O36" s="47">
        <f t="shared" si="1"/>
        <v>260.8845643520566</v>
      </c>
      <c r="P36" s="9"/>
    </row>
    <row r="37" spans="1:16">
      <c r="A37" s="12"/>
      <c r="B37" s="25">
        <v>347.1</v>
      </c>
      <c r="C37" s="20" t="s">
        <v>49</v>
      </c>
      <c r="D37" s="46">
        <v>1585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1585</v>
      </c>
      <c r="O37" s="47">
        <f t="shared" ref="O37:O53" si="8">(N37/O$55)</f>
        <v>0.35050862450243253</v>
      </c>
      <c r="P37" s="9"/>
    </row>
    <row r="38" spans="1:16">
      <c r="A38" s="12"/>
      <c r="B38" s="25">
        <v>347.2</v>
      </c>
      <c r="C38" s="20" t="s">
        <v>50</v>
      </c>
      <c r="D38" s="46">
        <v>241561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241561</v>
      </c>
      <c r="O38" s="47">
        <f t="shared" si="8"/>
        <v>53.419062361786821</v>
      </c>
      <c r="P38" s="9"/>
    </row>
    <row r="39" spans="1:16">
      <c r="A39" s="12"/>
      <c r="B39" s="25">
        <v>347.5</v>
      </c>
      <c r="C39" s="20" t="s">
        <v>51</v>
      </c>
      <c r="D39" s="46">
        <v>36200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36200</v>
      </c>
      <c r="O39" s="47">
        <f t="shared" si="8"/>
        <v>8.0053073861123405</v>
      </c>
      <c r="P39" s="9"/>
    </row>
    <row r="40" spans="1:16" ht="15.75">
      <c r="A40" s="29" t="s">
        <v>42</v>
      </c>
      <c r="B40" s="30"/>
      <c r="C40" s="31"/>
      <c r="D40" s="32">
        <f t="shared" ref="D40:M40" si="9">SUM(D41:D42)</f>
        <v>58723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46919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105642</v>
      </c>
      <c r="O40" s="45">
        <f t="shared" si="8"/>
        <v>23.361786819991153</v>
      </c>
      <c r="P40" s="10"/>
    </row>
    <row r="41" spans="1:16">
      <c r="A41" s="13"/>
      <c r="B41" s="39">
        <v>351.1</v>
      </c>
      <c r="C41" s="21" t="s">
        <v>54</v>
      </c>
      <c r="D41" s="46">
        <v>35537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35537</v>
      </c>
      <c r="O41" s="47">
        <f t="shared" si="8"/>
        <v>7.8586908447589563</v>
      </c>
      <c r="P41" s="9"/>
    </row>
    <row r="42" spans="1:16">
      <c r="A42" s="13"/>
      <c r="B42" s="39">
        <v>354</v>
      </c>
      <c r="C42" s="21" t="s">
        <v>56</v>
      </c>
      <c r="D42" s="46">
        <v>23186</v>
      </c>
      <c r="E42" s="46">
        <v>0</v>
      </c>
      <c r="F42" s="46">
        <v>0</v>
      </c>
      <c r="G42" s="46">
        <v>0</v>
      </c>
      <c r="H42" s="46">
        <v>0</v>
      </c>
      <c r="I42" s="46">
        <v>46919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70105</v>
      </c>
      <c r="O42" s="47">
        <f t="shared" si="8"/>
        <v>15.503095975232197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SUM(D44:D50)</f>
        <v>160797</v>
      </c>
      <c r="E43" s="32">
        <f t="shared" si="10"/>
        <v>2595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97266</v>
      </c>
      <c r="J43" s="32">
        <f t="shared" si="10"/>
        <v>0</v>
      </c>
      <c r="K43" s="32">
        <f t="shared" si="10"/>
        <v>682352</v>
      </c>
      <c r="L43" s="32">
        <f t="shared" si="10"/>
        <v>0</v>
      </c>
      <c r="M43" s="32">
        <f t="shared" si="10"/>
        <v>0</v>
      </c>
      <c r="N43" s="32">
        <f>SUM(D43:M43)</f>
        <v>943010</v>
      </c>
      <c r="O43" s="45">
        <f t="shared" si="8"/>
        <v>208.53825740822646</v>
      </c>
      <c r="P43" s="10"/>
    </row>
    <row r="44" spans="1:16">
      <c r="A44" s="12"/>
      <c r="B44" s="25">
        <v>361.1</v>
      </c>
      <c r="C44" s="20" t="s">
        <v>57</v>
      </c>
      <c r="D44" s="46">
        <v>27913</v>
      </c>
      <c r="E44" s="46">
        <v>28</v>
      </c>
      <c r="F44" s="46">
        <v>0</v>
      </c>
      <c r="G44" s="46">
        <v>0</v>
      </c>
      <c r="H44" s="46">
        <v>0</v>
      </c>
      <c r="I44" s="46">
        <v>68303</v>
      </c>
      <c r="J44" s="46">
        <v>0</v>
      </c>
      <c r="K44" s="46">
        <v>89352</v>
      </c>
      <c r="L44" s="46">
        <v>0</v>
      </c>
      <c r="M44" s="46">
        <v>0</v>
      </c>
      <c r="N44" s="46">
        <f>SUM(D44:M44)</f>
        <v>185596</v>
      </c>
      <c r="O44" s="47">
        <f t="shared" si="8"/>
        <v>41.042901371074748</v>
      </c>
      <c r="P44" s="9"/>
    </row>
    <row r="45" spans="1:16">
      <c r="A45" s="12"/>
      <c r="B45" s="25">
        <v>361.3</v>
      </c>
      <c r="C45" s="20" t="s">
        <v>58</v>
      </c>
      <c r="D45" s="46">
        <v>-70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300679</v>
      </c>
      <c r="L45" s="46">
        <v>0</v>
      </c>
      <c r="M45" s="46">
        <v>0</v>
      </c>
      <c r="N45" s="46">
        <f t="shared" ref="N45:N50" si="11">SUM(D45:M45)</f>
        <v>300609</v>
      </c>
      <c r="O45" s="47">
        <f t="shared" si="8"/>
        <v>66.477001326846533</v>
      </c>
      <c r="P45" s="9"/>
    </row>
    <row r="46" spans="1:16">
      <c r="A46" s="12"/>
      <c r="B46" s="25">
        <v>362</v>
      </c>
      <c r="C46" s="20" t="s">
        <v>59</v>
      </c>
      <c r="D46" s="46">
        <v>88403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88403</v>
      </c>
      <c r="O46" s="47">
        <f t="shared" si="8"/>
        <v>19.549535603715171</v>
      </c>
      <c r="P46" s="9"/>
    </row>
    <row r="47" spans="1:16">
      <c r="A47" s="12"/>
      <c r="B47" s="25">
        <v>364</v>
      </c>
      <c r="C47" s="20" t="s">
        <v>109</v>
      </c>
      <c r="D47" s="46">
        <v>3000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3000</v>
      </c>
      <c r="O47" s="47">
        <f t="shared" si="8"/>
        <v>0.6634232640424591</v>
      </c>
      <c r="P47" s="9"/>
    </row>
    <row r="48" spans="1:16">
      <c r="A48" s="12"/>
      <c r="B48" s="25">
        <v>366</v>
      </c>
      <c r="C48" s="20" t="s">
        <v>79</v>
      </c>
      <c r="D48" s="46">
        <v>0</v>
      </c>
      <c r="E48" s="46">
        <v>2567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2567</v>
      </c>
      <c r="O48" s="47">
        <f t="shared" si="8"/>
        <v>0.56766917293233088</v>
      </c>
      <c r="P48" s="9"/>
    </row>
    <row r="49" spans="1:119">
      <c r="A49" s="12"/>
      <c r="B49" s="25">
        <v>368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292321</v>
      </c>
      <c r="L49" s="46">
        <v>0</v>
      </c>
      <c r="M49" s="46">
        <v>0</v>
      </c>
      <c r="N49" s="46">
        <f t="shared" si="11"/>
        <v>292321</v>
      </c>
      <c r="O49" s="47">
        <f t="shared" si="8"/>
        <v>64.644183989385226</v>
      </c>
      <c r="P49" s="9"/>
    </row>
    <row r="50" spans="1:119">
      <c r="A50" s="12"/>
      <c r="B50" s="25">
        <v>369.9</v>
      </c>
      <c r="C50" s="20" t="s">
        <v>61</v>
      </c>
      <c r="D50" s="46">
        <v>41551</v>
      </c>
      <c r="E50" s="46">
        <v>0</v>
      </c>
      <c r="F50" s="46">
        <v>0</v>
      </c>
      <c r="G50" s="46">
        <v>0</v>
      </c>
      <c r="H50" s="46">
        <v>0</v>
      </c>
      <c r="I50" s="46">
        <v>28963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70514</v>
      </c>
      <c r="O50" s="47">
        <f t="shared" si="8"/>
        <v>15.593542680229987</v>
      </c>
      <c r="P50" s="9"/>
    </row>
    <row r="51" spans="1:119" ht="15.75">
      <c r="A51" s="29" t="s">
        <v>43</v>
      </c>
      <c r="B51" s="30"/>
      <c r="C51" s="31"/>
      <c r="D51" s="32">
        <f t="shared" ref="D51:M51" si="12">SUM(D52:D52)</f>
        <v>228390</v>
      </c>
      <c r="E51" s="32">
        <f t="shared" si="12"/>
        <v>1895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230285</v>
      </c>
      <c r="O51" s="45">
        <f t="shared" si="8"/>
        <v>50.925475453339232</v>
      </c>
      <c r="P51" s="9"/>
    </row>
    <row r="52" spans="1:119" ht="15.75" thickBot="1">
      <c r="A52" s="12"/>
      <c r="B52" s="25">
        <v>381</v>
      </c>
      <c r="C52" s="20" t="s">
        <v>62</v>
      </c>
      <c r="D52" s="46">
        <v>228390</v>
      </c>
      <c r="E52" s="46">
        <v>1895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230285</v>
      </c>
      <c r="O52" s="47">
        <f t="shared" si="8"/>
        <v>50.925475453339232</v>
      </c>
      <c r="P52" s="9"/>
    </row>
    <row r="53" spans="1:119" ht="16.5" thickBot="1">
      <c r="A53" s="14" t="s">
        <v>52</v>
      </c>
      <c r="B53" s="23"/>
      <c r="C53" s="22"/>
      <c r="D53" s="15">
        <f t="shared" ref="D53:M53" si="13">SUM(D5,D13,D19,D31,D40,D43,D51)</f>
        <v>7043577</v>
      </c>
      <c r="E53" s="15">
        <f t="shared" si="13"/>
        <v>95655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4891069</v>
      </c>
      <c r="J53" s="15">
        <f t="shared" si="13"/>
        <v>0</v>
      </c>
      <c r="K53" s="15">
        <f t="shared" si="13"/>
        <v>682352</v>
      </c>
      <c r="L53" s="15">
        <f t="shared" si="13"/>
        <v>0</v>
      </c>
      <c r="M53" s="15">
        <f t="shared" si="13"/>
        <v>0</v>
      </c>
      <c r="N53" s="15">
        <f>SUM(D53:M53)</f>
        <v>12712653</v>
      </c>
      <c r="O53" s="38">
        <f t="shared" si="8"/>
        <v>2811.2899159663866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112</v>
      </c>
      <c r="M55" s="118"/>
      <c r="N55" s="118"/>
      <c r="O55" s="43">
        <v>4522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3259259</v>
      </c>
      <c r="E5" s="27">
        <f t="shared" si="0"/>
        <v>88477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3347736</v>
      </c>
      <c r="O5" s="33">
        <f t="shared" ref="O5:O36" si="1">(N5/O$55)</f>
        <v>742.29179600886914</v>
      </c>
      <c r="P5" s="6"/>
    </row>
    <row r="6" spans="1:133">
      <c r="A6" s="12"/>
      <c r="B6" s="25">
        <v>311</v>
      </c>
      <c r="C6" s="20" t="s">
        <v>2</v>
      </c>
      <c r="D6" s="46">
        <v>2262294</v>
      </c>
      <c r="E6" s="46">
        <v>88477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2350771</v>
      </c>
      <c r="O6" s="47">
        <f t="shared" si="1"/>
        <v>521.23525498891354</v>
      </c>
      <c r="P6" s="9"/>
    </row>
    <row r="7" spans="1:133">
      <c r="A7" s="12"/>
      <c r="B7" s="25">
        <v>312.41000000000003</v>
      </c>
      <c r="C7" s="20" t="s">
        <v>10</v>
      </c>
      <c r="D7" s="46">
        <v>93396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93396</v>
      </c>
      <c r="O7" s="47">
        <f t="shared" si="1"/>
        <v>20.708647450110863</v>
      </c>
      <c r="P7" s="9"/>
    </row>
    <row r="8" spans="1:133">
      <c r="A8" s="12"/>
      <c r="B8" s="25">
        <v>312.60000000000002</v>
      </c>
      <c r="C8" s="20" t="s">
        <v>11</v>
      </c>
      <c r="D8" s="46">
        <v>141432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141432</v>
      </c>
      <c r="O8" s="47">
        <f t="shared" si="1"/>
        <v>31.359645232815964</v>
      </c>
      <c r="P8" s="9"/>
    </row>
    <row r="9" spans="1:133">
      <c r="A9" s="12"/>
      <c r="B9" s="25">
        <v>314.10000000000002</v>
      </c>
      <c r="C9" s="20" t="s">
        <v>12</v>
      </c>
      <c r="D9" s="46">
        <v>359903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359903</v>
      </c>
      <c r="O9" s="47">
        <f t="shared" si="1"/>
        <v>79.801108647450107</v>
      </c>
      <c r="P9" s="9"/>
    </row>
    <row r="10" spans="1:133">
      <c r="A10" s="12"/>
      <c r="B10" s="25">
        <v>314.3</v>
      </c>
      <c r="C10" s="20" t="s">
        <v>13</v>
      </c>
      <c r="D10" s="46">
        <v>147930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147930</v>
      </c>
      <c r="O10" s="47">
        <f t="shared" si="1"/>
        <v>32.800443458980041</v>
      </c>
      <c r="P10" s="9"/>
    </row>
    <row r="11" spans="1:133">
      <c r="A11" s="12"/>
      <c r="B11" s="25">
        <v>314.39999999999998</v>
      </c>
      <c r="C11" s="20" t="s">
        <v>75</v>
      </c>
      <c r="D11" s="46">
        <v>22508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22508</v>
      </c>
      <c r="O11" s="47">
        <f t="shared" si="1"/>
        <v>4.9906873614190683</v>
      </c>
      <c r="P11" s="9"/>
    </row>
    <row r="12" spans="1:133">
      <c r="A12" s="12"/>
      <c r="B12" s="25">
        <v>315</v>
      </c>
      <c r="C12" s="20" t="s">
        <v>103</v>
      </c>
      <c r="D12" s="46">
        <v>231796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231796</v>
      </c>
      <c r="O12" s="47">
        <f t="shared" si="1"/>
        <v>51.396008869179603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604662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138238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742900</v>
      </c>
      <c r="O13" s="45">
        <f t="shared" si="1"/>
        <v>164.72283813747228</v>
      </c>
      <c r="P13" s="10"/>
    </row>
    <row r="14" spans="1:133">
      <c r="A14" s="12"/>
      <c r="B14" s="25">
        <v>322</v>
      </c>
      <c r="C14" s="20" t="s">
        <v>0</v>
      </c>
      <c r="D14" s="46">
        <v>125606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125606</v>
      </c>
      <c r="O14" s="47">
        <f t="shared" si="1"/>
        <v>27.850554323725056</v>
      </c>
      <c r="P14" s="9"/>
    </row>
    <row r="15" spans="1:133">
      <c r="A15" s="12"/>
      <c r="B15" s="25">
        <v>323.10000000000002</v>
      </c>
      <c r="C15" s="20" t="s">
        <v>18</v>
      </c>
      <c r="D15" s="46">
        <v>277502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277502</v>
      </c>
      <c r="O15" s="47">
        <f t="shared" si="1"/>
        <v>61.530376940133038</v>
      </c>
      <c r="P15" s="9"/>
    </row>
    <row r="16" spans="1:133">
      <c r="A16" s="12"/>
      <c r="B16" s="25">
        <v>324.11</v>
      </c>
      <c r="C16" s="20" t="s">
        <v>104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138238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138238</v>
      </c>
      <c r="O16" s="47">
        <f t="shared" si="1"/>
        <v>30.651441241685145</v>
      </c>
      <c r="P16" s="9"/>
    </row>
    <row r="17" spans="1:16">
      <c r="A17" s="12"/>
      <c r="B17" s="25">
        <v>329</v>
      </c>
      <c r="C17" s="20" t="s">
        <v>20</v>
      </c>
      <c r="D17" s="46">
        <v>161372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161372</v>
      </c>
      <c r="O17" s="47">
        <f t="shared" si="1"/>
        <v>35.780931263858093</v>
      </c>
      <c r="P17" s="9"/>
    </row>
    <row r="18" spans="1:16">
      <c r="A18" s="12"/>
      <c r="B18" s="25">
        <v>367</v>
      </c>
      <c r="C18" s="20" t="s">
        <v>76</v>
      </c>
      <c r="D18" s="46">
        <v>40182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40182</v>
      </c>
      <c r="O18" s="47">
        <f t="shared" si="1"/>
        <v>8.909534368070954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SUM(D20:D30)</f>
        <v>486550</v>
      </c>
      <c r="E19" s="32">
        <f t="shared" si="5"/>
        <v>1162535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63256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1712341</v>
      </c>
      <c r="O19" s="45">
        <f t="shared" si="1"/>
        <v>379.67649667405766</v>
      </c>
      <c r="P19" s="10"/>
    </row>
    <row r="20" spans="1:16">
      <c r="A20" s="12"/>
      <c r="B20" s="25">
        <v>331.1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63256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63256</v>
      </c>
      <c r="O20" s="47">
        <f t="shared" si="1"/>
        <v>14.025720620842572</v>
      </c>
      <c r="P20" s="9"/>
    </row>
    <row r="21" spans="1:16">
      <c r="A21" s="12"/>
      <c r="B21" s="25">
        <v>331.39</v>
      </c>
      <c r="C21" s="20" t="s">
        <v>25</v>
      </c>
      <c r="D21" s="46">
        <v>0</v>
      </c>
      <c r="E21" s="46">
        <v>1162535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1162535</v>
      </c>
      <c r="O21" s="47">
        <f t="shared" si="1"/>
        <v>257.76829268292681</v>
      </c>
      <c r="P21" s="9"/>
    </row>
    <row r="22" spans="1:16">
      <c r="A22" s="12"/>
      <c r="B22" s="25">
        <v>334.2</v>
      </c>
      <c r="C22" s="20" t="s">
        <v>24</v>
      </c>
      <c r="D22" s="46">
        <v>55865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55865</v>
      </c>
      <c r="O22" s="47">
        <f t="shared" si="1"/>
        <v>12.386917960088692</v>
      </c>
      <c r="P22" s="9"/>
    </row>
    <row r="23" spans="1:16">
      <c r="A23" s="12"/>
      <c r="B23" s="25">
        <v>334.39</v>
      </c>
      <c r="C23" s="20" t="s">
        <v>27</v>
      </c>
      <c r="D23" s="46">
        <v>2000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2000</v>
      </c>
      <c r="O23" s="47">
        <f t="shared" si="1"/>
        <v>0.44345898004434592</v>
      </c>
      <c r="P23" s="9"/>
    </row>
    <row r="24" spans="1:16">
      <c r="A24" s="12"/>
      <c r="B24" s="25">
        <v>334.7</v>
      </c>
      <c r="C24" s="20" t="s">
        <v>28</v>
      </c>
      <c r="D24" s="46">
        <v>64451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64451</v>
      </c>
      <c r="O24" s="47">
        <f t="shared" si="1"/>
        <v>14.290687361419069</v>
      </c>
      <c r="P24" s="9"/>
    </row>
    <row r="25" spans="1:16">
      <c r="A25" s="12"/>
      <c r="B25" s="25">
        <v>335.12</v>
      </c>
      <c r="C25" s="20" t="s">
        <v>105</v>
      </c>
      <c r="D25" s="46">
        <v>88317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88317</v>
      </c>
      <c r="O25" s="47">
        <f t="shared" si="1"/>
        <v>19.582483370288248</v>
      </c>
      <c r="P25" s="9"/>
    </row>
    <row r="26" spans="1:16">
      <c r="A26" s="12"/>
      <c r="B26" s="25">
        <v>335.18</v>
      </c>
      <c r="C26" s="20" t="s">
        <v>106</v>
      </c>
      <c r="D26" s="46">
        <v>132022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132022</v>
      </c>
      <c r="O26" s="47">
        <f t="shared" si="1"/>
        <v>29.273170731707317</v>
      </c>
      <c r="P26" s="9"/>
    </row>
    <row r="27" spans="1:16">
      <c r="A27" s="12"/>
      <c r="B27" s="25">
        <v>335.9</v>
      </c>
      <c r="C27" s="20" t="s">
        <v>77</v>
      </c>
      <c r="D27" s="46">
        <v>10533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10533</v>
      </c>
      <c r="O27" s="47">
        <f t="shared" si="1"/>
        <v>2.3354767184035476</v>
      </c>
      <c r="P27" s="9"/>
    </row>
    <row r="28" spans="1:16">
      <c r="A28" s="12"/>
      <c r="B28" s="25">
        <v>337.2</v>
      </c>
      <c r="C28" s="20" t="s">
        <v>34</v>
      </c>
      <c r="D28" s="46">
        <v>70001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70001</v>
      </c>
      <c r="O28" s="47">
        <f t="shared" si="1"/>
        <v>15.521286031042129</v>
      </c>
      <c r="P28" s="9"/>
    </row>
    <row r="29" spans="1:16">
      <c r="A29" s="12"/>
      <c r="B29" s="25">
        <v>337.4</v>
      </c>
      <c r="C29" s="20" t="s">
        <v>35</v>
      </c>
      <c r="D29" s="46">
        <v>59750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59750</v>
      </c>
      <c r="O29" s="47">
        <f t="shared" si="1"/>
        <v>13.248337028824833</v>
      </c>
      <c r="P29" s="9"/>
    </row>
    <row r="30" spans="1:16">
      <c r="A30" s="12"/>
      <c r="B30" s="25">
        <v>337.7</v>
      </c>
      <c r="C30" s="20" t="s">
        <v>36</v>
      </c>
      <c r="D30" s="46">
        <v>3611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3611</v>
      </c>
      <c r="O30" s="47">
        <f t="shared" si="1"/>
        <v>0.80066518847006651</v>
      </c>
      <c r="P30" s="9"/>
    </row>
    <row r="31" spans="1:16" ht="15.75">
      <c r="A31" s="29" t="s">
        <v>41</v>
      </c>
      <c r="B31" s="30"/>
      <c r="C31" s="31"/>
      <c r="D31" s="32">
        <f t="shared" ref="D31:M31" si="6">SUM(D32:D39)</f>
        <v>314630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3869932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4184562</v>
      </c>
      <c r="O31" s="45">
        <f t="shared" si="1"/>
        <v>927.84079822616411</v>
      </c>
      <c r="P31" s="10"/>
    </row>
    <row r="32" spans="1:16">
      <c r="A32" s="12"/>
      <c r="B32" s="25">
        <v>341.3</v>
      </c>
      <c r="C32" s="20" t="s">
        <v>107</v>
      </c>
      <c r="D32" s="46">
        <v>501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501</v>
      </c>
      <c r="O32" s="47">
        <f t="shared" si="1"/>
        <v>0.11108647450110865</v>
      </c>
      <c r="P32" s="9"/>
    </row>
    <row r="33" spans="1:16">
      <c r="A33" s="12"/>
      <c r="B33" s="25">
        <v>341.9</v>
      </c>
      <c r="C33" s="20" t="s">
        <v>108</v>
      </c>
      <c r="D33" s="46">
        <v>512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512</v>
      </c>
      <c r="O33" s="47">
        <f t="shared" si="1"/>
        <v>0.11352549889135255</v>
      </c>
      <c r="P33" s="9"/>
    </row>
    <row r="34" spans="1:16">
      <c r="A34" s="12"/>
      <c r="B34" s="25">
        <v>343.3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1823591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1823591</v>
      </c>
      <c r="O34" s="47">
        <f t="shared" si="1"/>
        <v>404.34390243902442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895850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895850</v>
      </c>
      <c r="O35" s="47">
        <f t="shared" si="1"/>
        <v>198.63636363636363</v>
      </c>
      <c r="P35" s="9"/>
    </row>
    <row r="36" spans="1:16">
      <c r="A36" s="12"/>
      <c r="B36" s="25">
        <v>343.5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1150491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1150491</v>
      </c>
      <c r="O36" s="47">
        <f t="shared" si="1"/>
        <v>255.09778270509977</v>
      </c>
      <c r="P36" s="9"/>
    </row>
    <row r="37" spans="1:16">
      <c r="A37" s="12"/>
      <c r="B37" s="25">
        <v>347.1</v>
      </c>
      <c r="C37" s="20" t="s">
        <v>49</v>
      </c>
      <c r="D37" s="46">
        <v>1858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1858</v>
      </c>
      <c r="O37" s="47">
        <f t="shared" ref="O37:O53" si="8">(N37/O$55)</f>
        <v>0.41197339246119735</v>
      </c>
      <c r="P37" s="9"/>
    </row>
    <row r="38" spans="1:16">
      <c r="A38" s="12"/>
      <c r="B38" s="25">
        <v>347.2</v>
      </c>
      <c r="C38" s="20" t="s">
        <v>50</v>
      </c>
      <c r="D38" s="46">
        <v>264891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264891</v>
      </c>
      <c r="O38" s="47">
        <f t="shared" si="8"/>
        <v>58.734146341463415</v>
      </c>
      <c r="P38" s="9"/>
    </row>
    <row r="39" spans="1:16">
      <c r="A39" s="12"/>
      <c r="B39" s="25">
        <v>347.5</v>
      </c>
      <c r="C39" s="20" t="s">
        <v>51</v>
      </c>
      <c r="D39" s="46">
        <v>46868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46868</v>
      </c>
      <c r="O39" s="47">
        <f t="shared" si="8"/>
        <v>10.392017738359202</v>
      </c>
      <c r="P39" s="9"/>
    </row>
    <row r="40" spans="1:16" ht="15.75">
      <c r="A40" s="29" t="s">
        <v>42</v>
      </c>
      <c r="B40" s="30"/>
      <c r="C40" s="31"/>
      <c r="D40" s="32">
        <f t="shared" ref="D40:M40" si="9">SUM(D41:D42)</f>
        <v>44202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51945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96147</v>
      </c>
      <c r="O40" s="45">
        <f t="shared" si="8"/>
        <v>21.318625277161864</v>
      </c>
      <c r="P40" s="10"/>
    </row>
    <row r="41" spans="1:16">
      <c r="A41" s="13"/>
      <c r="B41" s="39">
        <v>351.1</v>
      </c>
      <c r="C41" s="21" t="s">
        <v>54</v>
      </c>
      <c r="D41" s="46">
        <v>17512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17512</v>
      </c>
      <c r="O41" s="47">
        <f t="shared" si="8"/>
        <v>3.8829268292682926</v>
      </c>
      <c r="P41" s="9"/>
    </row>
    <row r="42" spans="1:16">
      <c r="A42" s="13"/>
      <c r="B42" s="39">
        <v>354</v>
      </c>
      <c r="C42" s="21" t="s">
        <v>56</v>
      </c>
      <c r="D42" s="46">
        <v>26690</v>
      </c>
      <c r="E42" s="46">
        <v>0</v>
      </c>
      <c r="F42" s="46">
        <v>0</v>
      </c>
      <c r="G42" s="46">
        <v>0</v>
      </c>
      <c r="H42" s="46">
        <v>0</v>
      </c>
      <c r="I42" s="46">
        <v>51945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78635</v>
      </c>
      <c r="O42" s="47">
        <f t="shared" si="8"/>
        <v>17.435698447893571</v>
      </c>
      <c r="P42" s="9"/>
    </row>
    <row r="43" spans="1:16" ht="15.75">
      <c r="A43" s="29" t="s">
        <v>3</v>
      </c>
      <c r="B43" s="30"/>
      <c r="C43" s="31"/>
      <c r="D43" s="32">
        <f t="shared" ref="D43:M43" si="10">SUM(D44:D50)</f>
        <v>128466</v>
      </c>
      <c r="E43" s="32">
        <f t="shared" si="10"/>
        <v>4286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25774</v>
      </c>
      <c r="J43" s="32">
        <f t="shared" si="10"/>
        <v>0</v>
      </c>
      <c r="K43" s="32">
        <f t="shared" si="10"/>
        <v>603253</v>
      </c>
      <c r="L43" s="32">
        <f t="shared" si="10"/>
        <v>0</v>
      </c>
      <c r="M43" s="32">
        <f t="shared" si="10"/>
        <v>0</v>
      </c>
      <c r="N43" s="32">
        <f>SUM(D43:M43)</f>
        <v>761779</v>
      </c>
      <c r="O43" s="45">
        <f t="shared" si="8"/>
        <v>168.90886917960088</v>
      </c>
      <c r="P43" s="10"/>
    </row>
    <row r="44" spans="1:16">
      <c r="A44" s="12"/>
      <c r="B44" s="25">
        <v>361.1</v>
      </c>
      <c r="C44" s="20" t="s">
        <v>57</v>
      </c>
      <c r="D44" s="46">
        <v>1250</v>
      </c>
      <c r="E44" s="46">
        <v>31</v>
      </c>
      <c r="F44" s="46">
        <v>0</v>
      </c>
      <c r="G44" s="46">
        <v>0</v>
      </c>
      <c r="H44" s="46">
        <v>0</v>
      </c>
      <c r="I44" s="46">
        <v>15108</v>
      </c>
      <c r="J44" s="46">
        <v>0</v>
      </c>
      <c r="K44" s="46">
        <v>115564</v>
      </c>
      <c r="L44" s="46">
        <v>0</v>
      </c>
      <c r="M44" s="46">
        <v>0</v>
      </c>
      <c r="N44" s="46">
        <f>SUM(D44:M44)</f>
        <v>131953</v>
      </c>
      <c r="O44" s="47">
        <f t="shared" si="8"/>
        <v>29.257871396895787</v>
      </c>
      <c r="P44" s="9"/>
    </row>
    <row r="45" spans="1:16">
      <c r="A45" s="12"/>
      <c r="B45" s="25">
        <v>361.3</v>
      </c>
      <c r="C45" s="20" t="s">
        <v>58</v>
      </c>
      <c r="D45" s="46">
        <v>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263786</v>
      </c>
      <c r="L45" s="46">
        <v>0</v>
      </c>
      <c r="M45" s="46">
        <v>0</v>
      </c>
      <c r="N45" s="46">
        <f t="shared" ref="N45:N50" si="11">SUM(D45:M45)</f>
        <v>263856</v>
      </c>
      <c r="O45" s="47">
        <f t="shared" si="8"/>
        <v>58.504656319290469</v>
      </c>
      <c r="P45" s="9"/>
    </row>
    <row r="46" spans="1:16">
      <c r="A46" s="12"/>
      <c r="B46" s="25">
        <v>362</v>
      </c>
      <c r="C46" s="20" t="s">
        <v>59</v>
      </c>
      <c r="D46" s="46">
        <v>85149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85149</v>
      </c>
      <c r="O46" s="47">
        <f t="shared" si="8"/>
        <v>18.880044345898003</v>
      </c>
      <c r="P46" s="9"/>
    </row>
    <row r="47" spans="1:16">
      <c r="A47" s="12"/>
      <c r="B47" s="25">
        <v>364</v>
      </c>
      <c r="C47" s="20" t="s">
        <v>109</v>
      </c>
      <c r="D47" s="46">
        <v>2000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2000</v>
      </c>
      <c r="O47" s="47">
        <f t="shared" si="8"/>
        <v>0.44345898004434592</v>
      </c>
      <c r="P47" s="9"/>
    </row>
    <row r="48" spans="1:16">
      <c r="A48" s="12"/>
      <c r="B48" s="25">
        <v>366</v>
      </c>
      <c r="C48" s="20" t="s">
        <v>79</v>
      </c>
      <c r="D48" s="46">
        <v>0</v>
      </c>
      <c r="E48" s="46">
        <v>4255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4255</v>
      </c>
      <c r="O48" s="47">
        <f t="shared" si="8"/>
        <v>0.94345898004434592</v>
      </c>
      <c r="P48" s="9"/>
    </row>
    <row r="49" spans="1:119">
      <c r="A49" s="12"/>
      <c r="B49" s="25">
        <v>368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223903</v>
      </c>
      <c r="L49" s="46">
        <v>0</v>
      </c>
      <c r="M49" s="46">
        <v>0</v>
      </c>
      <c r="N49" s="46">
        <f t="shared" si="11"/>
        <v>223903</v>
      </c>
      <c r="O49" s="47">
        <f t="shared" si="8"/>
        <v>49.645898004434592</v>
      </c>
      <c r="P49" s="9"/>
    </row>
    <row r="50" spans="1:119">
      <c r="A50" s="12"/>
      <c r="B50" s="25">
        <v>369.9</v>
      </c>
      <c r="C50" s="20" t="s">
        <v>61</v>
      </c>
      <c r="D50" s="46">
        <v>39997</v>
      </c>
      <c r="E50" s="46">
        <v>0</v>
      </c>
      <c r="F50" s="46">
        <v>0</v>
      </c>
      <c r="G50" s="46">
        <v>0</v>
      </c>
      <c r="H50" s="46">
        <v>0</v>
      </c>
      <c r="I50" s="46">
        <v>10666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50663</v>
      </c>
      <c r="O50" s="47">
        <f t="shared" si="8"/>
        <v>11.233481152993349</v>
      </c>
      <c r="P50" s="9"/>
    </row>
    <row r="51" spans="1:119" ht="15.75">
      <c r="A51" s="29" t="s">
        <v>43</v>
      </c>
      <c r="B51" s="30"/>
      <c r="C51" s="31"/>
      <c r="D51" s="32">
        <f t="shared" ref="D51:M51" si="12">SUM(D52:D52)</f>
        <v>322167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>SUM(D51:M51)</f>
        <v>322167</v>
      </c>
      <c r="O51" s="45">
        <f t="shared" si="8"/>
        <v>71.433924611973396</v>
      </c>
      <c r="P51" s="9"/>
    </row>
    <row r="52" spans="1:119" ht="15.75" thickBot="1">
      <c r="A52" s="12"/>
      <c r="B52" s="25">
        <v>381</v>
      </c>
      <c r="C52" s="20" t="s">
        <v>62</v>
      </c>
      <c r="D52" s="46">
        <v>322167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322167</v>
      </c>
      <c r="O52" s="47">
        <f t="shared" si="8"/>
        <v>71.433924611973396</v>
      </c>
      <c r="P52" s="9"/>
    </row>
    <row r="53" spans="1:119" ht="16.5" thickBot="1">
      <c r="A53" s="14" t="s">
        <v>52</v>
      </c>
      <c r="B53" s="23"/>
      <c r="C53" s="22"/>
      <c r="D53" s="15">
        <f t="shared" ref="D53:M53" si="13">SUM(D5,D13,D19,D31,D40,D43,D51)</f>
        <v>5159936</v>
      </c>
      <c r="E53" s="15">
        <f t="shared" si="13"/>
        <v>1255298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4149145</v>
      </c>
      <c r="J53" s="15">
        <f t="shared" si="13"/>
        <v>0</v>
      </c>
      <c r="K53" s="15">
        <f t="shared" si="13"/>
        <v>603253</v>
      </c>
      <c r="L53" s="15">
        <f t="shared" si="13"/>
        <v>0</v>
      </c>
      <c r="M53" s="15">
        <f t="shared" si="13"/>
        <v>0</v>
      </c>
      <c r="N53" s="15">
        <f>SUM(D53:M53)</f>
        <v>11167632</v>
      </c>
      <c r="O53" s="38">
        <f t="shared" si="8"/>
        <v>2476.1933481152992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110</v>
      </c>
      <c r="M55" s="118"/>
      <c r="N55" s="118"/>
      <c r="O55" s="43">
        <v>4510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3218589</v>
      </c>
      <c r="E5" s="27">
        <f t="shared" si="0"/>
        <v>115030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3333619</v>
      </c>
      <c r="O5" s="33">
        <f t="shared" ref="O5:O36" si="1">(N5/O$56)</f>
        <v>743.77933958054439</v>
      </c>
      <c r="P5" s="6"/>
    </row>
    <row r="6" spans="1:133">
      <c r="A6" s="12"/>
      <c r="B6" s="25">
        <v>311</v>
      </c>
      <c r="C6" s="20" t="s">
        <v>2</v>
      </c>
      <c r="D6" s="46">
        <v>2228659</v>
      </c>
      <c r="E6" s="46">
        <v>115030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2343689</v>
      </c>
      <c r="O6" s="47">
        <f t="shared" si="1"/>
        <v>522.91142347166442</v>
      </c>
      <c r="P6" s="9"/>
    </row>
    <row r="7" spans="1:133">
      <c r="A7" s="12"/>
      <c r="B7" s="25">
        <v>312.10000000000002</v>
      </c>
      <c r="C7" s="20" t="s">
        <v>89</v>
      </c>
      <c r="D7" s="46">
        <v>90779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90779</v>
      </c>
      <c r="O7" s="47">
        <f t="shared" si="1"/>
        <v>20.254127621597501</v>
      </c>
      <c r="P7" s="9"/>
    </row>
    <row r="8" spans="1:133">
      <c r="A8" s="12"/>
      <c r="B8" s="25">
        <v>312.60000000000002</v>
      </c>
      <c r="C8" s="20" t="s">
        <v>11</v>
      </c>
      <c r="D8" s="46">
        <v>173178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173178</v>
      </c>
      <c r="O8" s="47">
        <f t="shared" si="1"/>
        <v>38.638554216867469</v>
      </c>
      <c r="P8" s="9"/>
    </row>
    <row r="9" spans="1:133">
      <c r="A9" s="12"/>
      <c r="B9" s="25">
        <v>314.10000000000002</v>
      </c>
      <c r="C9" s="20" t="s">
        <v>12</v>
      </c>
      <c r="D9" s="46">
        <v>328254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328254</v>
      </c>
      <c r="O9" s="47">
        <f t="shared" si="1"/>
        <v>73.238286479250334</v>
      </c>
      <c r="P9" s="9"/>
    </row>
    <row r="10" spans="1:133">
      <c r="A10" s="12"/>
      <c r="B10" s="25">
        <v>314.3</v>
      </c>
      <c r="C10" s="20" t="s">
        <v>13</v>
      </c>
      <c r="D10" s="46">
        <v>144598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144598</v>
      </c>
      <c r="O10" s="47">
        <f t="shared" si="1"/>
        <v>32.261936635430608</v>
      </c>
      <c r="P10" s="9"/>
    </row>
    <row r="11" spans="1:133">
      <c r="A11" s="12"/>
      <c r="B11" s="25">
        <v>314.39999999999998</v>
      </c>
      <c r="C11" s="20" t="s">
        <v>75</v>
      </c>
      <c r="D11" s="46">
        <v>26609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26609</v>
      </c>
      <c r="O11" s="47">
        <f t="shared" si="1"/>
        <v>5.9368585452922806</v>
      </c>
      <c r="P11" s="9"/>
    </row>
    <row r="12" spans="1:133">
      <c r="A12" s="12"/>
      <c r="B12" s="25">
        <v>315</v>
      </c>
      <c r="C12" s="20" t="s">
        <v>84</v>
      </c>
      <c r="D12" s="46">
        <v>226512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226512</v>
      </c>
      <c r="O12" s="47">
        <f t="shared" si="1"/>
        <v>50.53815261044177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523096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87383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610479</v>
      </c>
      <c r="O13" s="45">
        <f t="shared" si="1"/>
        <v>136.20682730923696</v>
      </c>
      <c r="P13" s="10"/>
    </row>
    <row r="14" spans="1:133">
      <c r="A14" s="12"/>
      <c r="B14" s="25">
        <v>322</v>
      </c>
      <c r="C14" s="20" t="s">
        <v>0</v>
      </c>
      <c r="D14" s="46">
        <v>75781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75781</v>
      </c>
      <c r="O14" s="47">
        <f t="shared" si="1"/>
        <v>16.9078536367693</v>
      </c>
      <c r="P14" s="9"/>
    </row>
    <row r="15" spans="1:133">
      <c r="A15" s="12"/>
      <c r="B15" s="25">
        <v>323.10000000000002</v>
      </c>
      <c r="C15" s="20" t="s">
        <v>18</v>
      </c>
      <c r="D15" s="46">
        <v>271454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271454</v>
      </c>
      <c r="O15" s="47">
        <f t="shared" si="1"/>
        <v>60.565372601517183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87383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87383</v>
      </c>
      <c r="O16" s="47">
        <f t="shared" si="1"/>
        <v>19.496430165104865</v>
      </c>
      <c r="P16" s="9"/>
    </row>
    <row r="17" spans="1:16">
      <c r="A17" s="12"/>
      <c r="B17" s="25">
        <v>329</v>
      </c>
      <c r="C17" s="20" t="s">
        <v>20</v>
      </c>
      <c r="D17" s="46">
        <v>142674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142674</v>
      </c>
      <c r="O17" s="47">
        <f t="shared" si="1"/>
        <v>31.832663989290495</v>
      </c>
      <c r="P17" s="9"/>
    </row>
    <row r="18" spans="1:16">
      <c r="A18" s="12"/>
      <c r="B18" s="25">
        <v>367</v>
      </c>
      <c r="C18" s="20" t="s">
        <v>76</v>
      </c>
      <c r="D18" s="46">
        <v>33187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33187</v>
      </c>
      <c r="O18" s="47">
        <f t="shared" si="1"/>
        <v>7.4045069165551096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SUM(D20:D29)</f>
        <v>559691</v>
      </c>
      <c r="E19" s="32">
        <f t="shared" si="5"/>
        <v>279239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838930</v>
      </c>
      <c r="O19" s="45">
        <f t="shared" si="1"/>
        <v>187.17759928603303</v>
      </c>
      <c r="P19" s="10"/>
    </row>
    <row r="20" spans="1:16">
      <c r="A20" s="12"/>
      <c r="B20" s="25">
        <v>331.2</v>
      </c>
      <c r="C20" s="20" t="s">
        <v>22</v>
      </c>
      <c r="D20" s="46">
        <v>17518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17518</v>
      </c>
      <c r="O20" s="47">
        <f t="shared" si="1"/>
        <v>3.9085229808121373</v>
      </c>
      <c r="P20" s="9"/>
    </row>
    <row r="21" spans="1:16">
      <c r="A21" s="12"/>
      <c r="B21" s="25">
        <v>331.39</v>
      </c>
      <c r="C21" s="20" t="s">
        <v>25</v>
      </c>
      <c r="D21" s="46">
        <v>0</v>
      </c>
      <c r="E21" s="46">
        <v>279239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279239</v>
      </c>
      <c r="O21" s="47">
        <f t="shared" si="1"/>
        <v>62.302320392681835</v>
      </c>
      <c r="P21" s="9"/>
    </row>
    <row r="22" spans="1:16">
      <c r="A22" s="12"/>
      <c r="B22" s="25">
        <v>334.2</v>
      </c>
      <c r="C22" s="20" t="s">
        <v>24</v>
      </c>
      <c r="D22" s="46">
        <v>49265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49265</v>
      </c>
      <c r="O22" s="47">
        <f t="shared" si="1"/>
        <v>10.991744756804998</v>
      </c>
      <c r="P22" s="9"/>
    </row>
    <row r="23" spans="1:16">
      <c r="A23" s="12"/>
      <c r="B23" s="25">
        <v>334.7</v>
      </c>
      <c r="C23" s="20" t="s">
        <v>28</v>
      </c>
      <c r="D23" s="46">
        <v>126223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126223</v>
      </c>
      <c r="O23" s="47">
        <f t="shared" si="1"/>
        <v>28.162204373047746</v>
      </c>
      <c r="P23" s="9"/>
    </row>
    <row r="24" spans="1:16">
      <c r="A24" s="12"/>
      <c r="B24" s="25">
        <v>335.12</v>
      </c>
      <c r="C24" s="20" t="s">
        <v>29</v>
      </c>
      <c r="D24" s="46">
        <v>103712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103712</v>
      </c>
      <c r="O24" s="47">
        <f t="shared" si="1"/>
        <v>23.139669790272201</v>
      </c>
      <c r="P24" s="9"/>
    </row>
    <row r="25" spans="1:16">
      <c r="A25" s="12"/>
      <c r="B25" s="25">
        <v>335.18</v>
      </c>
      <c r="C25" s="20" t="s">
        <v>32</v>
      </c>
      <c r="D25" s="46">
        <v>124674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124674</v>
      </c>
      <c r="O25" s="47">
        <f t="shared" si="1"/>
        <v>27.816599732262382</v>
      </c>
      <c r="P25" s="9"/>
    </row>
    <row r="26" spans="1:16">
      <c r="A26" s="12"/>
      <c r="B26" s="25">
        <v>335.9</v>
      </c>
      <c r="C26" s="20" t="s">
        <v>77</v>
      </c>
      <c r="D26" s="46">
        <v>5306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5306</v>
      </c>
      <c r="O26" s="47">
        <f t="shared" si="1"/>
        <v>1.1838464970995091</v>
      </c>
      <c r="P26" s="9"/>
    </row>
    <row r="27" spans="1:16">
      <c r="A27" s="12"/>
      <c r="B27" s="25">
        <v>337.2</v>
      </c>
      <c r="C27" s="20" t="s">
        <v>34</v>
      </c>
      <c r="D27" s="46">
        <v>65000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65000</v>
      </c>
      <c r="O27" s="47">
        <f t="shared" si="1"/>
        <v>14.502454261490406</v>
      </c>
      <c r="P27" s="9"/>
    </row>
    <row r="28" spans="1:16">
      <c r="A28" s="12"/>
      <c r="B28" s="25">
        <v>337.4</v>
      </c>
      <c r="C28" s="20" t="s">
        <v>35</v>
      </c>
      <c r="D28" s="46">
        <v>58514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58514</v>
      </c>
      <c r="O28" s="47">
        <f t="shared" si="1"/>
        <v>13.05533244087461</v>
      </c>
      <c r="P28" s="9"/>
    </row>
    <row r="29" spans="1:16">
      <c r="A29" s="12"/>
      <c r="B29" s="25">
        <v>337.7</v>
      </c>
      <c r="C29" s="20" t="s">
        <v>36</v>
      </c>
      <c r="D29" s="46">
        <v>9479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9479</v>
      </c>
      <c r="O29" s="47">
        <f t="shared" si="1"/>
        <v>2.1149040606871932</v>
      </c>
      <c r="P29" s="9"/>
    </row>
    <row r="30" spans="1:16" ht="15.75">
      <c r="A30" s="29" t="s">
        <v>41</v>
      </c>
      <c r="B30" s="30"/>
      <c r="C30" s="31"/>
      <c r="D30" s="32">
        <f t="shared" ref="D30:M30" si="6">SUM(D31:D38)</f>
        <v>258478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3728089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3986567</v>
      </c>
      <c r="O30" s="45">
        <f t="shared" si="1"/>
        <v>889.46162427487729</v>
      </c>
      <c r="P30" s="10"/>
    </row>
    <row r="31" spans="1:16">
      <c r="A31" s="12"/>
      <c r="B31" s="25">
        <v>341.3</v>
      </c>
      <c r="C31" s="20" t="s">
        <v>44</v>
      </c>
      <c r="D31" s="46">
        <v>948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7">SUM(D31:M31)</f>
        <v>948</v>
      </c>
      <c r="O31" s="47">
        <f t="shared" si="1"/>
        <v>0.21151271753681392</v>
      </c>
      <c r="P31" s="9"/>
    </row>
    <row r="32" spans="1:16">
      <c r="A32" s="12"/>
      <c r="B32" s="25">
        <v>341.9</v>
      </c>
      <c r="C32" s="20" t="s">
        <v>90</v>
      </c>
      <c r="D32" s="46">
        <v>732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732</v>
      </c>
      <c r="O32" s="47">
        <f t="shared" si="1"/>
        <v>0.16331994645247658</v>
      </c>
      <c r="P32" s="9"/>
    </row>
    <row r="33" spans="1:16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1724593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1724593</v>
      </c>
      <c r="O33" s="47">
        <f t="shared" si="1"/>
        <v>384.78201695671578</v>
      </c>
      <c r="P33" s="9"/>
    </row>
    <row r="34" spans="1:16">
      <c r="A34" s="12"/>
      <c r="B34" s="25">
        <v>343.4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909760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909760</v>
      </c>
      <c r="O34" s="47">
        <f t="shared" si="1"/>
        <v>202.98081213743865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1093736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1093736</v>
      </c>
      <c r="O35" s="47">
        <f t="shared" si="1"/>
        <v>244.02855867916108</v>
      </c>
      <c r="P35" s="9"/>
    </row>
    <row r="36" spans="1:16">
      <c r="A36" s="12"/>
      <c r="B36" s="25">
        <v>347.1</v>
      </c>
      <c r="C36" s="20" t="s">
        <v>49</v>
      </c>
      <c r="D36" s="46">
        <v>2115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2115</v>
      </c>
      <c r="O36" s="47">
        <f t="shared" si="1"/>
        <v>0.4718875502008032</v>
      </c>
      <c r="P36" s="9"/>
    </row>
    <row r="37" spans="1:16">
      <c r="A37" s="12"/>
      <c r="B37" s="25">
        <v>347.2</v>
      </c>
      <c r="C37" s="20" t="s">
        <v>50</v>
      </c>
      <c r="D37" s="46">
        <v>242375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242375</v>
      </c>
      <c r="O37" s="47">
        <f t="shared" ref="O37:O54" si="8">(N37/O$56)</f>
        <v>54.077420794288265</v>
      </c>
      <c r="P37" s="9"/>
    </row>
    <row r="38" spans="1:16">
      <c r="A38" s="12"/>
      <c r="B38" s="25">
        <v>347.5</v>
      </c>
      <c r="C38" s="20" t="s">
        <v>51</v>
      </c>
      <c r="D38" s="46">
        <v>12308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12308</v>
      </c>
      <c r="O38" s="47">
        <f t="shared" si="8"/>
        <v>2.7460954930834447</v>
      </c>
      <c r="P38" s="9"/>
    </row>
    <row r="39" spans="1:16" ht="15.75">
      <c r="A39" s="29" t="s">
        <v>42</v>
      </c>
      <c r="B39" s="30"/>
      <c r="C39" s="31"/>
      <c r="D39" s="32">
        <f t="shared" ref="D39:M39" si="9">SUM(D40:D42)</f>
        <v>54477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57903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4" si="10">SUM(D39:M39)</f>
        <v>112380</v>
      </c>
      <c r="O39" s="45">
        <f t="shared" si="8"/>
        <v>25.073627844712181</v>
      </c>
      <c r="P39" s="10"/>
    </row>
    <row r="40" spans="1:16">
      <c r="A40" s="13"/>
      <c r="B40" s="39">
        <v>351.1</v>
      </c>
      <c r="C40" s="21" t="s">
        <v>54</v>
      </c>
      <c r="D40" s="46">
        <v>30969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30969</v>
      </c>
      <c r="O40" s="47">
        <f t="shared" si="8"/>
        <v>6.9096385542168672</v>
      </c>
      <c r="P40" s="9"/>
    </row>
    <row r="41" spans="1:16">
      <c r="A41" s="13"/>
      <c r="B41" s="39">
        <v>354</v>
      </c>
      <c r="C41" s="21" t="s">
        <v>56</v>
      </c>
      <c r="D41" s="46">
        <v>22064</v>
      </c>
      <c r="E41" s="46">
        <v>0</v>
      </c>
      <c r="F41" s="46">
        <v>0</v>
      </c>
      <c r="G41" s="46">
        <v>0</v>
      </c>
      <c r="H41" s="46">
        <v>0</v>
      </c>
      <c r="I41" s="46">
        <v>57903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79967</v>
      </c>
      <c r="O41" s="47">
        <f t="shared" si="8"/>
        <v>17.84181169120928</v>
      </c>
      <c r="P41" s="9"/>
    </row>
    <row r="42" spans="1:16">
      <c r="A42" s="13"/>
      <c r="B42" s="39">
        <v>358.2</v>
      </c>
      <c r="C42" s="21" t="s">
        <v>91</v>
      </c>
      <c r="D42" s="46">
        <v>1444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1444</v>
      </c>
      <c r="O42" s="47">
        <f t="shared" si="8"/>
        <v>0.32217759928603301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SUM(D44:D50)</f>
        <v>100093</v>
      </c>
      <c r="E43" s="32">
        <f t="shared" si="11"/>
        <v>258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-1003975</v>
      </c>
      <c r="J43" s="32">
        <f t="shared" si="11"/>
        <v>0</v>
      </c>
      <c r="K43" s="32">
        <f t="shared" si="11"/>
        <v>805271</v>
      </c>
      <c r="L43" s="32">
        <f t="shared" si="11"/>
        <v>0</v>
      </c>
      <c r="M43" s="32">
        <f t="shared" si="11"/>
        <v>0</v>
      </c>
      <c r="N43" s="32">
        <f t="shared" si="10"/>
        <v>-98353</v>
      </c>
      <c r="O43" s="45">
        <f t="shared" si="8"/>
        <v>-21.943998215082551</v>
      </c>
      <c r="P43" s="10"/>
    </row>
    <row r="44" spans="1:16">
      <c r="A44" s="12"/>
      <c r="B44" s="25">
        <v>361.1</v>
      </c>
      <c r="C44" s="20" t="s">
        <v>57</v>
      </c>
      <c r="D44" s="46">
        <v>38564</v>
      </c>
      <c r="E44" s="46">
        <v>84</v>
      </c>
      <c r="F44" s="46">
        <v>0</v>
      </c>
      <c r="G44" s="46">
        <v>0</v>
      </c>
      <c r="H44" s="46">
        <v>0</v>
      </c>
      <c r="I44" s="46">
        <v>70344</v>
      </c>
      <c r="J44" s="46">
        <v>0</v>
      </c>
      <c r="K44" s="46">
        <v>55900</v>
      </c>
      <c r="L44" s="46">
        <v>0</v>
      </c>
      <c r="M44" s="46">
        <v>0</v>
      </c>
      <c r="N44" s="46">
        <f t="shared" si="10"/>
        <v>164892</v>
      </c>
      <c r="O44" s="47">
        <f t="shared" si="8"/>
        <v>36.789825970548861</v>
      </c>
      <c r="P44" s="9"/>
    </row>
    <row r="45" spans="1:16">
      <c r="A45" s="12"/>
      <c r="B45" s="25">
        <v>361.3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394438</v>
      </c>
      <c r="L45" s="46">
        <v>0</v>
      </c>
      <c r="M45" s="46">
        <v>0</v>
      </c>
      <c r="N45" s="46">
        <f t="shared" ref="N45:N50" si="12">SUM(D45:M45)</f>
        <v>394438</v>
      </c>
      <c r="O45" s="47">
        <f t="shared" si="8"/>
        <v>88.004908522980813</v>
      </c>
      <c r="P45" s="9"/>
    </row>
    <row r="46" spans="1:16">
      <c r="A46" s="12"/>
      <c r="B46" s="25">
        <v>362</v>
      </c>
      <c r="C46" s="20" t="s">
        <v>59</v>
      </c>
      <c r="D46" s="46">
        <v>31880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31880</v>
      </c>
      <c r="O46" s="47">
        <f t="shared" si="8"/>
        <v>7.1128960285586791</v>
      </c>
      <c r="P46" s="9"/>
    </row>
    <row r="47" spans="1:16">
      <c r="A47" s="12"/>
      <c r="B47" s="25">
        <v>364</v>
      </c>
      <c r="C47" s="20" t="s">
        <v>92</v>
      </c>
      <c r="D47" s="46">
        <v>2000</v>
      </c>
      <c r="E47" s="46">
        <v>0</v>
      </c>
      <c r="F47" s="46">
        <v>0</v>
      </c>
      <c r="G47" s="46">
        <v>0</v>
      </c>
      <c r="H47" s="46">
        <v>0</v>
      </c>
      <c r="I47" s="46">
        <v>-1082745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-1080745</v>
      </c>
      <c r="O47" s="47">
        <f t="shared" si="8"/>
        <v>-241.13007585899152</v>
      </c>
      <c r="P47" s="9"/>
    </row>
    <row r="48" spans="1:16">
      <c r="A48" s="12"/>
      <c r="B48" s="25">
        <v>366</v>
      </c>
      <c r="C48" s="20" t="s">
        <v>79</v>
      </c>
      <c r="D48" s="46">
        <v>0</v>
      </c>
      <c r="E48" s="46">
        <v>174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174</v>
      </c>
      <c r="O48" s="47">
        <f t="shared" si="8"/>
        <v>3.8821954484605084E-2</v>
      </c>
      <c r="P48" s="9"/>
    </row>
    <row r="49" spans="1:119">
      <c r="A49" s="12"/>
      <c r="B49" s="25">
        <v>368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354933</v>
      </c>
      <c r="L49" s="46">
        <v>0</v>
      </c>
      <c r="M49" s="46">
        <v>0</v>
      </c>
      <c r="N49" s="46">
        <f t="shared" si="12"/>
        <v>354933</v>
      </c>
      <c r="O49" s="47">
        <f t="shared" si="8"/>
        <v>79.190763052208837</v>
      </c>
      <c r="P49" s="9"/>
    </row>
    <row r="50" spans="1:119">
      <c r="A50" s="12"/>
      <c r="B50" s="25">
        <v>369.9</v>
      </c>
      <c r="C50" s="20" t="s">
        <v>61</v>
      </c>
      <c r="D50" s="46">
        <v>27649</v>
      </c>
      <c r="E50" s="46">
        <v>0</v>
      </c>
      <c r="F50" s="46">
        <v>0</v>
      </c>
      <c r="G50" s="46">
        <v>0</v>
      </c>
      <c r="H50" s="46">
        <v>0</v>
      </c>
      <c r="I50" s="46">
        <v>8426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36075</v>
      </c>
      <c r="O50" s="47">
        <f t="shared" si="8"/>
        <v>8.0488621151271751</v>
      </c>
      <c r="P50" s="9"/>
    </row>
    <row r="51" spans="1:119" ht="15.75">
      <c r="A51" s="29" t="s">
        <v>43</v>
      </c>
      <c r="B51" s="30"/>
      <c r="C51" s="31"/>
      <c r="D51" s="32">
        <f t="shared" ref="D51:M51" si="13">SUM(D52:D53)</f>
        <v>486941</v>
      </c>
      <c r="E51" s="32">
        <f t="shared" si="13"/>
        <v>16910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>SUM(D51:M51)</f>
        <v>503851</v>
      </c>
      <c r="O51" s="45">
        <f t="shared" si="8"/>
        <v>112.4165551093262</v>
      </c>
      <c r="P51" s="9"/>
    </row>
    <row r="52" spans="1:119">
      <c r="A52" s="12"/>
      <c r="B52" s="25">
        <v>381</v>
      </c>
      <c r="C52" s="20" t="s">
        <v>62</v>
      </c>
      <c r="D52" s="46">
        <v>431941</v>
      </c>
      <c r="E52" s="46">
        <v>16910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448851</v>
      </c>
      <c r="O52" s="47">
        <f t="shared" si="8"/>
        <v>100.14524765729585</v>
      </c>
      <c r="P52" s="9"/>
    </row>
    <row r="53" spans="1:119" ht="15.75" thickBot="1">
      <c r="A53" s="12"/>
      <c r="B53" s="25">
        <v>383</v>
      </c>
      <c r="C53" s="20" t="s">
        <v>80</v>
      </c>
      <c r="D53" s="46">
        <v>55000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55000</v>
      </c>
      <c r="O53" s="47">
        <f t="shared" si="8"/>
        <v>12.271307452030344</v>
      </c>
      <c r="P53" s="9"/>
    </row>
    <row r="54" spans="1:119" ht="16.5" thickBot="1">
      <c r="A54" s="14" t="s">
        <v>52</v>
      </c>
      <c r="B54" s="23"/>
      <c r="C54" s="22"/>
      <c r="D54" s="15">
        <f t="shared" ref="D54:M54" si="14">SUM(D5,D13,D19,D30,D39,D43,D51)</f>
        <v>5201365</v>
      </c>
      <c r="E54" s="15">
        <f t="shared" si="14"/>
        <v>411437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2869400</v>
      </c>
      <c r="J54" s="15">
        <f t="shared" si="14"/>
        <v>0</v>
      </c>
      <c r="K54" s="15">
        <f t="shared" si="14"/>
        <v>805271</v>
      </c>
      <c r="L54" s="15">
        <f t="shared" si="14"/>
        <v>0</v>
      </c>
      <c r="M54" s="15">
        <f t="shared" si="14"/>
        <v>0</v>
      </c>
      <c r="N54" s="15">
        <f>SUM(D54:M54)</f>
        <v>9287473</v>
      </c>
      <c r="O54" s="38">
        <f t="shared" si="8"/>
        <v>2072.1715751896477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93</v>
      </c>
      <c r="M56" s="118"/>
      <c r="N56" s="118"/>
      <c r="O56" s="43">
        <v>4482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82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3353043</v>
      </c>
      <c r="E5" s="27">
        <f t="shared" si="0"/>
        <v>186840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3539883</v>
      </c>
      <c r="O5" s="33">
        <f t="shared" ref="O5:O51" si="1">(N5/O$53)</f>
        <v>785.94205150976904</v>
      </c>
      <c r="P5" s="6"/>
    </row>
    <row r="6" spans="1:133">
      <c r="A6" s="12"/>
      <c r="B6" s="25">
        <v>311</v>
      </c>
      <c r="C6" s="20" t="s">
        <v>2</v>
      </c>
      <c r="D6" s="46">
        <v>2318618</v>
      </c>
      <c r="E6" s="46">
        <v>186840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2505458</v>
      </c>
      <c r="O6" s="47">
        <f t="shared" si="1"/>
        <v>556.27397868561275</v>
      </c>
      <c r="P6" s="9"/>
    </row>
    <row r="7" spans="1:133">
      <c r="A7" s="12"/>
      <c r="B7" s="25">
        <v>312.41000000000003</v>
      </c>
      <c r="C7" s="20" t="s">
        <v>10</v>
      </c>
      <c r="D7" s="46">
        <v>99831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99831</v>
      </c>
      <c r="O7" s="47">
        <f t="shared" si="1"/>
        <v>22.164964476021314</v>
      </c>
      <c r="P7" s="9"/>
    </row>
    <row r="8" spans="1:133">
      <c r="A8" s="12"/>
      <c r="B8" s="25">
        <v>312.60000000000002</v>
      </c>
      <c r="C8" s="20" t="s">
        <v>11</v>
      </c>
      <c r="D8" s="46">
        <v>194239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194239</v>
      </c>
      <c r="O8" s="47">
        <f t="shared" si="1"/>
        <v>43.12588809946714</v>
      </c>
      <c r="P8" s="9"/>
    </row>
    <row r="9" spans="1:133">
      <c r="A9" s="12"/>
      <c r="B9" s="25">
        <v>314.10000000000002</v>
      </c>
      <c r="C9" s="20" t="s">
        <v>12</v>
      </c>
      <c r="D9" s="46">
        <v>336540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336540</v>
      </c>
      <c r="O9" s="47">
        <f t="shared" si="1"/>
        <v>74.720248667850797</v>
      </c>
      <c r="P9" s="9"/>
    </row>
    <row r="10" spans="1:133">
      <c r="A10" s="12"/>
      <c r="B10" s="25">
        <v>314.3</v>
      </c>
      <c r="C10" s="20" t="s">
        <v>13</v>
      </c>
      <c r="D10" s="46">
        <v>149229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149229</v>
      </c>
      <c r="O10" s="47">
        <f t="shared" si="1"/>
        <v>33.132548845470694</v>
      </c>
      <c r="P10" s="9"/>
    </row>
    <row r="11" spans="1:133">
      <c r="A11" s="12"/>
      <c r="B11" s="25">
        <v>314.39999999999998</v>
      </c>
      <c r="C11" s="20" t="s">
        <v>75</v>
      </c>
      <c r="D11" s="46">
        <v>19270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19270</v>
      </c>
      <c r="O11" s="47">
        <f t="shared" si="1"/>
        <v>4.2784191829484906</v>
      </c>
      <c r="P11" s="9"/>
    </row>
    <row r="12" spans="1:133">
      <c r="A12" s="12"/>
      <c r="B12" s="25">
        <v>315</v>
      </c>
      <c r="C12" s="20" t="s">
        <v>84</v>
      </c>
      <c r="D12" s="46">
        <v>235316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235316</v>
      </c>
      <c r="O12" s="47">
        <f t="shared" si="1"/>
        <v>52.246003552397866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465830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45883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511713</v>
      </c>
      <c r="O13" s="45">
        <f t="shared" si="1"/>
        <v>113.61301065719361</v>
      </c>
      <c r="P13" s="10"/>
    </row>
    <row r="14" spans="1:133">
      <c r="A14" s="12"/>
      <c r="B14" s="25">
        <v>322</v>
      </c>
      <c r="C14" s="20" t="s">
        <v>0</v>
      </c>
      <c r="D14" s="46">
        <v>21442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21442</v>
      </c>
      <c r="O14" s="47">
        <f t="shared" si="1"/>
        <v>4.7606571936056836</v>
      </c>
      <c r="P14" s="9"/>
    </row>
    <row r="15" spans="1:133">
      <c r="A15" s="12"/>
      <c r="B15" s="25">
        <v>323.10000000000002</v>
      </c>
      <c r="C15" s="20" t="s">
        <v>18</v>
      </c>
      <c r="D15" s="46">
        <v>296516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296516</v>
      </c>
      <c r="O15" s="47">
        <f t="shared" si="1"/>
        <v>65.833925399644755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45883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45883</v>
      </c>
      <c r="O16" s="47">
        <f t="shared" si="1"/>
        <v>10.187166962699822</v>
      </c>
      <c r="P16" s="9"/>
    </row>
    <row r="17" spans="1:16">
      <c r="A17" s="12"/>
      <c r="B17" s="25">
        <v>329</v>
      </c>
      <c r="C17" s="20" t="s">
        <v>20</v>
      </c>
      <c r="D17" s="46">
        <v>116059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116059</v>
      </c>
      <c r="O17" s="47">
        <f t="shared" si="1"/>
        <v>25.767984014209592</v>
      </c>
      <c r="P17" s="9"/>
    </row>
    <row r="18" spans="1:16">
      <c r="A18" s="12"/>
      <c r="B18" s="25">
        <v>367</v>
      </c>
      <c r="C18" s="20" t="s">
        <v>76</v>
      </c>
      <c r="D18" s="46">
        <v>31813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31813</v>
      </c>
      <c r="O18" s="47">
        <f t="shared" si="1"/>
        <v>7.0632770870337476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SUM(D20:D29)</f>
        <v>556836</v>
      </c>
      <c r="E19" s="32">
        <f t="shared" si="5"/>
        <v>679314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1236150</v>
      </c>
      <c r="O19" s="45">
        <f t="shared" si="1"/>
        <v>274.45603907637656</v>
      </c>
      <c r="P19" s="10"/>
    </row>
    <row r="20" spans="1:16">
      <c r="A20" s="12"/>
      <c r="B20" s="25">
        <v>331.2</v>
      </c>
      <c r="C20" s="20" t="s">
        <v>22</v>
      </c>
      <c r="D20" s="46">
        <v>128467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128467</v>
      </c>
      <c r="O20" s="47">
        <f t="shared" si="1"/>
        <v>28.522868561278862</v>
      </c>
      <c r="P20" s="9"/>
    </row>
    <row r="21" spans="1:16">
      <c r="A21" s="12"/>
      <c r="B21" s="25">
        <v>334.2</v>
      </c>
      <c r="C21" s="20" t="s">
        <v>24</v>
      </c>
      <c r="D21" s="46">
        <v>53446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53446</v>
      </c>
      <c r="O21" s="47">
        <f t="shared" si="1"/>
        <v>11.866341030195382</v>
      </c>
      <c r="P21" s="9"/>
    </row>
    <row r="22" spans="1:16">
      <c r="A22" s="12"/>
      <c r="B22" s="25">
        <v>334.39</v>
      </c>
      <c r="C22" s="20" t="s">
        <v>27</v>
      </c>
      <c r="D22" s="46">
        <v>0</v>
      </c>
      <c r="E22" s="46">
        <v>679314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679314</v>
      </c>
      <c r="O22" s="47">
        <f t="shared" si="1"/>
        <v>150.8246003552398</v>
      </c>
      <c r="P22" s="9"/>
    </row>
    <row r="23" spans="1:16">
      <c r="A23" s="12"/>
      <c r="B23" s="25">
        <v>334.7</v>
      </c>
      <c r="C23" s="20" t="s">
        <v>28</v>
      </c>
      <c r="D23" s="46">
        <v>12900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12900</v>
      </c>
      <c r="O23" s="47">
        <f t="shared" si="1"/>
        <v>2.8641207815275309</v>
      </c>
      <c r="P23" s="9"/>
    </row>
    <row r="24" spans="1:16">
      <c r="A24" s="12"/>
      <c r="B24" s="25">
        <v>335.12</v>
      </c>
      <c r="C24" s="20" t="s">
        <v>29</v>
      </c>
      <c r="D24" s="46">
        <v>104415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104415</v>
      </c>
      <c r="O24" s="47">
        <f t="shared" si="1"/>
        <v>23.182726465364119</v>
      </c>
      <c r="P24" s="9"/>
    </row>
    <row r="25" spans="1:16">
      <c r="A25" s="12"/>
      <c r="B25" s="25">
        <v>335.18</v>
      </c>
      <c r="C25" s="20" t="s">
        <v>32</v>
      </c>
      <c r="D25" s="46">
        <v>142598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142598</v>
      </c>
      <c r="O25" s="47">
        <f t="shared" si="1"/>
        <v>31.660301953818827</v>
      </c>
      <c r="P25" s="9"/>
    </row>
    <row r="26" spans="1:16">
      <c r="A26" s="12"/>
      <c r="B26" s="25">
        <v>335.39</v>
      </c>
      <c r="C26" s="20" t="s">
        <v>85</v>
      </c>
      <c r="D26" s="46">
        <v>6470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6470</v>
      </c>
      <c r="O26" s="47">
        <f t="shared" si="1"/>
        <v>1.4365008880994672</v>
      </c>
      <c r="P26" s="9"/>
    </row>
    <row r="27" spans="1:16">
      <c r="A27" s="12"/>
      <c r="B27" s="25">
        <v>337.2</v>
      </c>
      <c r="C27" s="20" t="s">
        <v>34</v>
      </c>
      <c r="D27" s="46">
        <v>47940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47940</v>
      </c>
      <c r="O27" s="47">
        <f t="shared" si="1"/>
        <v>10.643872113676732</v>
      </c>
      <c r="P27" s="9"/>
    </row>
    <row r="28" spans="1:16">
      <c r="A28" s="12"/>
      <c r="B28" s="25">
        <v>337.4</v>
      </c>
      <c r="C28" s="20" t="s">
        <v>35</v>
      </c>
      <c r="D28" s="46">
        <v>57313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57313</v>
      </c>
      <c r="O28" s="47">
        <f t="shared" si="1"/>
        <v>12.724911190053286</v>
      </c>
      <c r="P28" s="9"/>
    </row>
    <row r="29" spans="1:16">
      <c r="A29" s="12"/>
      <c r="B29" s="25">
        <v>337.9</v>
      </c>
      <c r="C29" s="20" t="s">
        <v>86</v>
      </c>
      <c r="D29" s="46">
        <v>3287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3287</v>
      </c>
      <c r="O29" s="47">
        <f t="shared" si="1"/>
        <v>0.72979573712255774</v>
      </c>
      <c r="P29" s="9"/>
    </row>
    <row r="30" spans="1:16" ht="15.75">
      <c r="A30" s="29" t="s">
        <v>41</v>
      </c>
      <c r="B30" s="30"/>
      <c r="C30" s="31"/>
      <c r="D30" s="32">
        <f t="shared" ref="D30:M30" si="6">SUM(D31:D38)</f>
        <v>187025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3764467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3951492</v>
      </c>
      <c r="O30" s="45">
        <f t="shared" si="1"/>
        <v>877.3294849023091</v>
      </c>
      <c r="P30" s="10"/>
    </row>
    <row r="31" spans="1:16">
      <c r="A31" s="12"/>
      <c r="B31" s="25">
        <v>341.1</v>
      </c>
      <c r="C31" s="20" t="s">
        <v>71</v>
      </c>
      <c r="D31" s="46">
        <v>729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729</v>
      </c>
      <c r="O31" s="47">
        <f t="shared" si="1"/>
        <v>0.16185612788632328</v>
      </c>
      <c r="P31" s="9"/>
    </row>
    <row r="32" spans="1:16">
      <c r="A32" s="12"/>
      <c r="B32" s="25">
        <v>341.3</v>
      </c>
      <c r="C32" s="20" t="s">
        <v>44</v>
      </c>
      <c r="D32" s="46">
        <v>220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7">SUM(D32:M32)</f>
        <v>220</v>
      </c>
      <c r="O32" s="47">
        <f t="shared" si="1"/>
        <v>4.8845470692717587E-2</v>
      </c>
      <c r="P32" s="9"/>
    </row>
    <row r="33" spans="1:16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1776765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1776765</v>
      </c>
      <c r="O33" s="47">
        <f t="shared" si="1"/>
        <v>394.48601243339255</v>
      </c>
      <c r="P33" s="9"/>
    </row>
    <row r="34" spans="1:16">
      <c r="A34" s="12"/>
      <c r="B34" s="25">
        <v>343.4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912499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912499</v>
      </c>
      <c r="O34" s="47">
        <f t="shared" si="1"/>
        <v>202.59746891651864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1075203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1075203</v>
      </c>
      <c r="O35" s="47">
        <f t="shared" si="1"/>
        <v>238.7218028419183</v>
      </c>
      <c r="P35" s="9"/>
    </row>
    <row r="36" spans="1:16">
      <c r="A36" s="12"/>
      <c r="B36" s="25">
        <v>347.1</v>
      </c>
      <c r="C36" s="20" t="s">
        <v>49</v>
      </c>
      <c r="D36" s="46">
        <v>2495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2495</v>
      </c>
      <c r="O36" s="47">
        <f t="shared" si="1"/>
        <v>0.5539520426287744</v>
      </c>
      <c r="P36" s="9"/>
    </row>
    <row r="37" spans="1:16">
      <c r="A37" s="12"/>
      <c r="B37" s="25">
        <v>347.2</v>
      </c>
      <c r="C37" s="20" t="s">
        <v>50</v>
      </c>
      <c r="D37" s="46">
        <v>174615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174615</v>
      </c>
      <c r="O37" s="47">
        <f t="shared" si="1"/>
        <v>38.768872113676728</v>
      </c>
      <c r="P37" s="9"/>
    </row>
    <row r="38" spans="1:16">
      <c r="A38" s="12"/>
      <c r="B38" s="25">
        <v>347.5</v>
      </c>
      <c r="C38" s="20" t="s">
        <v>51</v>
      </c>
      <c r="D38" s="46">
        <v>8966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8966</v>
      </c>
      <c r="O38" s="47">
        <f t="shared" si="1"/>
        <v>1.9906749555950267</v>
      </c>
      <c r="P38" s="9"/>
    </row>
    <row r="39" spans="1:16" ht="15.75">
      <c r="A39" s="29" t="s">
        <v>42</v>
      </c>
      <c r="B39" s="30"/>
      <c r="C39" s="31"/>
      <c r="D39" s="32">
        <f t="shared" ref="D39:M39" si="8">SUM(D40:D43)</f>
        <v>46143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59425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1" si="9">SUM(D39:M39)</f>
        <v>105568</v>
      </c>
      <c r="O39" s="45">
        <f t="shared" si="1"/>
        <v>23.438721136767317</v>
      </c>
      <c r="P39" s="10"/>
    </row>
    <row r="40" spans="1:16">
      <c r="A40" s="13"/>
      <c r="B40" s="39">
        <v>351.1</v>
      </c>
      <c r="C40" s="21" t="s">
        <v>54</v>
      </c>
      <c r="D40" s="46">
        <v>25990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25990</v>
      </c>
      <c r="O40" s="47">
        <f t="shared" si="1"/>
        <v>5.7704262877442272</v>
      </c>
      <c r="P40" s="9"/>
    </row>
    <row r="41" spans="1:16">
      <c r="A41" s="13"/>
      <c r="B41" s="39">
        <v>352</v>
      </c>
      <c r="C41" s="21" t="s">
        <v>55</v>
      </c>
      <c r="D41" s="46">
        <v>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98</v>
      </c>
      <c r="O41" s="47">
        <f t="shared" si="1"/>
        <v>2.1758436944937832E-2</v>
      </c>
      <c r="P41" s="9"/>
    </row>
    <row r="42" spans="1:16">
      <c r="A42" s="13"/>
      <c r="B42" s="39">
        <v>354</v>
      </c>
      <c r="C42" s="21" t="s">
        <v>56</v>
      </c>
      <c r="D42" s="46">
        <v>18755</v>
      </c>
      <c r="E42" s="46">
        <v>0</v>
      </c>
      <c r="F42" s="46">
        <v>0</v>
      </c>
      <c r="G42" s="46">
        <v>0</v>
      </c>
      <c r="H42" s="46">
        <v>0</v>
      </c>
      <c r="I42" s="46">
        <v>59425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78180</v>
      </c>
      <c r="O42" s="47">
        <f t="shared" si="1"/>
        <v>17.357904085257548</v>
      </c>
      <c r="P42" s="9"/>
    </row>
    <row r="43" spans="1:16">
      <c r="A43" s="13"/>
      <c r="B43" s="39">
        <v>358.1</v>
      </c>
      <c r="C43" s="21" t="s">
        <v>78</v>
      </c>
      <c r="D43" s="46">
        <v>1300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1300</v>
      </c>
      <c r="O43" s="47">
        <f t="shared" si="1"/>
        <v>0.28863232682060391</v>
      </c>
      <c r="P43" s="9"/>
    </row>
    <row r="44" spans="1:16" ht="15.75">
      <c r="A44" s="29" t="s">
        <v>3</v>
      </c>
      <c r="B44" s="30"/>
      <c r="C44" s="31"/>
      <c r="D44" s="32">
        <f t="shared" ref="D44:M44" si="10">SUM(D45:D50)</f>
        <v>117121</v>
      </c>
      <c r="E44" s="32">
        <f t="shared" si="10"/>
        <v>330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94708</v>
      </c>
      <c r="J44" s="32">
        <f t="shared" si="10"/>
        <v>0</v>
      </c>
      <c r="K44" s="32">
        <f t="shared" si="10"/>
        <v>279686</v>
      </c>
      <c r="L44" s="32">
        <f t="shared" si="10"/>
        <v>0</v>
      </c>
      <c r="M44" s="32">
        <f t="shared" si="10"/>
        <v>0</v>
      </c>
      <c r="N44" s="32">
        <f t="shared" si="9"/>
        <v>491845</v>
      </c>
      <c r="O44" s="45">
        <f t="shared" si="1"/>
        <v>109.20182060390763</v>
      </c>
      <c r="P44" s="10"/>
    </row>
    <row r="45" spans="1:16">
      <c r="A45" s="12"/>
      <c r="B45" s="25">
        <v>361.1</v>
      </c>
      <c r="C45" s="20" t="s">
        <v>57</v>
      </c>
      <c r="D45" s="46">
        <v>40373</v>
      </c>
      <c r="E45" s="46">
        <v>180</v>
      </c>
      <c r="F45" s="46">
        <v>0</v>
      </c>
      <c r="G45" s="46">
        <v>0</v>
      </c>
      <c r="H45" s="46">
        <v>0</v>
      </c>
      <c r="I45" s="46">
        <v>76798</v>
      </c>
      <c r="J45" s="46">
        <v>0</v>
      </c>
      <c r="K45" s="46">
        <v>45455</v>
      </c>
      <c r="L45" s="46">
        <v>0</v>
      </c>
      <c r="M45" s="46">
        <v>0</v>
      </c>
      <c r="N45" s="46">
        <f t="shared" si="9"/>
        <v>162806</v>
      </c>
      <c r="O45" s="47">
        <f t="shared" si="1"/>
        <v>36.146980461811722</v>
      </c>
      <c r="P45" s="9"/>
    </row>
    <row r="46" spans="1:16">
      <c r="A46" s="12"/>
      <c r="B46" s="25">
        <v>361.3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-76954</v>
      </c>
      <c r="L46" s="46">
        <v>0</v>
      </c>
      <c r="M46" s="46">
        <v>0</v>
      </c>
      <c r="N46" s="46">
        <f t="shared" si="9"/>
        <v>-76954</v>
      </c>
      <c r="O46" s="47">
        <f t="shared" si="1"/>
        <v>-17.085701598579043</v>
      </c>
      <c r="P46" s="9"/>
    </row>
    <row r="47" spans="1:16">
      <c r="A47" s="12"/>
      <c r="B47" s="25">
        <v>362</v>
      </c>
      <c r="C47" s="20" t="s">
        <v>59</v>
      </c>
      <c r="D47" s="46">
        <v>47505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47505</v>
      </c>
      <c r="O47" s="47">
        <f t="shared" si="1"/>
        <v>10.547291296625222</v>
      </c>
      <c r="P47" s="9"/>
    </row>
    <row r="48" spans="1:16">
      <c r="A48" s="12"/>
      <c r="B48" s="25">
        <v>366</v>
      </c>
      <c r="C48" s="20" t="s">
        <v>79</v>
      </c>
      <c r="D48" s="46">
        <v>0</v>
      </c>
      <c r="E48" s="46">
        <v>150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150</v>
      </c>
      <c r="O48" s="47">
        <f t="shared" si="1"/>
        <v>3.330373001776199E-2</v>
      </c>
      <c r="P48" s="9"/>
    </row>
    <row r="49" spans="1:119">
      <c r="A49" s="12"/>
      <c r="B49" s="25">
        <v>368</v>
      </c>
      <c r="C49" s="20" t="s">
        <v>60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311185</v>
      </c>
      <c r="L49" s="46">
        <v>0</v>
      </c>
      <c r="M49" s="46">
        <v>0</v>
      </c>
      <c r="N49" s="46">
        <f t="shared" si="9"/>
        <v>311185</v>
      </c>
      <c r="O49" s="47">
        <f t="shared" si="1"/>
        <v>69.090808170515103</v>
      </c>
      <c r="P49" s="9"/>
    </row>
    <row r="50" spans="1:119" ht="15.75" thickBot="1">
      <c r="A50" s="12"/>
      <c r="B50" s="25">
        <v>369.9</v>
      </c>
      <c r="C50" s="20" t="s">
        <v>61</v>
      </c>
      <c r="D50" s="46">
        <v>29243</v>
      </c>
      <c r="E50" s="46">
        <v>0</v>
      </c>
      <c r="F50" s="46">
        <v>0</v>
      </c>
      <c r="G50" s="46">
        <v>0</v>
      </c>
      <c r="H50" s="46">
        <v>0</v>
      </c>
      <c r="I50" s="46">
        <v>17910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47153</v>
      </c>
      <c r="O50" s="47">
        <f t="shared" si="1"/>
        <v>10.469138543516873</v>
      </c>
      <c r="P50" s="9"/>
    </row>
    <row r="51" spans="1:119" ht="16.5" thickBot="1">
      <c r="A51" s="14" t="s">
        <v>52</v>
      </c>
      <c r="B51" s="23"/>
      <c r="C51" s="22"/>
      <c r="D51" s="15">
        <f>SUM(D5,D13,D19,D30,D39,D44)</f>
        <v>4725998</v>
      </c>
      <c r="E51" s="15">
        <f t="shared" ref="E51:M51" si="11">SUM(E5,E13,E19,E30,E39,E44)</f>
        <v>866484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3964483</v>
      </c>
      <c r="J51" s="15">
        <f t="shared" si="11"/>
        <v>0</v>
      </c>
      <c r="K51" s="15">
        <f t="shared" si="11"/>
        <v>279686</v>
      </c>
      <c r="L51" s="15">
        <f t="shared" si="11"/>
        <v>0</v>
      </c>
      <c r="M51" s="15">
        <f t="shared" si="11"/>
        <v>0</v>
      </c>
      <c r="N51" s="15">
        <f t="shared" si="9"/>
        <v>9836651</v>
      </c>
      <c r="O51" s="38">
        <f t="shared" si="1"/>
        <v>2183.9811278863231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87</v>
      </c>
      <c r="M53" s="118"/>
      <c r="N53" s="118"/>
      <c r="O53" s="43">
        <v>4504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3340482</v>
      </c>
      <c r="E5" s="27">
        <f t="shared" si="0"/>
        <v>285494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3625976</v>
      </c>
      <c r="O5" s="33">
        <f t="shared" ref="O5:O36" si="1">(N5/O$57)</f>
        <v>808.64763603925064</v>
      </c>
      <c r="P5" s="6"/>
    </row>
    <row r="6" spans="1:133">
      <c r="A6" s="12"/>
      <c r="B6" s="25">
        <v>311</v>
      </c>
      <c r="C6" s="20" t="s">
        <v>2</v>
      </c>
      <c r="D6" s="46">
        <v>2303015</v>
      </c>
      <c r="E6" s="46">
        <v>285494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2588509</v>
      </c>
      <c r="O6" s="47">
        <f t="shared" si="1"/>
        <v>577.27676181980371</v>
      </c>
      <c r="P6" s="9"/>
    </row>
    <row r="7" spans="1:133">
      <c r="A7" s="12"/>
      <c r="B7" s="25">
        <v>312.41000000000003</v>
      </c>
      <c r="C7" s="20" t="s">
        <v>10</v>
      </c>
      <c r="D7" s="46">
        <v>102344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102344</v>
      </c>
      <c r="O7" s="47">
        <f t="shared" si="1"/>
        <v>22.824264049955396</v>
      </c>
      <c r="P7" s="9"/>
    </row>
    <row r="8" spans="1:133">
      <c r="A8" s="12"/>
      <c r="B8" s="25">
        <v>312.60000000000002</v>
      </c>
      <c r="C8" s="20" t="s">
        <v>11</v>
      </c>
      <c r="D8" s="46">
        <v>186784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186784</v>
      </c>
      <c r="O8" s="47">
        <f t="shared" si="1"/>
        <v>41.655664585191793</v>
      </c>
      <c r="P8" s="9"/>
    </row>
    <row r="9" spans="1:133">
      <c r="A9" s="12"/>
      <c r="B9" s="25">
        <v>314.10000000000002</v>
      </c>
      <c r="C9" s="20" t="s">
        <v>12</v>
      </c>
      <c r="D9" s="46">
        <v>344316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344316</v>
      </c>
      <c r="O9" s="47">
        <f t="shared" si="1"/>
        <v>76.787689562890279</v>
      </c>
      <c r="P9" s="9"/>
    </row>
    <row r="10" spans="1:133">
      <c r="A10" s="12"/>
      <c r="B10" s="25">
        <v>314.2</v>
      </c>
      <c r="C10" s="20" t="s">
        <v>74</v>
      </c>
      <c r="D10" s="46">
        <v>250997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250997</v>
      </c>
      <c r="O10" s="47">
        <f t="shared" si="1"/>
        <v>55.976137377341658</v>
      </c>
      <c r="P10" s="9"/>
    </row>
    <row r="11" spans="1:133">
      <c r="A11" s="12"/>
      <c r="B11" s="25">
        <v>314.3</v>
      </c>
      <c r="C11" s="20" t="s">
        <v>13</v>
      </c>
      <c r="D11" s="46">
        <v>131438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131438</v>
      </c>
      <c r="O11" s="47">
        <f t="shared" si="1"/>
        <v>29.312667261373772</v>
      </c>
      <c r="P11" s="9"/>
    </row>
    <row r="12" spans="1:133">
      <c r="A12" s="12"/>
      <c r="B12" s="25">
        <v>314.39999999999998</v>
      </c>
      <c r="C12" s="20" t="s">
        <v>75</v>
      </c>
      <c r="D12" s="46">
        <v>21588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21588</v>
      </c>
      <c r="O12" s="47">
        <f t="shared" si="1"/>
        <v>4.8144513826940232</v>
      </c>
      <c r="P12" s="9"/>
    </row>
    <row r="13" spans="1:133" ht="15.75">
      <c r="A13" s="29" t="s">
        <v>17</v>
      </c>
      <c r="B13" s="30"/>
      <c r="C13" s="31"/>
      <c r="D13" s="32">
        <f>SUM(D14:D18)</f>
        <v>392132</v>
      </c>
      <c r="E13" s="32">
        <f t="shared" ref="E13:M13" si="3">SUM(E14:E18)</f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286393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678525</v>
      </c>
      <c r="O13" s="45">
        <f t="shared" si="1"/>
        <v>151.32136485280998</v>
      </c>
      <c r="P13" s="10"/>
    </row>
    <row r="14" spans="1:133">
      <c r="A14" s="12"/>
      <c r="B14" s="25">
        <v>322</v>
      </c>
      <c r="C14" s="20" t="s">
        <v>0</v>
      </c>
      <c r="D14" s="46">
        <v>14381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14381</v>
      </c>
      <c r="O14" s="47">
        <f t="shared" si="1"/>
        <v>3.2071810883140053</v>
      </c>
      <c r="P14" s="9"/>
    </row>
    <row r="15" spans="1:133">
      <c r="A15" s="12"/>
      <c r="B15" s="25">
        <v>323.10000000000002</v>
      </c>
      <c r="C15" s="20" t="s">
        <v>18</v>
      </c>
      <c r="D15" s="46">
        <v>302196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302196</v>
      </c>
      <c r="O15" s="47">
        <f t="shared" si="1"/>
        <v>67.394290811775207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286393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286393</v>
      </c>
      <c r="O16" s="47">
        <f t="shared" si="1"/>
        <v>63.869982158786797</v>
      </c>
      <c r="P16" s="9"/>
    </row>
    <row r="17" spans="1:16">
      <c r="A17" s="12"/>
      <c r="B17" s="25">
        <v>329</v>
      </c>
      <c r="C17" s="20" t="s">
        <v>20</v>
      </c>
      <c r="D17" s="46">
        <v>37877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37877</v>
      </c>
      <c r="O17" s="47">
        <f t="shared" si="1"/>
        <v>8.4471454058875999</v>
      </c>
      <c r="P17" s="9"/>
    </row>
    <row r="18" spans="1:16">
      <c r="A18" s="12"/>
      <c r="B18" s="25">
        <v>367</v>
      </c>
      <c r="C18" s="20" t="s">
        <v>76</v>
      </c>
      <c r="D18" s="46">
        <v>37678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37678</v>
      </c>
      <c r="O18" s="47">
        <f t="shared" si="1"/>
        <v>8.4027653880463866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SUM(D20:D30)</f>
        <v>915675</v>
      </c>
      <c r="E19" s="32">
        <f t="shared" si="5"/>
        <v>840959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1756634</v>
      </c>
      <c r="O19" s="45">
        <f t="shared" si="1"/>
        <v>391.75602140945585</v>
      </c>
      <c r="P19" s="10"/>
    </row>
    <row r="20" spans="1:16">
      <c r="A20" s="12"/>
      <c r="B20" s="25">
        <v>331.2</v>
      </c>
      <c r="C20" s="20" t="s">
        <v>22</v>
      </c>
      <c r="D20" s="46">
        <v>265774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265774</v>
      </c>
      <c r="O20" s="47">
        <f t="shared" si="1"/>
        <v>59.271632471008026</v>
      </c>
      <c r="P20" s="9"/>
    </row>
    <row r="21" spans="1:16">
      <c r="A21" s="12"/>
      <c r="B21" s="25">
        <v>334.2</v>
      </c>
      <c r="C21" s="20" t="s">
        <v>24</v>
      </c>
      <c r="D21" s="46">
        <v>54201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54201</v>
      </c>
      <c r="O21" s="47">
        <f t="shared" si="1"/>
        <v>12.08764495985727</v>
      </c>
      <c r="P21" s="9"/>
    </row>
    <row r="22" spans="1:16">
      <c r="A22" s="12"/>
      <c r="B22" s="25">
        <v>334.36</v>
      </c>
      <c r="C22" s="20" t="s">
        <v>26</v>
      </c>
      <c r="D22" s="46">
        <v>0</v>
      </c>
      <c r="E22" s="46">
        <v>500000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500000</v>
      </c>
      <c r="O22" s="47">
        <f t="shared" si="1"/>
        <v>111.50758251561106</v>
      </c>
      <c r="P22" s="9"/>
    </row>
    <row r="23" spans="1:16">
      <c r="A23" s="12"/>
      <c r="B23" s="25">
        <v>334.39</v>
      </c>
      <c r="C23" s="20" t="s">
        <v>27</v>
      </c>
      <c r="D23" s="46">
        <v>223461</v>
      </c>
      <c r="E23" s="46">
        <v>340959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564420</v>
      </c>
      <c r="O23" s="47">
        <f t="shared" si="1"/>
        <v>125.8742194469224</v>
      </c>
      <c r="P23" s="9"/>
    </row>
    <row r="24" spans="1:16">
      <c r="A24" s="12"/>
      <c r="B24" s="25">
        <v>334.7</v>
      </c>
      <c r="C24" s="20" t="s">
        <v>28</v>
      </c>
      <c r="D24" s="46">
        <v>750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750</v>
      </c>
      <c r="O24" s="47">
        <f t="shared" si="1"/>
        <v>0.1672613737734166</v>
      </c>
      <c r="P24" s="9"/>
    </row>
    <row r="25" spans="1:16">
      <c r="A25" s="12"/>
      <c r="B25" s="25">
        <v>335.12</v>
      </c>
      <c r="C25" s="20" t="s">
        <v>29</v>
      </c>
      <c r="D25" s="46">
        <v>96103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96103</v>
      </c>
      <c r="O25" s="47">
        <f t="shared" si="1"/>
        <v>21.432426404995539</v>
      </c>
      <c r="P25" s="9"/>
    </row>
    <row r="26" spans="1:16">
      <c r="A26" s="12"/>
      <c r="B26" s="25">
        <v>335.18</v>
      </c>
      <c r="C26" s="20" t="s">
        <v>32</v>
      </c>
      <c r="D26" s="46">
        <v>140997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140997</v>
      </c>
      <c r="O26" s="47">
        <f t="shared" si="1"/>
        <v>31.444469223907227</v>
      </c>
      <c r="P26" s="9"/>
    </row>
    <row r="27" spans="1:16">
      <c r="A27" s="12"/>
      <c r="B27" s="25">
        <v>335.9</v>
      </c>
      <c r="C27" s="20" t="s">
        <v>77</v>
      </c>
      <c r="D27" s="46">
        <v>6726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6726</v>
      </c>
      <c r="O27" s="47">
        <f t="shared" si="1"/>
        <v>1.5</v>
      </c>
      <c r="P27" s="9"/>
    </row>
    <row r="28" spans="1:16">
      <c r="A28" s="12"/>
      <c r="B28" s="25">
        <v>337.2</v>
      </c>
      <c r="C28" s="20" t="s">
        <v>34</v>
      </c>
      <c r="D28" s="46">
        <v>68777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68777</v>
      </c>
      <c r="O28" s="47">
        <f t="shared" si="1"/>
        <v>15.338314005352364</v>
      </c>
      <c r="P28" s="9"/>
    </row>
    <row r="29" spans="1:16">
      <c r="A29" s="12"/>
      <c r="B29" s="25">
        <v>337.4</v>
      </c>
      <c r="C29" s="20" t="s">
        <v>35</v>
      </c>
      <c r="D29" s="46">
        <v>56149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56149</v>
      </c>
      <c r="O29" s="47">
        <f t="shared" si="1"/>
        <v>12.522078501338092</v>
      </c>
      <c r="P29" s="9"/>
    </row>
    <row r="30" spans="1:16">
      <c r="A30" s="12"/>
      <c r="B30" s="25">
        <v>337.7</v>
      </c>
      <c r="C30" s="20" t="s">
        <v>36</v>
      </c>
      <c r="D30" s="46">
        <v>2737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2737</v>
      </c>
      <c r="O30" s="47">
        <f t="shared" si="1"/>
        <v>0.61039250669045497</v>
      </c>
      <c r="P30" s="9"/>
    </row>
    <row r="31" spans="1:16" ht="15.75">
      <c r="A31" s="29" t="s">
        <v>41</v>
      </c>
      <c r="B31" s="30"/>
      <c r="C31" s="31"/>
      <c r="D31" s="32">
        <f t="shared" ref="D31:M31" si="7">SUM(D32:D39)</f>
        <v>161048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3683538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3844586</v>
      </c>
      <c r="O31" s="45">
        <f t="shared" si="1"/>
        <v>857.40098126672615</v>
      </c>
      <c r="P31" s="10"/>
    </row>
    <row r="32" spans="1:16">
      <c r="A32" s="12"/>
      <c r="B32" s="25">
        <v>341.1</v>
      </c>
      <c r="C32" s="20" t="s">
        <v>71</v>
      </c>
      <c r="D32" s="46">
        <v>834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834</v>
      </c>
      <c r="O32" s="47">
        <f t="shared" si="1"/>
        <v>0.18599464763603926</v>
      </c>
      <c r="P32" s="9"/>
    </row>
    <row r="33" spans="1:16">
      <c r="A33" s="12"/>
      <c r="B33" s="25">
        <v>341.3</v>
      </c>
      <c r="C33" s="20" t="s">
        <v>44</v>
      </c>
      <c r="D33" s="46">
        <v>343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343</v>
      </c>
      <c r="O33" s="47">
        <f t="shared" si="1"/>
        <v>7.6494201605709189E-2</v>
      </c>
      <c r="P33" s="9"/>
    </row>
    <row r="34" spans="1:16">
      <c r="A34" s="12"/>
      <c r="B34" s="25">
        <v>343.3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1589595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1589595</v>
      </c>
      <c r="O34" s="47">
        <f t="shared" si="1"/>
        <v>354.50379125780552</v>
      </c>
      <c r="P34" s="9"/>
    </row>
    <row r="35" spans="1:16">
      <c r="A35" s="12"/>
      <c r="B35" s="25">
        <v>343.4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1012722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1012722</v>
      </c>
      <c r="O35" s="47">
        <f t="shared" si="1"/>
        <v>225.85236396074933</v>
      </c>
      <c r="P35" s="9"/>
    </row>
    <row r="36" spans="1:16">
      <c r="A36" s="12"/>
      <c r="B36" s="25">
        <v>343.5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1081221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1081221</v>
      </c>
      <c r="O36" s="47">
        <f t="shared" si="1"/>
        <v>241.12867975022303</v>
      </c>
      <c r="P36" s="9"/>
    </row>
    <row r="37" spans="1:16">
      <c r="A37" s="12"/>
      <c r="B37" s="25">
        <v>347.1</v>
      </c>
      <c r="C37" s="20" t="s">
        <v>49</v>
      </c>
      <c r="D37" s="46">
        <v>2805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2805</v>
      </c>
      <c r="O37" s="47">
        <f t="shared" ref="O37:O55" si="9">(N37/O$57)</f>
        <v>0.62555753791257807</v>
      </c>
      <c r="P37" s="9"/>
    </row>
    <row r="38" spans="1:16">
      <c r="A38" s="12"/>
      <c r="B38" s="25">
        <v>347.2</v>
      </c>
      <c r="C38" s="20" t="s">
        <v>50</v>
      </c>
      <c r="D38" s="46">
        <v>149469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149469</v>
      </c>
      <c r="O38" s="47">
        <f t="shared" si="9"/>
        <v>33.333853702051741</v>
      </c>
      <c r="P38" s="9"/>
    </row>
    <row r="39" spans="1:16">
      <c r="A39" s="12"/>
      <c r="B39" s="25">
        <v>347.5</v>
      </c>
      <c r="C39" s="20" t="s">
        <v>51</v>
      </c>
      <c r="D39" s="46">
        <v>7597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7597</v>
      </c>
      <c r="O39" s="47">
        <f t="shared" si="9"/>
        <v>1.6942462087421946</v>
      </c>
      <c r="P39" s="9"/>
    </row>
    <row r="40" spans="1:16" ht="15.75">
      <c r="A40" s="29" t="s">
        <v>42</v>
      </c>
      <c r="B40" s="30"/>
      <c r="C40" s="31"/>
      <c r="D40" s="32">
        <f t="shared" ref="D40:M40" si="10">SUM(D41:D44)</f>
        <v>49399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61218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5" si="11">SUM(D40:M40)</f>
        <v>110617</v>
      </c>
      <c r="O40" s="45">
        <f t="shared" si="9"/>
        <v>24.669268510258696</v>
      </c>
      <c r="P40" s="10"/>
    </row>
    <row r="41" spans="1:16">
      <c r="A41" s="13"/>
      <c r="B41" s="39">
        <v>351.1</v>
      </c>
      <c r="C41" s="21" t="s">
        <v>54</v>
      </c>
      <c r="D41" s="46">
        <v>29425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29425</v>
      </c>
      <c r="O41" s="47">
        <f t="shared" si="9"/>
        <v>6.5622212310437114</v>
      </c>
      <c r="P41" s="9"/>
    </row>
    <row r="42" spans="1:16">
      <c r="A42" s="13"/>
      <c r="B42" s="39">
        <v>352</v>
      </c>
      <c r="C42" s="21" t="s">
        <v>55</v>
      </c>
      <c r="D42" s="46">
        <v>377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377</v>
      </c>
      <c r="O42" s="47">
        <f t="shared" si="9"/>
        <v>8.4076717216770736E-2</v>
      </c>
      <c r="P42" s="9"/>
    </row>
    <row r="43" spans="1:16">
      <c r="A43" s="13"/>
      <c r="B43" s="39">
        <v>354</v>
      </c>
      <c r="C43" s="21" t="s">
        <v>56</v>
      </c>
      <c r="D43" s="46">
        <v>17697</v>
      </c>
      <c r="E43" s="46">
        <v>0</v>
      </c>
      <c r="F43" s="46">
        <v>0</v>
      </c>
      <c r="G43" s="46">
        <v>0</v>
      </c>
      <c r="H43" s="46">
        <v>0</v>
      </c>
      <c r="I43" s="46">
        <v>61218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78915</v>
      </c>
      <c r="O43" s="47">
        <f t="shared" si="9"/>
        <v>17.599241748438892</v>
      </c>
      <c r="P43" s="9"/>
    </row>
    <row r="44" spans="1:16">
      <c r="A44" s="13"/>
      <c r="B44" s="39">
        <v>358.1</v>
      </c>
      <c r="C44" s="21" t="s">
        <v>78</v>
      </c>
      <c r="D44" s="46">
        <v>1900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1900</v>
      </c>
      <c r="O44" s="47">
        <f t="shared" si="9"/>
        <v>0.42372881355932202</v>
      </c>
      <c r="P44" s="9"/>
    </row>
    <row r="45" spans="1:16" ht="15.75">
      <c r="A45" s="29" t="s">
        <v>3</v>
      </c>
      <c r="B45" s="30"/>
      <c r="C45" s="31"/>
      <c r="D45" s="32">
        <f t="shared" ref="D45:M45" si="12">SUM(D46:D51)</f>
        <v>128410</v>
      </c>
      <c r="E45" s="32">
        <f t="shared" si="12"/>
        <v>18813</v>
      </c>
      <c r="F45" s="32">
        <f t="shared" si="12"/>
        <v>0</v>
      </c>
      <c r="G45" s="32">
        <f t="shared" si="12"/>
        <v>1295</v>
      </c>
      <c r="H45" s="32">
        <f t="shared" si="12"/>
        <v>0</v>
      </c>
      <c r="I45" s="32">
        <f t="shared" si="12"/>
        <v>128586</v>
      </c>
      <c r="J45" s="32">
        <f t="shared" si="12"/>
        <v>0</v>
      </c>
      <c r="K45" s="32">
        <f t="shared" si="12"/>
        <v>428089</v>
      </c>
      <c r="L45" s="32">
        <f t="shared" si="12"/>
        <v>0</v>
      </c>
      <c r="M45" s="32">
        <f t="shared" si="12"/>
        <v>0</v>
      </c>
      <c r="N45" s="32">
        <f t="shared" si="11"/>
        <v>705193</v>
      </c>
      <c r="O45" s="45">
        <f t="shared" si="9"/>
        <v>157.26873327386264</v>
      </c>
      <c r="P45" s="10"/>
    </row>
    <row r="46" spans="1:16">
      <c r="A46" s="12"/>
      <c r="B46" s="25">
        <v>361.1</v>
      </c>
      <c r="C46" s="20" t="s">
        <v>57</v>
      </c>
      <c r="D46" s="46">
        <v>69907</v>
      </c>
      <c r="E46" s="46">
        <v>700</v>
      </c>
      <c r="F46" s="46">
        <v>0</v>
      </c>
      <c r="G46" s="46">
        <v>1295</v>
      </c>
      <c r="H46" s="46">
        <v>0</v>
      </c>
      <c r="I46" s="46">
        <v>125148</v>
      </c>
      <c r="J46" s="46">
        <v>0</v>
      </c>
      <c r="K46" s="46">
        <v>49085</v>
      </c>
      <c r="L46" s="46">
        <v>0</v>
      </c>
      <c r="M46" s="46">
        <v>0</v>
      </c>
      <c r="N46" s="46">
        <f t="shared" si="11"/>
        <v>246135</v>
      </c>
      <c r="O46" s="47">
        <f t="shared" si="9"/>
        <v>54.891837644959857</v>
      </c>
      <c r="P46" s="9"/>
    </row>
    <row r="47" spans="1:16">
      <c r="A47" s="12"/>
      <c r="B47" s="25">
        <v>361.3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173867</v>
      </c>
      <c r="L47" s="46">
        <v>0</v>
      </c>
      <c r="M47" s="46">
        <v>0</v>
      </c>
      <c r="N47" s="46">
        <f t="shared" si="11"/>
        <v>173867</v>
      </c>
      <c r="O47" s="47">
        <f t="shared" si="9"/>
        <v>38.774977698483497</v>
      </c>
      <c r="P47" s="9"/>
    </row>
    <row r="48" spans="1:16">
      <c r="A48" s="12"/>
      <c r="B48" s="25">
        <v>362</v>
      </c>
      <c r="C48" s="20" t="s">
        <v>59</v>
      </c>
      <c r="D48" s="46">
        <v>47833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47833</v>
      </c>
      <c r="O48" s="47">
        <f t="shared" si="9"/>
        <v>10.667484388938448</v>
      </c>
      <c r="P48" s="9"/>
    </row>
    <row r="49" spans="1:119">
      <c r="A49" s="12"/>
      <c r="B49" s="25">
        <v>366</v>
      </c>
      <c r="C49" s="20" t="s">
        <v>79</v>
      </c>
      <c r="D49" s="46">
        <v>0</v>
      </c>
      <c r="E49" s="46">
        <v>3051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3051</v>
      </c>
      <c r="O49" s="47">
        <f t="shared" si="9"/>
        <v>0.68041926851025869</v>
      </c>
      <c r="P49" s="9"/>
    </row>
    <row r="50" spans="1:119">
      <c r="A50" s="12"/>
      <c r="B50" s="25">
        <v>368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205137</v>
      </c>
      <c r="L50" s="46">
        <v>0</v>
      </c>
      <c r="M50" s="46">
        <v>0</v>
      </c>
      <c r="N50" s="46">
        <f t="shared" si="11"/>
        <v>205137</v>
      </c>
      <c r="O50" s="47">
        <f t="shared" si="9"/>
        <v>45.748661909009812</v>
      </c>
      <c r="P50" s="9"/>
    </row>
    <row r="51" spans="1:119">
      <c r="A51" s="12"/>
      <c r="B51" s="25">
        <v>369.9</v>
      </c>
      <c r="C51" s="20" t="s">
        <v>61</v>
      </c>
      <c r="D51" s="46">
        <v>10670</v>
      </c>
      <c r="E51" s="46">
        <v>15062</v>
      </c>
      <c r="F51" s="46">
        <v>0</v>
      </c>
      <c r="G51" s="46">
        <v>0</v>
      </c>
      <c r="H51" s="46">
        <v>0</v>
      </c>
      <c r="I51" s="46">
        <v>3438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29170</v>
      </c>
      <c r="O51" s="47">
        <f t="shared" si="9"/>
        <v>6.5053523639607489</v>
      </c>
      <c r="P51" s="9"/>
    </row>
    <row r="52" spans="1:119" ht="15.75">
      <c r="A52" s="29" t="s">
        <v>43</v>
      </c>
      <c r="B52" s="30"/>
      <c r="C52" s="31"/>
      <c r="D52" s="32">
        <f t="shared" ref="D52:M52" si="13">SUM(D53:D54)</f>
        <v>39988</v>
      </c>
      <c r="E52" s="32">
        <f t="shared" si="13"/>
        <v>6468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46456</v>
      </c>
      <c r="O52" s="45">
        <f t="shared" si="9"/>
        <v>10.360392506690454</v>
      </c>
      <c r="P52" s="9"/>
    </row>
    <row r="53" spans="1:119">
      <c r="A53" s="12"/>
      <c r="B53" s="25">
        <v>381</v>
      </c>
      <c r="C53" s="20" t="s">
        <v>62</v>
      </c>
      <c r="D53" s="46">
        <v>9430</v>
      </c>
      <c r="E53" s="46">
        <v>6468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15898</v>
      </c>
      <c r="O53" s="47">
        <f t="shared" si="9"/>
        <v>3.5454950936663692</v>
      </c>
      <c r="P53" s="9"/>
    </row>
    <row r="54" spans="1:119" ht="15.75" thickBot="1">
      <c r="A54" s="12"/>
      <c r="B54" s="25">
        <v>383</v>
      </c>
      <c r="C54" s="20" t="s">
        <v>80</v>
      </c>
      <c r="D54" s="46">
        <v>30558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30558</v>
      </c>
      <c r="O54" s="47">
        <f t="shared" si="9"/>
        <v>6.8148974130240854</v>
      </c>
      <c r="P54" s="9"/>
    </row>
    <row r="55" spans="1:119" ht="16.5" thickBot="1">
      <c r="A55" s="14" t="s">
        <v>52</v>
      </c>
      <c r="B55" s="23"/>
      <c r="C55" s="22"/>
      <c r="D55" s="15">
        <f t="shared" ref="D55:M55" si="14">SUM(D5,D13,D19,D31,D40,D45,D52)</f>
        <v>5027134</v>
      </c>
      <c r="E55" s="15">
        <f t="shared" si="14"/>
        <v>1151734</v>
      </c>
      <c r="F55" s="15">
        <f t="shared" si="14"/>
        <v>0</v>
      </c>
      <c r="G55" s="15">
        <f t="shared" si="14"/>
        <v>1295</v>
      </c>
      <c r="H55" s="15">
        <f t="shared" si="14"/>
        <v>0</v>
      </c>
      <c r="I55" s="15">
        <f t="shared" si="14"/>
        <v>4159735</v>
      </c>
      <c r="J55" s="15">
        <f t="shared" si="14"/>
        <v>0</v>
      </c>
      <c r="K55" s="15">
        <f t="shared" si="14"/>
        <v>428089</v>
      </c>
      <c r="L55" s="15">
        <f t="shared" si="14"/>
        <v>0</v>
      </c>
      <c r="M55" s="15">
        <f t="shared" si="14"/>
        <v>0</v>
      </c>
      <c r="N55" s="15">
        <f t="shared" si="11"/>
        <v>10767987</v>
      </c>
      <c r="O55" s="38">
        <f t="shared" si="9"/>
        <v>2401.4243978590544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81</v>
      </c>
      <c r="M57" s="118"/>
      <c r="N57" s="118"/>
      <c r="O57" s="43">
        <v>4484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thickBot="1">
      <c r="A59" s="120" t="s">
        <v>82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A59:O59"/>
    <mergeCell ref="L57:N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SUM(D6:D13)</f>
        <v>3343972</v>
      </c>
      <c r="E5" s="27">
        <f t="shared" ref="E5:M5" si="0">SUM(E6:E13)</f>
        <v>312767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3656739</v>
      </c>
      <c r="O5" s="33">
        <f t="shared" ref="O5:O36" si="1">(N5/O$60)</f>
        <v>658.39737126395391</v>
      </c>
      <c r="P5" s="6"/>
    </row>
    <row r="6" spans="1:133">
      <c r="A6" s="12"/>
      <c r="B6" s="25">
        <v>311</v>
      </c>
      <c r="C6" s="20" t="s">
        <v>2</v>
      </c>
      <c r="D6" s="46">
        <v>2316258</v>
      </c>
      <c r="E6" s="46">
        <v>312767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2629025</v>
      </c>
      <c r="O6" s="47">
        <f t="shared" si="1"/>
        <v>473.35703997119191</v>
      </c>
      <c r="P6" s="9"/>
    </row>
    <row r="7" spans="1:133">
      <c r="A7" s="12"/>
      <c r="B7" s="25">
        <v>312.41000000000003</v>
      </c>
      <c r="C7" s="20" t="s">
        <v>10</v>
      </c>
      <c r="D7" s="46">
        <v>97434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97434</v>
      </c>
      <c r="O7" s="47">
        <f t="shared" si="1"/>
        <v>17.543032048973714</v>
      </c>
      <c r="P7" s="9"/>
    </row>
    <row r="8" spans="1:133">
      <c r="A8" s="12"/>
      <c r="B8" s="25">
        <v>312.60000000000002</v>
      </c>
      <c r="C8" s="20" t="s">
        <v>11</v>
      </c>
      <c r="D8" s="46">
        <v>181609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181609</v>
      </c>
      <c r="O8" s="47">
        <f t="shared" si="1"/>
        <v>32.698775657184008</v>
      </c>
      <c r="P8" s="9"/>
    </row>
    <row r="9" spans="1:133">
      <c r="A9" s="12"/>
      <c r="B9" s="25">
        <v>314.10000000000002</v>
      </c>
      <c r="C9" s="20" t="s">
        <v>12</v>
      </c>
      <c r="D9" s="46">
        <v>301825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301825</v>
      </c>
      <c r="O9" s="47">
        <f t="shared" si="1"/>
        <v>54.343716240547352</v>
      </c>
      <c r="P9" s="9"/>
    </row>
    <row r="10" spans="1:133">
      <c r="A10" s="12"/>
      <c r="B10" s="25">
        <v>314.3</v>
      </c>
      <c r="C10" s="20" t="s">
        <v>13</v>
      </c>
      <c r="D10" s="46">
        <v>127939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127939</v>
      </c>
      <c r="O10" s="47">
        <f t="shared" si="1"/>
        <v>23.035469931580842</v>
      </c>
      <c r="P10" s="9"/>
    </row>
    <row r="11" spans="1:133">
      <c r="A11" s="12"/>
      <c r="B11" s="25">
        <v>314.8</v>
      </c>
      <c r="C11" s="20" t="s">
        <v>14</v>
      </c>
      <c r="D11" s="46">
        <v>18350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18350</v>
      </c>
      <c r="O11" s="47">
        <f t="shared" si="1"/>
        <v>3.3039250990277278</v>
      </c>
      <c r="P11" s="9"/>
    </row>
    <row r="12" spans="1:133">
      <c r="A12" s="12"/>
      <c r="B12" s="25">
        <v>316</v>
      </c>
      <c r="C12" s="20" t="s">
        <v>15</v>
      </c>
      <c r="D12" s="46">
        <v>271669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271669</v>
      </c>
      <c r="O12" s="47">
        <f t="shared" si="1"/>
        <v>48.914115952466688</v>
      </c>
      <c r="P12" s="9"/>
    </row>
    <row r="13" spans="1:133">
      <c r="A13" s="12"/>
      <c r="B13" s="25">
        <v>319</v>
      </c>
      <c r="C13" s="20" t="s">
        <v>16</v>
      </c>
      <c r="D13" s="46">
        <v>28888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28888</v>
      </c>
      <c r="O13" s="47">
        <f t="shared" si="1"/>
        <v>5.2012963629816351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367462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46954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414416</v>
      </c>
      <c r="O14" s="45">
        <f t="shared" si="1"/>
        <v>74.615772416276556</v>
      </c>
      <c r="P14" s="10"/>
    </row>
    <row r="15" spans="1:133">
      <c r="A15" s="12"/>
      <c r="B15" s="25">
        <v>322</v>
      </c>
      <c r="C15" s="20" t="s">
        <v>0</v>
      </c>
      <c r="D15" s="46">
        <v>23124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23124</v>
      </c>
      <c r="O15" s="47">
        <f t="shared" si="1"/>
        <v>4.1634857760172848</v>
      </c>
      <c r="P15" s="9"/>
    </row>
    <row r="16" spans="1:133">
      <c r="A16" s="12"/>
      <c r="B16" s="25">
        <v>323.10000000000002</v>
      </c>
      <c r="C16" s="20" t="s">
        <v>18</v>
      </c>
      <c r="D16" s="46">
        <v>304667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304667</v>
      </c>
      <c r="O16" s="47">
        <f t="shared" si="1"/>
        <v>54.855419517464888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46954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46954</v>
      </c>
      <c r="O17" s="47">
        <f t="shared" si="1"/>
        <v>8.4540871444004324</v>
      </c>
      <c r="P17" s="9"/>
    </row>
    <row r="18" spans="1:16">
      <c r="A18" s="12"/>
      <c r="B18" s="25">
        <v>329</v>
      </c>
      <c r="C18" s="20" t="s">
        <v>20</v>
      </c>
      <c r="D18" s="46">
        <v>39671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39671</v>
      </c>
      <c r="O18" s="47">
        <f t="shared" si="1"/>
        <v>7.1427799783939507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SUM(D20:D34)</f>
        <v>883751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288955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1172706</v>
      </c>
      <c r="O19" s="45">
        <f t="shared" si="1"/>
        <v>211.14620093626215</v>
      </c>
      <c r="P19" s="10"/>
    </row>
    <row r="20" spans="1:16">
      <c r="A20" s="12"/>
      <c r="B20" s="25">
        <v>331.1</v>
      </c>
      <c r="C20" s="20" t="s">
        <v>21</v>
      </c>
      <c r="D20" s="46">
        <v>30520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30520</v>
      </c>
      <c r="O20" s="47">
        <f t="shared" si="1"/>
        <v>5.4951386388188697</v>
      </c>
      <c r="P20" s="9"/>
    </row>
    <row r="21" spans="1:16">
      <c r="A21" s="12"/>
      <c r="B21" s="25">
        <v>331.2</v>
      </c>
      <c r="C21" s="20" t="s">
        <v>22</v>
      </c>
      <c r="D21" s="46">
        <v>122376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6">SUM(D21:M21)</f>
        <v>122376</v>
      </c>
      <c r="O21" s="47">
        <f t="shared" si="1"/>
        <v>22.033849477853799</v>
      </c>
      <c r="P21" s="9"/>
    </row>
    <row r="22" spans="1:16">
      <c r="A22" s="12"/>
      <c r="B22" s="25">
        <v>331.39</v>
      </c>
      <c r="C22" s="20" t="s">
        <v>25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7098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7098</v>
      </c>
      <c r="O22" s="47">
        <f t="shared" si="1"/>
        <v>1.2779978393950306</v>
      </c>
      <c r="P22" s="9"/>
    </row>
    <row r="23" spans="1:16">
      <c r="A23" s="12"/>
      <c r="B23" s="25">
        <v>334.2</v>
      </c>
      <c r="C23" s="20" t="s">
        <v>24</v>
      </c>
      <c r="D23" s="46">
        <v>49749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49749</v>
      </c>
      <c r="O23" s="47">
        <f t="shared" si="1"/>
        <v>8.9573280518545193</v>
      </c>
      <c r="P23" s="9"/>
    </row>
    <row r="24" spans="1:16">
      <c r="A24" s="12"/>
      <c r="B24" s="25">
        <v>334.36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281857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281857</v>
      </c>
      <c r="O24" s="47">
        <f t="shared" si="1"/>
        <v>50.748469571480015</v>
      </c>
      <c r="P24" s="9"/>
    </row>
    <row r="25" spans="1:16">
      <c r="A25" s="12"/>
      <c r="B25" s="25">
        <v>334.39</v>
      </c>
      <c r="C25" s="20" t="s">
        <v>27</v>
      </c>
      <c r="D25" s="46">
        <v>149553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149553</v>
      </c>
      <c r="O25" s="47">
        <f t="shared" si="1"/>
        <v>26.927079582283039</v>
      </c>
      <c r="P25" s="9"/>
    </row>
    <row r="26" spans="1:16">
      <c r="A26" s="12"/>
      <c r="B26" s="25">
        <v>334.7</v>
      </c>
      <c r="C26" s="20" t="s">
        <v>28</v>
      </c>
      <c r="D26" s="46">
        <v>157152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157152</v>
      </c>
      <c r="O26" s="47">
        <f t="shared" si="1"/>
        <v>28.295282679150162</v>
      </c>
      <c r="P26" s="9"/>
    </row>
    <row r="27" spans="1:16">
      <c r="A27" s="12"/>
      <c r="B27" s="25">
        <v>335.12</v>
      </c>
      <c r="C27" s="20" t="s">
        <v>29</v>
      </c>
      <c r="D27" s="46">
        <v>95979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95979</v>
      </c>
      <c r="O27" s="47">
        <f t="shared" si="1"/>
        <v>17.281058696435</v>
      </c>
      <c r="P27" s="9"/>
    </row>
    <row r="28" spans="1:16">
      <c r="A28" s="12"/>
      <c r="B28" s="25">
        <v>335.14</v>
      </c>
      <c r="C28" s="20" t="s">
        <v>30</v>
      </c>
      <c r="D28" s="46">
        <v>5490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5490</v>
      </c>
      <c r="O28" s="47">
        <f t="shared" si="1"/>
        <v>0.98847677349657903</v>
      </c>
      <c r="P28" s="9"/>
    </row>
    <row r="29" spans="1:16">
      <c r="A29" s="12"/>
      <c r="B29" s="25">
        <v>335.15</v>
      </c>
      <c r="C29" s="20" t="s">
        <v>31</v>
      </c>
      <c r="D29" s="46">
        <v>8073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8073</v>
      </c>
      <c r="O29" s="47">
        <f t="shared" si="1"/>
        <v>1.4535469931580842</v>
      </c>
      <c r="P29" s="9"/>
    </row>
    <row r="30" spans="1:16">
      <c r="A30" s="12"/>
      <c r="B30" s="25">
        <v>335.18</v>
      </c>
      <c r="C30" s="20" t="s">
        <v>32</v>
      </c>
      <c r="D30" s="46">
        <v>142463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142463</v>
      </c>
      <c r="O30" s="47">
        <f t="shared" si="1"/>
        <v>25.650522146200935</v>
      </c>
      <c r="P30" s="9"/>
    </row>
    <row r="31" spans="1:16">
      <c r="A31" s="12"/>
      <c r="B31" s="25">
        <v>335.49</v>
      </c>
      <c r="C31" s="20" t="s">
        <v>33</v>
      </c>
      <c r="D31" s="46">
        <v>6503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6503</v>
      </c>
      <c r="O31" s="47">
        <f t="shared" si="1"/>
        <v>1.1708678429960389</v>
      </c>
      <c r="P31" s="9"/>
    </row>
    <row r="32" spans="1:16">
      <c r="A32" s="12"/>
      <c r="B32" s="25">
        <v>337.2</v>
      </c>
      <c r="C32" s="20" t="s">
        <v>34</v>
      </c>
      <c r="D32" s="46">
        <v>56886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56886</v>
      </c>
      <c r="O32" s="47">
        <f t="shared" si="1"/>
        <v>10.242347857400071</v>
      </c>
      <c r="P32" s="9"/>
    </row>
    <row r="33" spans="1:16">
      <c r="A33" s="12"/>
      <c r="B33" s="25">
        <v>337.4</v>
      </c>
      <c r="C33" s="20" t="s">
        <v>35</v>
      </c>
      <c r="D33" s="46">
        <v>55018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55018</v>
      </c>
      <c r="O33" s="47">
        <f t="shared" si="1"/>
        <v>9.906013683831473</v>
      </c>
      <c r="P33" s="9"/>
    </row>
    <row r="34" spans="1:16">
      <c r="A34" s="12"/>
      <c r="B34" s="25">
        <v>337.7</v>
      </c>
      <c r="C34" s="20" t="s">
        <v>36</v>
      </c>
      <c r="D34" s="46">
        <v>3989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3989</v>
      </c>
      <c r="O34" s="47">
        <f t="shared" si="1"/>
        <v>0.71822110190853439</v>
      </c>
      <c r="P34" s="9"/>
    </row>
    <row r="35" spans="1:16" ht="15.75">
      <c r="A35" s="29" t="s">
        <v>41</v>
      </c>
      <c r="B35" s="30"/>
      <c r="C35" s="31"/>
      <c r="D35" s="32">
        <f t="shared" ref="D35:M35" si="7">SUM(D36:D44)</f>
        <v>110966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3653886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3764852</v>
      </c>
      <c r="O35" s="45">
        <f t="shared" si="1"/>
        <v>677.86316168527185</v>
      </c>
      <c r="P35" s="10"/>
    </row>
    <row r="36" spans="1:16">
      <c r="A36" s="12"/>
      <c r="B36" s="25">
        <v>341.1</v>
      </c>
      <c r="C36" s="20" t="s">
        <v>71</v>
      </c>
      <c r="D36" s="46">
        <v>598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598</v>
      </c>
      <c r="O36" s="47">
        <f t="shared" si="1"/>
        <v>0.10767014764133957</v>
      </c>
      <c r="P36" s="9"/>
    </row>
    <row r="37" spans="1:16">
      <c r="A37" s="12"/>
      <c r="B37" s="25">
        <v>341.3</v>
      </c>
      <c r="C37" s="20" t="s">
        <v>44</v>
      </c>
      <c r="D37" s="46">
        <v>3075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8">SUM(D37:M37)</f>
        <v>3075</v>
      </c>
      <c r="O37" s="47">
        <f t="shared" ref="O37:O58" si="9">(N37/O$60)</f>
        <v>0.55365502340655381</v>
      </c>
      <c r="P37" s="9"/>
    </row>
    <row r="38" spans="1:16">
      <c r="A38" s="12"/>
      <c r="B38" s="25">
        <v>343.3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1341464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1341464</v>
      </c>
      <c r="O38" s="47">
        <f t="shared" si="9"/>
        <v>241.53114872164207</v>
      </c>
      <c r="P38" s="9"/>
    </row>
    <row r="39" spans="1:16">
      <c r="A39" s="12"/>
      <c r="B39" s="25">
        <v>343.4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1023678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1023678</v>
      </c>
      <c r="O39" s="47">
        <f t="shared" si="9"/>
        <v>184.31364782138999</v>
      </c>
      <c r="P39" s="9"/>
    </row>
    <row r="40" spans="1:16">
      <c r="A40" s="12"/>
      <c r="B40" s="25">
        <v>343.5</v>
      </c>
      <c r="C40" s="20" t="s">
        <v>47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1092246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1092246</v>
      </c>
      <c r="O40" s="47">
        <f t="shared" si="9"/>
        <v>196.65934461649263</v>
      </c>
      <c r="P40" s="9"/>
    </row>
    <row r="41" spans="1:16">
      <c r="A41" s="12"/>
      <c r="B41" s="25">
        <v>343.7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196498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196498</v>
      </c>
      <c r="O41" s="47">
        <f t="shared" si="9"/>
        <v>35.379546272956425</v>
      </c>
      <c r="P41" s="9"/>
    </row>
    <row r="42" spans="1:16">
      <c r="A42" s="12"/>
      <c r="B42" s="25">
        <v>347.1</v>
      </c>
      <c r="C42" s="20" t="s">
        <v>49</v>
      </c>
      <c r="D42" s="46">
        <v>2795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2795</v>
      </c>
      <c r="O42" s="47">
        <f t="shared" si="9"/>
        <v>0.50324090745408712</v>
      </c>
      <c r="P42" s="9"/>
    </row>
    <row r="43" spans="1:16">
      <c r="A43" s="12"/>
      <c r="B43" s="25">
        <v>347.2</v>
      </c>
      <c r="C43" s="20" t="s">
        <v>50</v>
      </c>
      <c r="D43" s="46">
        <v>94588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94588</v>
      </c>
      <c r="O43" s="47">
        <f t="shared" si="9"/>
        <v>17.030608570399711</v>
      </c>
      <c r="P43" s="9"/>
    </row>
    <row r="44" spans="1:16">
      <c r="A44" s="12"/>
      <c r="B44" s="25">
        <v>347.5</v>
      </c>
      <c r="C44" s="20" t="s">
        <v>51</v>
      </c>
      <c r="D44" s="46">
        <v>9910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9910</v>
      </c>
      <c r="O44" s="47">
        <f t="shared" si="9"/>
        <v>1.784299603889089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SUM(D46:D48)</f>
        <v>89004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60834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8" si="11">SUM(D45:M45)</f>
        <v>149838</v>
      </c>
      <c r="O45" s="45">
        <f t="shared" si="9"/>
        <v>26.978393950306085</v>
      </c>
      <c r="P45" s="10"/>
    </row>
    <row r="46" spans="1:16">
      <c r="A46" s="13"/>
      <c r="B46" s="39">
        <v>351.1</v>
      </c>
      <c r="C46" s="21" t="s">
        <v>54</v>
      </c>
      <c r="D46" s="46">
        <v>53004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53004</v>
      </c>
      <c r="O46" s="47">
        <f t="shared" si="9"/>
        <v>9.5433921498019441</v>
      </c>
      <c r="P46" s="9"/>
    </row>
    <row r="47" spans="1:16">
      <c r="A47" s="13"/>
      <c r="B47" s="39">
        <v>352</v>
      </c>
      <c r="C47" s="21" t="s">
        <v>55</v>
      </c>
      <c r="D47" s="46">
        <v>398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398</v>
      </c>
      <c r="O47" s="47">
        <f t="shared" si="9"/>
        <v>7.1660064818149086E-2</v>
      </c>
      <c r="P47" s="9"/>
    </row>
    <row r="48" spans="1:16">
      <c r="A48" s="13"/>
      <c r="B48" s="39">
        <v>354</v>
      </c>
      <c r="C48" s="21" t="s">
        <v>56</v>
      </c>
      <c r="D48" s="46">
        <v>35602</v>
      </c>
      <c r="E48" s="46">
        <v>0</v>
      </c>
      <c r="F48" s="46">
        <v>0</v>
      </c>
      <c r="G48" s="46">
        <v>0</v>
      </c>
      <c r="H48" s="46">
        <v>0</v>
      </c>
      <c r="I48" s="46">
        <v>60834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96436</v>
      </c>
      <c r="O48" s="47">
        <f t="shared" si="9"/>
        <v>17.363341735685992</v>
      </c>
      <c r="P48" s="9"/>
    </row>
    <row r="49" spans="1:119" ht="15.75">
      <c r="A49" s="29" t="s">
        <v>3</v>
      </c>
      <c r="B49" s="30"/>
      <c r="C49" s="31"/>
      <c r="D49" s="32">
        <f t="shared" ref="D49:M49" si="12">SUM(D50:D54)</f>
        <v>187664</v>
      </c>
      <c r="E49" s="32">
        <f t="shared" si="12"/>
        <v>2735</v>
      </c>
      <c r="F49" s="32">
        <f t="shared" si="12"/>
        <v>0</v>
      </c>
      <c r="G49" s="32">
        <f t="shared" si="12"/>
        <v>54</v>
      </c>
      <c r="H49" s="32">
        <f t="shared" si="12"/>
        <v>0</v>
      </c>
      <c r="I49" s="32">
        <f t="shared" si="12"/>
        <v>175000</v>
      </c>
      <c r="J49" s="32">
        <f t="shared" si="12"/>
        <v>0</v>
      </c>
      <c r="K49" s="32">
        <f t="shared" si="12"/>
        <v>166163</v>
      </c>
      <c r="L49" s="32">
        <f t="shared" si="12"/>
        <v>0</v>
      </c>
      <c r="M49" s="32">
        <f t="shared" si="12"/>
        <v>0</v>
      </c>
      <c r="N49" s="32">
        <f t="shared" si="11"/>
        <v>531616</v>
      </c>
      <c r="O49" s="45">
        <f t="shared" si="9"/>
        <v>95.717680950666193</v>
      </c>
      <c r="P49" s="10"/>
    </row>
    <row r="50" spans="1:119">
      <c r="A50" s="12"/>
      <c r="B50" s="25">
        <v>361.1</v>
      </c>
      <c r="C50" s="20" t="s">
        <v>57</v>
      </c>
      <c r="D50" s="46">
        <v>129459</v>
      </c>
      <c r="E50" s="46">
        <v>1776</v>
      </c>
      <c r="F50" s="46">
        <v>0</v>
      </c>
      <c r="G50" s="46">
        <v>54</v>
      </c>
      <c r="H50" s="46">
        <v>0</v>
      </c>
      <c r="I50" s="46">
        <v>168473</v>
      </c>
      <c r="J50" s="46">
        <v>0</v>
      </c>
      <c r="K50" s="46">
        <v>52081</v>
      </c>
      <c r="L50" s="46">
        <v>0</v>
      </c>
      <c r="M50" s="46">
        <v>0</v>
      </c>
      <c r="N50" s="46">
        <f t="shared" si="11"/>
        <v>351843</v>
      </c>
      <c r="O50" s="47">
        <f t="shared" si="9"/>
        <v>63.349477853799065</v>
      </c>
      <c r="P50" s="9"/>
    </row>
    <row r="51" spans="1:119">
      <c r="A51" s="12"/>
      <c r="B51" s="25">
        <v>361.3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-74359</v>
      </c>
      <c r="L51" s="46">
        <v>0</v>
      </c>
      <c r="M51" s="46">
        <v>0</v>
      </c>
      <c r="N51" s="46">
        <f t="shared" si="11"/>
        <v>-74359</v>
      </c>
      <c r="O51" s="47">
        <f t="shared" si="9"/>
        <v>-13.38836874324811</v>
      </c>
      <c r="P51" s="9"/>
    </row>
    <row r="52" spans="1:119">
      <c r="A52" s="12"/>
      <c r="B52" s="25">
        <v>362</v>
      </c>
      <c r="C52" s="20" t="s">
        <v>59</v>
      </c>
      <c r="D52" s="46">
        <v>42788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42788</v>
      </c>
      <c r="O52" s="47">
        <f t="shared" si="9"/>
        <v>7.7039971191933745</v>
      </c>
      <c r="P52" s="9"/>
    </row>
    <row r="53" spans="1:119">
      <c r="A53" s="12"/>
      <c r="B53" s="25">
        <v>368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188441</v>
      </c>
      <c r="L53" s="46">
        <v>0</v>
      </c>
      <c r="M53" s="46">
        <v>0</v>
      </c>
      <c r="N53" s="46">
        <f t="shared" si="11"/>
        <v>188441</v>
      </c>
      <c r="O53" s="47">
        <f t="shared" si="9"/>
        <v>33.928880086424201</v>
      </c>
      <c r="P53" s="9"/>
    </row>
    <row r="54" spans="1:119">
      <c r="A54" s="12"/>
      <c r="B54" s="25">
        <v>369.9</v>
      </c>
      <c r="C54" s="20" t="s">
        <v>61</v>
      </c>
      <c r="D54" s="46">
        <v>15417</v>
      </c>
      <c r="E54" s="46">
        <v>959</v>
      </c>
      <c r="F54" s="46">
        <v>0</v>
      </c>
      <c r="G54" s="46">
        <v>0</v>
      </c>
      <c r="H54" s="46">
        <v>0</v>
      </c>
      <c r="I54" s="46">
        <v>6527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22903</v>
      </c>
      <c r="O54" s="47">
        <f t="shared" si="9"/>
        <v>4.1236946344976593</v>
      </c>
      <c r="P54" s="9"/>
    </row>
    <row r="55" spans="1:119" ht="15.75">
      <c r="A55" s="29" t="s">
        <v>43</v>
      </c>
      <c r="B55" s="30"/>
      <c r="C55" s="31"/>
      <c r="D55" s="32">
        <f t="shared" ref="D55:M55" si="13">SUM(D56:D57)</f>
        <v>0</v>
      </c>
      <c r="E55" s="32">
        <f t="shared" si="13"/>
        <v>1101185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0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 t="shared" si="11"/>
        <v>1101185</v>
      </c>
      <c r="O55" s="45">
        <f t="shared" si="9"/>
        <v>198.26881526827512</v>
      </c>
      <c r="P55" s="9"/>
    </row>
    <row r="56" spans="1:119">
      <c r="A56" s="12"/>
      <c r="B56" s="25">
        <v>381</v>
      </c>
      <c r="C56" s="20" t="s">
        <v>62</v>
      </c>
      <c r="D56" s="46">
        <v>0</v>
      </c>
      <c r="E56" s="46">
        <v>1185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1185</v>
      </c>
      <c r="O56" s="47">
        <f t="shared" si="9"/>
        <v>0.21335974072740369</v>
      </c>
      <c r="P56" s="9"/>
    </row>
    <row r="57" spans="1:119" ht="15.75" thickBot="1">
      <c r="A57" s="12"/>
      <c r="B57" s="25">
        <v>384</v>
      </c>
      <c r="C57" s="20" t="s">
        <v>63</v>
      </c>
      <c r="D57" s="46">
        <v>0</v>
      </c>
      <c r="E57" s="46">
        <v>1100000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1100000</v>
      </c>
      <c r="O57" s="47">
        <f t="shared" si="9"/>
        <v>198.05545552754771</v>
      </c>
      <c r="P57" s="9"/>
    </row>
    <row r="58" spans="1:119" ht="16.5" thickBot="1">
      <c r="A58" s="14" t="s">
        <v>52</v>
      </c>
      <c r="B58" s="23"/>
      <c r="C58" s="22"/>
      <c r="D58" s="15">
        <f t="shared" ref="D58:M58" si="14">SUM(D5,D14,D19,D35,D45,D49,D55)</f>
        <v>4982819</v>
      </c>
      <c r="E58" s="15">
        <f t="shared" si="14"/>
        <v>1416687</v>
      </c>
      <c r="F58" s="15">
        <f t="shared" si="14"/>
        <v>0</v>
      </c>
      <c r="G58" s="15">
        <f t="shared" si="14"/>
        <v>54</v>
      </c>
      <c r="H58" s="15">
        <f t="shared" si="14"/>
        <v>0</v>
      </c>
      <c r="I58" s="15">
        <f t="shared" si="14"/>
        <v>4225629</v>
      </c>
      <c r="J58" s="15">
        <f t="shared" si="14"/>
        <v>0</v>
      </c>
      <c r="K58" s="15">
        <f t="shared" si="14"/>
        <v>166163</v>
      </c>
      <c r="L58" s="15">
        <f t="shared" si="14"/>
        <v>0</v>
      </c>
      <c r="M58" s="15">
        <f t="shared" si="14"/>
        <v>0</v>
      </c>
      <c r="N58" s="15">
        <f t="shared" si="11"/>
        <v>10791352</v>
      </c>
      <c r="O58" s="38">
        <f t="shared" si="9"/>
        <v>1942.9873964710118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70</v>
      </c>
      <c r="M60" s="118"/>
      <c r="N60" s="118"/>
      <c r="O60" s="43">
        <v>5554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thickBot="1">
      <c r="A62" s="120" t="s">
        <v>82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A62:O62"/>
    <mergeCell ref="A61:O61"/>
    <mergeCell ref="L60:N6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3307411</v>
      </c>
      <c r="E5" s="27">
        <f t="shared" si="0"/>
        <v>387499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3694910</v>
      </c>
      <c r="O5" s="33">
        <f t="shared" ref="O5:O36" si="1">(N5/O$56)</f>
        <v>669.36775362318838</v>
      </c>
      <c r="P5" s="6"/>
    </row>
    <row r="6" spans="1:133">
      <c r="A6" s="12"/>
      <c r="B6" s="25">
        <v>311</v>
      </c>
      <c r="C6" s="20" t="s">
        <v>2</v>
      </c>
      <c r="D6" s="46">
        <v>2306323</v>
      </c>
      <c r="E6" s="46">
        <v>387499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2693822</v>
      </c>
      <c r="O6" s="47">
        <f t="shared" si="1"/>
        <v>488.01123188405796</v>
      </c>
      <c r="P6" s="9"/>
    </row>
    <row r="7" spans="1:133">
      <c r="A7" s="12"/>
      <c r="B7" s="25">
        <v>312.41000000000003</v>
      </c>
      <c r="C7" s="20" t="s">
        <v>10</v>
      </c>
      <c r="D7" s="46">
        <v>113158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113158</v>
      </c>
      <c r="O7" s="47">
        <f t="shared" si="1"/>
        <v>20.49963768115942</v>
      </c>
      <c r="P7" s="9"/>
    </row>
    <row r="8" spans="1:133">
      <c r="A8" s="12"/>
      <c r="B8" s="25">
        <v>312.60000000000002</v>
      </c>
      <c r="C8" s="20" t="s">
        <v>11</v>
      </c>
      <c r="D8" s="46">
        <v>193651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193651</v>
      </c>
      <c r="O8" s="47">
        <f t="shared" si="1"/>
        <v>35.081702898550724</v>
      </c>
      <c r="P8" s="9"/>
    </row>
    <row r="9" spans="1:133">
      <c r="A9" s="12"/>
      <c r="B9" s="25">
        <v>314.10000000000002</v>
      </c>
      <c r="C9" s="20" t="s">
        <v>12</v>
      </c>
      <c r="D9" s="46">
        <v>287909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287909</v>
      </c>
      <c r="O9" s="47">
        <f t="shared" si="1"/>
        <v>52.157427536231886</v>
      </c>
      <c r="P9" s="9"/>
    </row>
    <row r="10" spans="1:133">
      <c r="A10" s="12"/>
      <c r="B10" s="25">
        <v>314.2</v>
      </c>
      <c r="C10" s="20" t="s">
        <v>74</v>
      </c>
      <c r="D10" s="46">
        <v>264270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264270</v>
      </c>
      <c r="O10" s="47">
        <f t="shared" si="1"/>
        <v>47.875</v>
      </c>
      <c r="P10" s="9"/>
    </row>
    <row r="11" spans="1:133">
      <c r="A11" s="12"/>
      <c r="B11" s="25">
        <v>314.39999999999998</v>
      </c>
      <c r="C11" s="20" t="s">
        <v>75</v>
      </c>
      <c r="D11" s="46">
        <v>21128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21128</v>
      </c>
      <c r="O11" s="47">
        <f t="shared" si="1"/>
        <v>3.827536231884058</v>
      </c>
      <c r="P11" s="9"/>
    </row>
    <row r="12" spans="1:133">
      <c r="A12" s="12"/>
      <c r="B12" s="25">
        <v>314.5</v>
      </c>
      <c r="C12" s="20" t="s">
        <v>95</v>
      </c>
      <c r="D12" s="46">
        <v>120972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120972</v>
      </c>
      <c r="O12" s="47">
        <f t="shared" si="1"/>
        <v>21.915217391304349</v>
      </c>
      <c r="P12" s="9"/>
    </row>
    <row r="13" spans="1:133" ht="15.75">
      <c r="A13" s="29" t="s">
        <v>96</v>
      </c>
      <c r="B13" s="30"/>
      <c r="C13" s="31"/>
      <c r="D13" s="32">
        <f t="shared" ref="D13:M13" si="3">SUM(D14:D16)</f>
        <v>379387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379387</v>
      </c>
      <c r="O13" s="45">
        <f t="shared" si="1"/>
        <v>68.729528985507244</v>
      </c>
      <c r="P13" s="10"/>
    </row>
    <row r="14" spans="1:133">
      <c r="A14" s="12"/>
      <c r="B14" s="25">
        <v>322</v>
      </c>
      <c r="C14" s="20" t="s">
        <v>0</v>
      </c>
      <c r="D14" s="46">
        <v>13940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13940</v>
      </c>
      <c r="O14" s="47">
        <f t="shared" si="1"/>
        <v>2.5253623188405796</v>
      </c>
      <c r="P14" s="9"/>
    </row>
    <row r="15" spans="1:133">
      <c r="A15" s="12"/>
      <c r="B15" s="25">
        <v>323.10000000000002</v>
      </c>
      <c r="C15" s="20" t="s">
        <v>18</v>
      </c>
      <c r="D15" s="46">
        <v>283642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283642</v>
      </c>
      <c r="O15" s="47">
        <f t="shared" si="1"/>
        <v>51.384420289855072</v>
      </c>
      <c r="P15" s="9"/>
    </row>
    <row r="16" spans="1:133">
      <c r="A16" s="12"/>
      <c r="B16" s="25">
        <v>329</v>
      </c>
      <c r="C16" s="20" t="s">
        <v>97</v>
      </c>
      <c r="D16" s="46">
        <v>81805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81805</v>
      </c>
      <c r="O16" s="47">
        <f t="shared" si="1"/>
        <v>14.819746376811594</v>
      </c>
      <c r="P16" s="9"/>
    </row>
    <row r="17" spans="1:16" ht="15.75">
      <c r="A17" s="29" t="s">
        <v>23</v>
      </c>
      <c r="B17" s="30"/>
      <c r="C17" s="31"/>
      <c r="D17" s="32">
        <f t="shared" ref="D17:M17" si="5">SUM(D18:D29)</f>
        <v>667349</v>
      </c>
      <c r="E17" s="32">
        <f t="shared" si="5"/>
        <v>17647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13382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698378</v>
      </c>
      <c r="O17" s="45">
        <f t="shared" si="1"/>
        <v>126.51775362318841</v>
      </c>
      <c r="P17" s="10"/>
    </row>
    <row r="18" spans="1:16">
      <c r="A18" s="12"/>
      <c r="B18" s="25">
        <v>331.1</v>
      </c>
      <c r="C18" s="20" t="s">
        <v>21</v>
      </c>
      <c r="D18" s="46">
        <v>29839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29839</v>
      </c>
      <c r="O18" s="47">
        <f t="shared" si="1"/>
        <v>5.4056159420289855</v>
      </c>
      <c r="P18" s="9"/>
    </row>
    <row r="19" spans="1:16">
      <c r="A19" s="12"/>
      <c r="B19" s="25">
        <v>331.2</v>
      </c>
      <c r="C19" s="20" t="s">
        <v>22</v>
      </c>
      <c r="D19" s="46">
        <v>20239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6">SUM(D19:M19)</f>
        <v>20239</v>
      </c>
      <c r="O19" s="47">
        <f t="shared" si="1"/>
        <v>3.6664855072463767</v>
      </c>
      <c r="P19" s="9"/>
    </row>
    <row r="20" spans="1:16">
      <c r="A20" s="12"/>
      <c r="B20" s="25">
        <v>331.35</v>
      </c>
      <c r="C20" s="20" t="s">
        <v>98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13382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13382</v>
      </c>
      <c r="O20" s="47">
        <f t="shared" si="1"/>
        <v>2.4242753623188404</v>
      </c>
      <c r="P20" s="9"/>
    </row>
    <row r="21" spans="1:16">
      <c r="A21" s="12"/>
      <c r="B21" s="25">
        <v>334.2</v>
      </c>
      <c r="C21" s="20" t="s">
        <v>24</v>
      </c>
      <c r="D21" s="46">
        <v>39277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39277</v>
      </c>
      <c r="O21" s="47">
        <f t="shared" si="1"/>
        <v>7.1153985507246373</v>
      </c>
      <c r="P21" s="9"/>
    </row>
    <row r="22" spans="1:16">
      <c r="A22" s="12"/>
      <c r="B22" s="25">
        <v>334.39</v>
      </c>
      <c r="C22" s="20" t="s">
        <v>27</v>
      </c>
      <c r="D22" s="46">
        <v>114242</v>
      </c>
      <c r="E22" s="46">
        <v>17647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131889</v>
      </c>
      <c r="O22" s="47">
        <f t="shared" si="1"/>
        <v>23.892934782608695</v>
      </c>
      <c r="P22" s="9"/>
    </row>
    <row r="23" spans="1:16">
      <c r="A23" s="12"/>
      <c r="B23" s="25">
        <v>334.7</v>
      </c>
      <c r="C23" s="20" t="s">
        <v>28</v>
      </c>
      <c r="D23" s="46">
        <v>90137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90137</v>
      </c>
      <c r="O23" s="47">
        <f t="shared" si="1"/>
        <v>16.329166666666666</v>
      </c>
      <c r="P23" s="9"/>
    </row>
    <row r="24" spans="1:16">
      <c r="A24" s="12"/>
      <c r="B24" s="25">
        <v>335.12</v>
      </c>
      <c r="C24" s="20" t="s">
        <v>29</v>
      </c>
      <c r="D24" s="46">
        <v>98627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98627</v>
      </c>
      <c r="O24" s="47">
        <f t="shared" si="1"/>
        <v>17.867210144927537</v>
      </c>
      <c r="P24" s="9"/>
    </row>
    <row r="25" spans="1:16">
      <c r="A25" s="12"/>
      <c r="B25" s="25">
        <v>335.18</v>
      </c>
      <c r="C25" s="20" t="s">
        <v>32</v>
      </c>
      <c r="D25" s="46">
        <v>158423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158423</v>
      </c>
      <c r="O25" s="47">
        <f t="shared" si="1"/>
        <v>28.699818840579709</v>
      </c>
      <c r="P25" s="9"/>
    </row>
    <row r="26" spans="1:16">
      <c r="A26" s="12"/>
      <c r="B26" s="25">
        <v>335.9</v>
      </c>
      <c r="C26" s="20" t="s">
        <v>77</v>
      </c>
      <c r="D26" s="46">
        <v>6225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6225</v>
      </c>
      <c r="O26" s="47">
        <f t="shared" si="1"/>
        <v>1.1277173913043479</v>
      </c>
      <c r="P26" s="9"/>
    </row>
    <row r="27" spans="1:16">
      <c r="A27" s="12"/>
      <c r="B27" s="25">
        <v>337.2</v>
      </c>
      <c r="C27" s="20" t="s">
        <v>34</v>
      </c>
      <c r="D27" s="46">
        <v>52938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52938</v>
      </c>
      <c r="O27" s="47">
        <f t="shared" si="1"/>
        <v>9.590217391304348</v>
      </c>
      <c r="P27" s="9"/>
    </row>
    <row r="28" spans="1:16">
      <c r="A28" s="12"/>
      <c r="B28" s="25">
        <v>337.4</v>
      </c>
      <c r="C28" s="20" t="s">
        <v>35</v>
      </c>
      <c r="D28" s="46">
        <v>53919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53919</v>
      </c>
      <c r="O28" s="47">
        <f t="shared" si="1"/>
        <v>9.7679347826086964</v>
      </c>
      <c r="P28" s="9"/>
    </row>
    <row r="29" spans="1:16">
      <c r="A29" s="12"/>
      <c r="B29" s="25">
        <v>337.7</v>
      </c>
      <c r="C29" s="20" t="s">
        <v>36</v>
      </c>
      <c r="D29" s="46">
        <v>3483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3483</v>
      </c>
      <c r="O29" s="47">
        <f t="shared" si="1"/>
        <v>0.63097826086956521</v>
      </c>
      <c r="P29" s="9"/>
    </row>
    <row r="30" spans="1:16" ht="15.75">
      <c r="A30" s="29" t="s">
        <v>41</v>
      </c>
      <c r="B30" s="30"/>
      <c r="C30" s="31"/>
      <c r="D30" s="32">
        <f t="shared" ref="D30:M30" si="7">SUM(D31:D38)</f>
        <v>177660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3424488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3602148</v>
      </c>
      <c r="O30" s="45">
        <f t="shared" si="1"/>
        <v>652.56304347826085</v>
      </c>
      <c r="P30" s="10"/>
    </row>
    <row r="31" spans="1:16">
      <c r="A31" s="12"/>
      <c r="B31" s="25">
        <v>341.1</v>
      </c>
      <c r="C31" s="20" t="s">
        <v>71</v>
      </c>
      <c r="D31" s="46">
        <v>1560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1560</v>
      </c>
      <c r="O31" s="47">
        <f t="shared" si="1"/>
        <v>0.28260869565217389</v>
      </c>
      <c r="P31" s="9"/>
    </row>
    <row r="32" spans="1:16">
      <c r="A32" s="12"/>
      <c r="B32" s="25">
        <v>341.3</v>
      </c>
      <c r="C32" s="20" t="s">
        <v>44</v>
      </c>
      <c r="D32" s="46">
        <v>1470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1470</v>
      </c>
      <c r="O32" s="47">
        <f t="shared" si="1"/>
        <v>0.26630434782608697</v>
      </c>
      <c r="P32" s="9"/>
    </row>
    <row r="33" spans="1:16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1488321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1488321</v>
      </c>
      <c r="O33" s="47">
        <f t="shared" si="1"/>
        <v>269.62336956521739</v>
      </c>
      <c r="P33" s="9"/>
    </row>
    <row r="34" spans="1:16">
      <c r="A34" s="12"/>
      <c r="B34" s="25">
        <v>343.4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876351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876351</v>
      </c>
      <c r="O34" s="47">
        <f t="shared" si="1"/>
        <v>158.75923913043479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1059816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1059816</v>
      </c>
      <c r="O35" s="47">
        <f t="shared" si="1"/>
        <v>191.99565217391304</v>
      </c>
      <c r="P35" s="9"/>
    </row>
    <row r="36" spans="1:16">
      <c r="A36" s="12"/>
      <c r="B36" s="25">
        <v>347.1</v>
      </c>
      <c r="C36" s="20" t="s">
        <v>49</v>
      </c>
      <c r="D36" s="46">
        <v>2185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2185</v>
      </c>
      <c r="O36" s="47">
        <f t="shared" si="1"/>
        <v>0.39583333333333331</v>
      </c>
      <c r="P36" s="9"/>
    </row>
    <row r="37" spans="1:16">
      <c r="A37" s="12"/>
      <c r="B37" s="25">
        <v>347.2</v>
      </c>
      <c r="C37" s="20" t="s">
        <v>50</v>
      </c>
      <c r="D37" s="46">
        <v>148769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148769</v>
      </c>
      <c r="O37" s="47">
        <f t="shared" ref="O37:O54" si="9">(N37/O$56)</f>
        <v>26.950905797101449</v>
      </c>
      <c r="P37" s="9"/>
    </row>
    <row r="38" spans="1:16">
      <c r="A38" s="12"/>
      <c r="B38" s="25">
        <v>347.5</v>
      </c>
      <c r="C38" s="20" t="s">
        <v>51</v>
      </c>
      <c r="D38" s="46">
        <v>23676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23676</v>
      </c>
      <c r="O38" s="47">
        <f t="shared" si="9"/>
        <v>4.2891304347826091</v>
      </c>
      <c r="P38" s="9"/>
    </row>
    <row r="39" spans="1:16" ht="15.75">
      <c r="A39" s="29" t="s">
        <v>42</v>
      </c>
      <c r="B39" s="30"/>
      <c r="C39" s="31"/>
      <c r="D39" s="32">
        <f t="shared" ref="D39:M39" si="10">SUM(D40:D42)</f>
        <v>75228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56364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131592</v>
      </c>
      <c r="O39" s="45">
        <f t="shared" si="9"/>
        <v>23.839130434782607</v>
      </c>
      <c r="P39" s="10"/>
    </row>
    <row r="40" spans="1:16">
      <c r="A40" s="13"/>
      <c r="B40" s="39">
        <v>351.1</v>
      </c>
      <c r="C40" s="21" t="s">
        <v>54</v>
      </c>
      <c r="D40" s="46">
        <v>66409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66409</v>
      </c>
      <c r="O40" s="47">
        <f t="shared" si="9"/>
        <v>12.030615942028986</v>
      </c>
      <c r="P40" s="9"/>
    </row>
    <row r="41" spans="1:16">
      <c r="A41" s="13"/>
      <c r="B41" s="39">
        <v>352</v>
      </c>
      <c r="C41" s="21" t="s">
        <v>55</v>
      </c>
      <c r="D41" s="46">
        <v>1173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1173</v>
      </c>
      <c r="O41" s="47">
        <f t="shared" si="9"/>
        <v>0.21249999999999999</v>
      </c>
      <c r="P41" s="9"/>
    </row>
    <row r="42" spans="1:16">
      <c r="A42" s="13"/>
      <c r="B42" s="39">
        <v>354</v>
      </c>
      <c r="C42" s="21" t="s">
        <v>56</v>
      </c>
      <c r="D42" s="46">
        <v>7646</v>
      </c>
      <c r="E42" s="46">
        <v>0</v>
      </c>
      <c r="F42" s="46">
        <v>0</v>
      </c>
      <c r="G42" s="46">
        <v>0</v>
      </c>
      <c r="H42" s="46">
        <v>0</v>
      </c>
      <c r="I42" s="46">
        <v>56364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4" si="11">SUM(D42:M42)</f>
        <v>64010</v>
      </c>
      <c r="O42" s="47">
        <f t="shared" si="9"/>
        <v>11.596014492753623</v>
      </c>
      <c r="P42" s="9"/>
    </row>
    <row r="43" spans="1:16" ht="15.75">
      <c r="A43" s="29" t="s">
        <v>3</v>
      </c>
      <c r="B43" s="30"/>
      <c r="C43" s="31"/>
      <c r="D43" s="32">
        <f t="shared" ref="D43:M43" si="12">SUM(D44:D49)</f>
        <v>187231</v>
      </c>
      <c r="E43" s="32">
        <f t="shared" si="12"/>
        <v>12013</v>
      </c>
      <c r="F43" s="32">
        <f t="shared" si="12"/>
        <v>0</v>
      </c>
      <c r="G43" s="32">
        <f t="shared" si="12"/>
        <v>7102</v>
      </c>
      <c r="H43" s="32">
        <f t="shared" si="12"/>
        <v>0</v>
      </c>
      <c r="I43" s="32">
        <f t="shared" si="12"/>
        <v>247122</v>
      </c>
      <c r="J43" s="32">
        <f t="shared" si="12"/>
        <v>0</v>
      </c>
      <c r="K43" s="32">
        <f t="shared" si="12"/>
        <v>-69558</v>
      </c>
      <c r="L43" s="32">
        <f t="shared" si="12"/>
        <v>0</v>
      </c>
      <c r="M43" s="32">
        <f t="shared" si="12"/>
        <v>0</v>
      </c>
      <c r="N43" s="32">
        <f t="shared" si="11"/>
        <v>383910</v>
      </c>
      <c r="O43" s="45">
        <f t="shared" si="9"/>
        <v>69.548913043478265</v>
      </c>
      <c r="P43" s="10"/>
    </row>
    <row r="44" spans="1:16">
      <c r="A44" s="12"/>
      <c r="B44" s="25">
        <v>361.1</v>
      </c>
      <c r="C44" s="20" t="s">
        <v>57</v>
      </c>
      <c r="D44" s="46">
        <v>134664</v>
      </c>
      <c r="E44" s="46">
        <v>11010</v>
      </c>
      <c r="F44" s="46">
        <v>0</v>
      </c>
      <c r="G44" s="46">
        <v>7102</v>
      </c>
      <c r="H44" s="46">
        <v>0</v>
      </c>
      <c r="I44" s="46">
        <v>199090</v>
      </c>
      <c r="J44" s="46">
        <v>0</v>
      </c>
      <c r="K44" s="46">
        <v>46485</v>
      </c>
      <c r="L44" s="46">
        <v>0</v>
      </c>
      <c r="M44" s="46">
        <v>0</v>
      </c>
      <c r="N44" s="46">
        <f t="shared" si="11"/>
        <v>398351</v>
      </c>
      <c r="O44" s="47">
        <f t="shared" si="9"/>
        <v>72.165036231884059</v>
      </c>
      <c r="P44" s="9"/>
    </row>
    <row r="45" spans="1:16">
      <c r="A45" s="12"/>
      <c r="B45" s="25">
        <v>361.3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-340191</v>
      </c>
      <c r="L45" s="46">
        <v>0</v>
      </c>
      <c r="M45" s="46">
        <v>0</v>
      </c>
      <c r="N45" s="46">
        <f t="shared" si="11"/>
        <v>-340191</v>
      </c>
      <c r="O45" s="47">
        <f t="shared" si="9"/>
        <v>-61.62880434782609</v>
      </c>
      <c r="P45" s="9"/>
    </row>
    <row r="46" spans="1:16">
      <c r="A46" s="12"/>
      <c r="B46" s="25">
        <v>362</v>
      </c>
      <c r="C46" s="20" t="s">
        <v>59</v>
      </c>
      <c r="D46" s="46">
        <v>35953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35953</v>
      </c>
      <c r="O46" s="47">
        <f t="shared" si="9"/>
        <v>6.5132246376811596</v>
      </c>
      <c r="P46" s="9"/>
    </row>
    <row r="47" spans="1:16">
      <c r="A47" s="12"/>
      <c r="B47" s="25">
        <v>363.23</v>
      </c>
      <c r="C47" s="20" t="s">
        <v>99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40565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40565</v>
      </c>
      <c r="O47" s="47">
        <f t="shared" si="9"/>
        <v>7.3487318840579707</v>
      </c>
      <c r="P47" s="9"/>
    </row>
    <row r="48" spans="1:16">
      <c r="A48" s="12"/>
      <c r="B48" s="25">
        <v>368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224148</v>
      </c>
      <c r="L48" s="46">
        <v>0</v>
      </c>
      <c r="M48" s="46">
        <v>0</v>
      </c>
      <c r="N48" s="46">
        <f t="shared" si="11"/>
        <v>224148</v>
      </c>
      <c r="O48" s="47">
        <f t="shared" si="9"/>
        <v>40.606521739130436</v>
      </c>
      <c r="P48" s="9"/>
    </row>
    <row r="49" spans="1:119">
      <c r="A49" s="12"/>
      <c r="B49" s="25">
        <v>369.9</v>
      </c>
      <c r="C49" s="20" t="s">
        <v>61</v>
      </c>
      <c r="D49" s="46">
        <v>16614</v>
      </c>
      <c r="E49" s="46">
        <v>1003</v>
      </c>
      <c r="F49" s="46">
        <v>0</v>
      </c>
      <c r="G49" s="46">
        <v>0</v>
      </c>
      <c r="H49" s="46">
        <v>0</v>
      </c>
      <c r="I49" s="46">
        <v>7467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25084</v>
      </c>
      <c r="O49" s="47">
        <f t="shared" si="9"/>
        <v>4.5442028985507248</v>
      </c>
      <c r="P49" s="9"/>
    </row>
    <row r="50" spans="1:119" ht="15.75">
      <c r="A50" s="29" t="s">
        <v>43</v>
      </c>
      <c r="B50" s="30"/>
      <c r="C50" s="31"/>
      <c r="D50" s="32">
        <f t="shared" ref="D50:M50" si="13">SUM(D51:D53)</f>
        <v>383020</v>
      </c>
      <c r="E50" s="32">
        <f t="shared" si="13"/>
        <v>0</v>
      </c>
      <c r="F50" s="32">
        <f t="shared" si="13"/>
        <v>0</v>
      </c>
      <c r="G50" s="32">
        <f t="shared" si="13"/>
        <v>196827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579847</v>
      </c>
      <c r="O50" s="45">
        <f t="shared" si="9"/>
        <v>105.04474637681159</v>
      </c>
      <c r="P50" s="9"/>
    </row>
    <row r="51" spans="1:119">
      <c r="A51" s="12"/>
      <c r="B51" s="25">
        <v>381</v>
      </c>
      <c r="C51" s="20" t="s">
        <v>62</v>
      </c>
      <c r="D51" s="46">
        <v>0</v>
      </c>
      <c r="E51" s="46">
        <v>0</v>
      </c>
      <c r="F51" s="46">
        <v>0</v>
      </c>
      <c r="G51" s="46">
        <v>196827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196827</v>
      </c>
      <c r="O51" s="47">
        <f t="shared" si="9"/>
        <v>35.657065217391306</v>
      </c>
      <c r="P51" s="9"/>
    </row>
    <row r="52" spans="1:119">
      <c r="A52" s="12"/>
      <c r="B52" s="25">
        <v>382</v>
      </c>
      <c r="C52" s="20" t="s">
        <v>100</v>
      </c>
      <c r="D52" s="46">
        <v>301000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301000</v>
      </c>
      <c r="O52" s="47">
        <f t="shared" si="9"/>
        <v>54.528985507246375</v>
      </c>
      <c r="P52" s="9"/>
    </row>
    <row r="53" spans="1:119" ht="15.75" thickBot="1">
      <c r="A53" s="12"/>
      <c r="B53" s="25">
        <v>383</v>
      </c>
      <c r="C53" s="20" t="s">
        <v>80</v>
      </c>
      <c r="D53" s="46">
        <v>82020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82020</v>
      </c>
      <c r="O53" s="47">
        <f t="shared" si="9"/>
        <v>14.858695652173912</v>
      </c>
      <c r="P53" s="9"/>
    </row>
    <row r="54" spans="1:119" ht="16.5" thickBot="1">
      <c r="A54" s="14" t="s">
        <v>52</v>
      </c>
      <c r="B54" s="23"/>
      <c r="C54" s="22"/>
      <c r="D54" s="15">
        <f t="shared" ref="D54:M54" si="14">SUM(D5,D13,D17,D30,D39,D43,D50)</f>
        <v>5177286</v>
      </c>
      <c r="E54" s="15">
        <f t="shared" si="14"/>
        <v>417159</v>
      </c>
      <c r="F54" s="15">
        <f t="shared" si="14"/>
        <v>0</v>
      </c>
      <c r="G54" s="15">
        <f t="shared" si="14"/>
        <v>203929</v>
      </c>
      <c r="H54" s="15">
        <f t="shared" si="14"/>
        <v>0</v>
      </c>
      <c r="I54" s="15">
        <f t="shared" si="14"/>
        <v>3741356</v>
      </c>
      <c r="J54" s="15">
        <f t="shared" si="14"/>
        <v>0</v>
      </c>
      <c r="K54" s="15">
        <f t="shared" si="14"/>
        <v>-69558</v>
      </c>
      <c r="L54" s="15">
        <f t="shared" si="14"/>
        <v>0</v>
      </c>
      <c r="M54" s="15">
        <f t="shared" si="14"/>
        <v>0</v>
      </c>
      <c r="N54" s="15">
        <f t="shared" si="11"/>
        <v>9470172</v>
      </c>
      <c r="O54" s="38">
        <f t="shared" si="9"/>
        <v>1715.6108695652174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101</v>
      </c>
      <c r="M56" s="118"/>
      <c r="N56" s="118"/>
      <c r="O56" s="43">
        <v>5520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82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29"/>
      <c r="M3" s="130"/>
      <c r="N3" s="36"/>
      <c r="O3" s="37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143</v>
      </c>
      <c r="N4" s="35" t="s">
        <v>9</v>
      </c>
      <c r="O4" s="35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SUM(D6:D12)</f>
        <v>5436044</v>
      </c>
      <c r="E5" s="27">
        <f t="shared" si="0"/>
        <v>379033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5815077</v>
      </c>
      <c r="P5" s="33">
        <f t="shared" ref="P5:P51" si="1">(O5/P$53)</f>
        <v>1106.7904453749525</v>
      </c>
      <c r="Q5" s="6"/>
    </row>
    <row r="6" spans="1:134">
      <c r="A6" s="12"/>
      <c r="B6" s="25">
        <v>311</v>
      </c>
      <c r="C6" s="20" t="s">
        <v>2</v>
      </c>
      <c r="D6" s="46">
        <v>4285981</v>
      </c>
      <c r="E6" s="46">
        <v>379033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4665014</v>
      </c>
      <c r="P6" s="47">
        <f t="shared" si="1"/>
        <v>887.8976018271793</v>
      </c>
      <c r="Q6" s="9"/>
    </row>
    <row r="7" spans="1:134">
      <c r="A7" s="12"/>
      <c r="B7" s="25">
        <v>312.41000000000003</v>
      </c>
      <c r="C7" s="20" t="s">
        <v>146</v>
      </c>
      <c r="D7" s="46">
        <v>104282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104282</v>
      </c>
      <c r="P7" s="47">
        <f t="shared" si="1"/>
        <v>19.848115721355157</v>
      </c>
      <c r="Q7" s="9"/>
    </row>
    <row r="8" spans="1:134">
      <c r="A8" s="12"/>
      <c r="B8" s="25">
        <v>314.10000000000002</v>
      </c>
      <c r="C8" s="20" t="s">
        <v>12</v>
      </c>
      <c r="D8" s="46">
        <v>508856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508856</v>
      </c>
      <c r="P8" s="47">
        <f t="shared" si="1"/>
        <v>96.851161020175098</v>
      </c>
      <c r="Q8" s="9"/>
    </row>
    <row r="9" spans="1:134">
      <c r="A9" s="12"/>
      <c r="B9" s="25">
        <v>314.3</v>
      </c>
      <c r="C9" s="20" t="s">
        <v>13</v>
      </c>
      <c r="D9" s="46">
        <v>286152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286152</v>
      </c>
      <c r="P9" s="47">
        <f t="shared" si="1"/>
        <v>54.463646745336888</v>
      </c>
      <c r="Q9" s="9"/>
    </row>
    <row r="10" spans="1:134">
      <c r="A10" s="12"/>
      <c r="B10" s="25">
        <v>314.8</v>
      </c>
      <c r="C10" s="20" t="s">
        <v>14</v>
      </c>
      <c r="D10" s="46">
        <v>30017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30017</v>
      </c>
      <c r="P10" s="47">
        <f t="shared" si="1"/>
        <v>5.7131709173962699</v>
      </c>
      <c r="Q10" s="9"/>
    </row>
    <row r="11" spans="1:134">
      <c r="A11" s="12"/>
      <c r="B11" s="25">
        <v>314.89999999999998</v>
      </c>
      <c r="C11" s="20" t="s">
        <v>131</v>
      </c>
      <c r="D11" s="46">
        <v>183907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183907</v>
      </c>
      <c r="P11" s="47">
        <f t="shared" si="1"/>
        <v>35.00323562999619</v>
      </c>
      <c r="Q11" s="9"/>
    </row>
    <row r="12" spans="1:134">
      <c r="A12" s="12"/>
      <c r="B12" s="25">
        <v>316</v>
      </c>
      <c r="C12" s="20" t="s">
        <v>132</v>
      </c>
      <c r="D12" s="46">
        <v>36849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36849</v>
      </c>
      <c r="P12" s="47">
        <f t="shared" si="1"/>
        <v>7.0135135135135132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SUM(D14:D18)</f>
        <v>786280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881789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1668069</v>
      </c>
      <c r="P13" s="45">
        <f t="shared" si="1"/>
        <v>317.48553483060527</v>
      </c>
      <c r="Q13" s="10"/>
    </row>
    <row r="14" spans="1:134">
      <c r="A14" s="12"/>
      <c r="B14" s="25">
        <v>322.89999999999998</v>
      </c>
      <c r="C14" s="20" t="s">
        <v>157</v>
      </c>
      <c r="D14" s="46">
        <v>380840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8" si="4">SUM(D14:N14)</f>
        <v>380840</v>
      </c>
      <c r="P14" s="47">
        <f t="shared" si="1"/>
        <v>72.485725161781502</v>
      </c>
      <c r="Q14" s="9"/>
    </row>
    <row r="15" spans="1:134">
      <c r="A15" s="12"/>
      <c r="B15" s="25">
        <v>323.10000000000002</v>
      </c>
      <c r="C15" s="20" t="s">
        <v>18</v>
      </c>
      <c r="D15" s="46">
        <v>385729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385729</v>
      </c>
      <c r="P15" s="47">
        <f t="shared" si="1"/>
        <v>73.416254282451462</v>
      </c>
      <c r="Q15" s="9"/>
    </row>
    <row r="16" spans="1:134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879543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879543</v>
      </c>
      <c r="P16" s="47">
        <f t="shared" si="1"/>
        <v>167.40445374952418</v>
      </c>
      <c r="Q16" s="9"/>
    </row>
    <row r="17" spans="1:17">
      <c r="A17" s="12"/>
      <c r="B17" s="25">
        <v>325.2</v>
      </c>
      <c r="C17" s="20" t="s">
        <v>148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2246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2246</v>
      </c>
      <c r="P17" s="47">
        <f t="shared" si="1"/>
        <v>0.42748382185001904</v>
      </c>
      <c r="Q17" s="9"/>
    </row>
    <row r="18" spans="1:17">
      <c r="A18" s="12"/>
      <c r="B18" s="25">
        <v>329.5</v>
      </c>
      <c r="C18" s="20" t="s">
        <v>149</v>
      </c>
      <c r="D18" s="46">
        <v>19711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19711</v>
      </c>
      <c r="P18" s="47">
        <f t="shared" si="1"/>
        <v>3.7516178149980965</v>
      </c>
      <c r="Q18" s="9"/>
    </row>
    <row r="19" spans="1:17" ht="15.75">
      <c r="A19" s="29" t="s">
        <v>150</v>
      </c>
      <c r="B19" s="30"/>
      <c r="C19" s="31"/>
      <c r="D19" s="32">
        <f t="shared" ref="D19:N19" si="5">SUM(D20:D29)</f>
        <v>1686351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271818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>SUM(D19:N19)</f>
        <v>1958169</v>
      </c>
      <c r="P19" s="45">
        <f t="shared" si="1"/>
        <v>372.70060905976396</v>
      </c>
      <c r="Q19" s="10"/>
    </row>
    <row r="20" spans="1:17">
      <c r="A20" s="12"/>
      <c r="B20" s="25">
        <v>331.1</v>
      </c>
      <c r="C20" s="20" t="s">
        <v>21</v>
      </c>
      <c r="D20" s="46">
        <v>654053</v>
      </c>
      <c r="E20" s="46">
        <v>0</v>
      </c>
      <c r="F20" s="46">
        <v>0</v>
      </c>
      <c r="G20" s="46">
        <v>0</v>
      </c>
      <c r="H20" s="46">
        <v>0</v>
      </c>
      <c r="I20" s="46">
        <v>266818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920871</v>
      </c>
      <c r="P20" s="47">
        <f t="shared" si="1"/>
        <v>175.27046060144653</v>
      </c>
      <c r="Q20" s="9"/>
    </row>
    <row r="21" spans="1:17">
      <c r="A21" s="12"/>
      <c r="B21" s="25">
        <v>334.2</v>
      </c>
      <c r="C21" s="20" t="s">
        <v>24</v>
      </c>
      <c r="D21" s="46">
        <v>82721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5" si="6">SUM(D21:N21)</f>
        <v>82721</v>
      </c>
      <c r="P21" s="47">
        <f t="shared" si="1"/>
        <v>15.744385230300724</v>
      </c>
      <c r="Q21" s="9"/>
    </row>
    <row r="22" spans="1:17">
      <c r="A22" s="12"/>
      <c r="B22" s="25">
        <v>334.39</v>
      </c>
      <c r="C22" s="20" t="s">
        <v>27</v>
      </c>
      <c r="D22" s="46">
        <v>5831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5831</v>
      </c>
      <c r="P22" s="47">
        <f t="shared" si="1"/>
        <v>1.1098210886943281</v>
      </c>
      <c r="Q22" s="9"/>
    </row>
    <row r="23" spans="1:17">
      <c r="A23" s="12"/>
      <c r="B23" s="25">
        <v>335.14</v>
      </c>
      <c r="C23" s="20" t="s">
        <v>133</v>
      </c>
      <c r="D23" s="46">
        <v>5596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5596</v>
      </c>
      <c r="P23" s="47">
        <f t="shared" si="1"/>
        <v>1.0650932622763609</v>
      </c>
      <c r="Q23" s="9"/>
    </row>
    <row r="24" spans="1:17">
      <c r="A24" s="12"/>
      <c r="B24" s="25">
        <v>335.15</v>
      </c>
      <c r="C24" s="20" t="s">
        <v>134</v>
      </c>
      <c r="D24" s="46">
        <v>14549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14549</v>
      </c>
      <c r="P24" s="47">
        <f t="shared" si="1"/>
        <v>2.7691282832127904</v>
      </c>
      <c r="Q24" s="9"/>
    </row>
    <row r="25" spans="1:17">
      <c r="A25" s="12"/>
      <c r="B25" s="25">
        <v>335.18</v>
      </c>
      <c r="C25" s="20" t="s">
        <v>152</v>
      </c>
      <c r="D25" s="46">
        <v>228488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228488</v>
      </c>
      <c r="P25" s="47">
        <f t="shared" si="1"/>
        <v>43.488389798248953</v>
      </c>
      <c r="Q25" s="9"/>
    </row>
    <row r="26" spans="1:17">
      <c r="A26" s="12"/>
      <c r="B26" s="25">
        <v>335.45</v>
      </c>
      <c r="C26" s="20" t="s">
        <v>158</v>
      </c>
      <c r="D26" s="46">
        <v>145690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7">SUM(D26:N26)</f>
        <v>145690</v>
      </c>
      <c r="P26" s="47">
        <f t="shared" si="1"/>
        <v>27.729349067377235</v>
      </c>
      <c r="Q26" s="9"/>
    </row>
    <row r="27" spans="1:17">
      <c r="A27" s="12"/>
      <c r="B27" s="25">
        <v>335.48</v>
      </c>
      <c r="C27" s="20" t="s">
        <v>33</v>
      </c>
      <c r="D27" s="46">
        <v>256765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256765</v>
      </c>
      <c r="P27" s="47">
        <f t="shared" si="1"/>
        <v>48.87038446897602</v>
      </c>
      <c r="Q27" s="9"/>
    </row>
    <row r="28" spans="1:17">
      <c r="A28" s="12"/>
      <c r="B28" s="25">
        <v>337.7</v>
      </c>
      <c r="C28" s="20" t="s">
        <v>36</v>
      </c>
      <c r="D28" s="46">
        <v>187314</v>
      </c>
      <c r="E28" s="46">
        <v>0</v>
      </c>
      <c r="F28" s="46">
        <v>0</v>
      </c>
      <c r="G28" s="46">
        <v>0</v>
      </c>
      <c r="H28" s="46">
        <v>0</v>
      </c>
      <c r="I28" s="46">
        <v>5000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192314</v>
      </c>
      <c r="P28" s="47">
        <f t="shared" si="1"/>
        <v>36.603349828701944</v>
      </c>
      <c r="Q28" s="9"/>
    </row>
    <row r="29" spans="1:17">
      <c r="A29" s="12"/>
      <c r="B29" s="25">
        <v>337.9</v>
      </c>
      <c r="C29" s="20" t="s">
        <v>86</v>
      </c>
      <c r="D29" s="46">
        <v>105344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105344</v>
      </c>
      <c r="P29" s="47">
        <f t="shared" si="1"/>
        <v>20.050247430529122</v>
      </c>
      <c r="Q29" s="9"/>
    </row>
    <row r="30" spans="1:17" ht="15.75">
      <c r="A30" s="29" t="s">
        <v>41</v>
      </c>
      <c r="B30" s="30"/>
      <c r="C30" s="31"/>
      <c r="D30" s="32">
        <f t="shared" ref="D30:N30" si="8">SUM(D31:D38)</f>
        <v>227790</v>
      </c>
      <c r="E30" s="32">
        <f t="shared" si="8"/>
        <v>2823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7502159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7732772</v>
      </c>
      <c r="P30" s="45">
        <f t="shared" si="1"/>
        <v>1471.7875904073087</v>
      </c>
      <c r="Q30" s="10"/>
    </row>
    <row r="31" spans="1:17">
      <c r="A31" s="12"/>
      <c r="B31" s="25">
        <v>341.9</v>
      </c>
      <c r="C31" s="20" t="s">
        <v>108</v>
      </c>
      <c r="D31" s="46">
        <v>176505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9">SUM(D31:N31)</f>
        <v>176505</v>
      </c>
      <c r="P31" s="47">
        <f t="shared" si="1"/>
        <v>33.594404263418348</v>
      </c>
      <c r="Q31" s="9"/>
    </row>
    <row r="32" spans="1:17">
      <c r="A32" s="12"/>
      <c r="B32" s="25">
        <v>342.5</v>
      </c>
      <c r="C32" s="20" t="s">
        <v>135</v>
      </c>
      <c r="D32" s="46">
        <v>22660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22660</v>
      </c>
      <c r="P32" s="47">
        <f t="shared" si="1"/>
        <v>4.3129044537495238</v>
      </c>
      <c r="Q32" s="9"/>
    </row>
    <row r="33" spans="1:17">
      <c r="A33" s="12"/>
      <c r="B33" s="25">
        <v>343.4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1370133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9"/>
        <v>1370133</v>
      </c>
      <c r="P33" s="47">
        <f t="shared" si="1"/>
        <v>260.77902550437761</v>
      </c>
      <c r="Q33" s="9"/>
    </row>
    <row r="34" spans="1:17">
      <c r="A34" s="12"/>
      <c r="B34" s="25">
        <v>343.6</v>
      </c>
      <c r="C34" s="20" t="s">
        <v>136</v>
      </c>
      <c r="D34" s="46">
        <v>-902</v>
      </c>
      <c r="E34" s="46">
        <v>0</v>
      </c>
      <c r="F34" s="46">
        <v>0</v>
      </c>
      <c r="G34" s="46">
        <v>0</v>
      </c>
      <c r="H34" s="46">
        <v>0</v>
      </c>
      <c r="I34" s="46">
        <v>5266895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5265993</v>
      </c>
      <c r="P34" s="47">
        <f t="shared" si="1"/>
        <v>1002.2826417967264</v>
      </c>
      <c r="Q34" s="9"/>
    </row>
    <row r="35" spans="1:17">
      <c r="A35" s="12"/>
      <c r="B35" s="25">
        <v>343.9</v>
      </c>
      <c r="C35" s="20" t="s">
        <v>137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514127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514127</v>
      </c>
      <c r="P35" s="47">
        <f t="shared" si="1"/>
        <v>97.854396650171296</v>
      </c>
      <c r="Q35" s="9"/>
    </row>
    <row r="36" spans="1:17">
      <c r="A36" s="12"/>
      <c r="B36" s="25">
        <v>347.2</v>
      </c>
      <c r="C36" s="20" t="s">
        <v>50</v>
      </c>
      <c r="D36" s="46">
        <v>29527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29527</v>
      </c>
      <c r="P36" s="47">
        <f t="shared" si="1"/>
        <v>5.6199086410354013</v>
      </c>
      <c r="Q36" s="9"/>
    </row>
    <row r="37" spans="1:17">
      <c r="A37" s="12"/>
      <c r="B37" s="25">
        <v>347.9</v>
      </c>
      <c r="C37" s="20" t="s">
        <v>159</v>
      </c>
      <c r="D37" s="46">
        <v>0</v>
      </c>
      <c r="E37" s="46">
        <v>2823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2823</v>
      </c>
      <c r="P37" s="47">
        <f t="shared" si="1"/>
        <v>0.53730491054434715</v>
      </c>
      <c r="Q37" s="9"/>
    </row>
    <row r="38" spans="1:17">
      <c r="A38" s="12"/>
      <c r="B38" s="25">
        <v>349</v>
      </c>
      <c r="C38" s="20" t="s">
        <v>153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351004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351004</v>
      </c>
      <c r="P38" s="47">
        <f t="shared" si="1"/>
        <v>66.807004187285884</v>
      </c>
      <c r="Q38" s="9"/>
    </row>
    <row r="39" spans="1:17" ht="15.75">
      <c r="A39" s="29" t="s">
        <v>42</v>
      </c>
      <c r="B39" s="30"/>
      <c r="C39" s="31"/>
      <c r="D39" s="32">
        <f t="shared" ref="D39:N39" si="10">SUM(D40:D41)</f>
        <v>82315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61574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10"/>
        <v>0</v>
      </c>
      <c r="O39" s="32">
        <f>SUM(D39:N39)</f>
        <v>143889</v>
      </c>
      <c r="P39" s="45">
        <f t="shared" si="1"/>
        <v>27.386562618956987</v>
      </c>
      <c r="Q39" s="10"/>
    </row>
    <row r="40" spans="1:17">
      <c r="A40" s="13"/>
      <c r="B40" s="39">
        <v>351.9</v>
      </c>
      <c r="C40" s="21" t="s">
        <v>154</v>
      </c>
      <c r="D40" s="46">
        <v>9701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1" si="11">SUM(D40:N40)</f>
        <v>9701</v>
      </c>
      <c r="P40" s="47">
        <f t="shared" si="1"/>
        <v>1.8464027407689378</v>
      </c>
      <c r="Q40" s="9"/>
    </row>
    <row r="41" spans="1:17">
      <c r="A41" s="13"/>
      <c r="B41" s="39">
        <v>354</v>
      </c>
      <c r="C41" s="21" t="s">
        <v>56</v>
      </c>
      <c r="D41" s="46">
        <v>72614</v>
      </c>
      <c r="E41" s="46">
        <v>0</v>
      </c>
      <c r="F41" s="46">
        <v>0</v>
      </c>
      <c r="G41" s="46">
        <v>0</v>
      </c>
      <c r="H41" s="46">
        <v>0</v>
      </c>
      <c r="I41" s="46">
        <v>61574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134188</v>
      </c>
      <c r="P41" s="47">
        <f t="shared" si="1"/>
        <v>25.540159878188046</v>
      </c>
      <c r="Q41" s="9"/>
    </row>
    <row r="42" spans="1:17" ht="15.75">
      <c r="A42" s="29" t="s">
        <v>3</v>
      </c>
      <c r="B42" s="30"/>
      <c r="C42" s="31"/>
      <c r="D42" s="32">
        <f t="shared" ref="D42:N42" si="12">SUM(D43:D47)</f>
        <v>213398</v>
      </c>
      <c r="E42" s="32">
        <f t="shared" si="12"/>
        <v>0</v>
      </c>
      <c r="F42" s="32">
        <f t="shared" si="12"/>
        <v>0</v>
      </c>
      <c r="G42" s="32">
        <f t="shared" si="12"/>
        <v>0</v>
      </c>
      <c r="H42" s="32">
        <f t="shared" si="12"/>
        <v>0</v>
      </c>
      <c r="I42" s="32">
        <f t="shared" si="12"/>
        <v>23905</v>
      </c>
      <c r="J42" s="32">
        <f t="shared" si="12"/>
        <v>0</v>
      </c>
      <c r="K42" s="32">
        <f t="shared" si="12"/>
        <v>-987032</v>
      </c>
      <c r="L42" s="32">
        <f t="shared" si="12"/>
        <v>0</v>
      </c>
      <c r="M42" s="32">
        <f t="shared" si="12"/>
        <v>0</v>
      </c>
      <c r="N42" s="32">
        <f t="shared" si="12"/>
        <v>0</v>
      </c>
      <c r="O42" s="32">
        <f>SUM(D42:N42)</f>
        <v>-749729</v>
      </c>
      <c r="P42" s="45">
        <f t="shared" si="1"/>
        <v>-142.69680243623907</v>
      </c>
      <c r="Q42" s="10"/>
    </row>
    <row r="43" spans="1:17">
      <c r="A43" s="12"/>
      <c r="B43" s="25">
        <v>361.1</v>
      </c>
      <c r="C43" s="20" t="s">
        <v>57</v>
      </c>
      <c r="D43" s="46">
        <v>-62273</v>
      </c>
      <c r="E43" s="46">
        <v>0</v>
      </c>
      <c r="F43" s="46">
        <v>0</v>
      </c>
      <c r="G43" s="46">
        <v>0</v>
      </c>
      <c r="H43" s="46">
        <v>0</v>
      </c>
      <c r="I43" s="46">
        <v>-150822</v>
      </c>
      <c r="J43" s="46">
        <v>0</v>
      </c>
      <c r="K43" s="46">
        <v>151152</v>
      </c>
      <c r="L43" s="46">
        <v>0</v>
      </c>
      <c r="M43" s="46">
        <v>0</v>
      </c>
      <c r="N43" s="46">
        <v>0</v>
      </c>
      <c r="O43" s="46">
        <f>SUM(D43:N43)</f>
        <v>-61943</v>
      </c>
      <c r="P43" s="47">
        <f t="shared" si="1"/>
        <v>-11.78968405024743</v>
      </c>
      <c r="Q43" s="9"/>
    </row>
    <row r="44" spans="1:17">
      <c r="A44" s="12"/>
      <c r="B44" s="25">
        <v>361.3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-1657438</v>
      </c>
      <c r="L44" s="46">
        <v>0</v>
      </c>
      <c r="M44" s="46">
        <v>0</v>
      </c>
      <c r="N44" s="46">
        <v>0</v>
      </c>
      <c r="O44" s="46">
        <f t="shared" ref="O44:O50" si="13">SUM(D44:N44)</f>
        <v>-1657438</v>
      </c>
      <c r="P44" s="47">
        <f t="shared" si="1"/>
        <v>-315.46212409592692</v>
      </c>
      <c r="Q44" s="9"/>
    </row>
    <row r="45" spans="1:17">
      <c r="A45" s="12"/>
      <c r="B45" s="25">
        <v>362</v>
      </c>
      <c r="C45" s="20" t="s">
        <v>59</v>
      </c>
      <c r="D45" s="46">
        <v>2866</v>
      </c>
      <c r="E45" s="46">
        <v>0</v>
      </c>
      <c r="F45" s="46">
        <v>0</v>
      </c>
      <c r="G45" s="46">
        <v>0</v>
      </c>
      <c r="H45" s="46">
        <v>0</v>
      </c>
      <c r="I45" s="46">
        <v>52959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3"/>
        <v>55825</v>
      </c>
      <c r="P45" s="47">
        <f t="shared" si="1"/>
        <v>10.625237913970308</v>
      </c>
      <c r="Q45" s="9"/>
    </row>
    <row r="46" spans="1:17">
      <c r="A46" s="12"/>
      <c r="B46" s="25">
        <v>368</v>
      </c>
      <c r="C46" s="20" t="s">
        <v>60</v>
      </c>
      <c r="D46" s="46">
        <v>118810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519254</v>
      </c>
      <c r="L46" s="46">
        <v>0</v>
      </c>
      <c r="M46" s="46">
        <v>0</v>
      </c>
      <c r="N46" s="46">
        <v>0</v>
      </c>
      <c r="O46" s="46">
        <f t="shared" si="13"/>
        <v>638064</v>
      </c>
      <c r="P46" s="47">
        <f t="shared" si="1"/>
        <v>121.44347164065474</v>
      </c>
      <c r="Q46" s="9"/>
    </row>
    <row r="47" spans="1:17">
      <c r="A47" s="12"/>
      <c r="B47" s="25">
        <v>369.9</v>
      </c>
      <c r="C47" s="20" t="s">
        <v>61</v>
      </c>
      <c r="D47" s="46">
        <v>153995</v>
      </c>
      <c r="E47" s="46">
        <v>0</v>
      </c>
      <c r="F47" s="46">
        <v>0</v>
      </c>
      <c r="G47" s="46">
        <v>0</v>
      </c>
      <c r="H47" s="46">
        <v>0</v>
      </c>
      <c r="I47" s="46">
        <v>121768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275763</v>
      </c>
      <c r="P47" s="47">
        <f t="shared" si="1"/>
        <v>52.486296155310242</v>
      </c>
      <c r="Q47" s="9"/>
    </row>
    <row r="48" spans="1:17" ht="15.75">
      <c r="A48" s="29" t="s">
        <v>43</v>
      </c>
      <c r="B48" s="30"/>
      <c r="C48" s="31"/>
      <c r="D48" s="32">
        <f t="shared" ref="D48:N48" si="14">SUM(D49:D50)</f>
        <v>3970</v>
      </c>
      <c r="E48" s="32">
        <f t="shared" si="14"/>
        <v>0</v>
      </c>
      <c r="F48" s="32">
        <f t="shared" si="14"/>
        <v>0</v>
      </c>
      <c r="G48" s="32">
        <f t="shared" si="14"/>
        <v>0</v>
      </c>
      <c r="H48" s="32">
        <f t="shared" si="14"/>
        <v>0</v>
      </c>
      <c r="I48" s="32">
        <f t="shared" si="14"/>
        <v>13437</v>
      </c>
      <c r="J48" s="32">
        <f t="shared" si="14"/>
        <v>0</v>
      </c>
      <c r="K48" s="32">
        <f t="shared" si="14"/>
        <v>0</v>
      </c>
      <c r="L48" s="32">
        <f t="shared" si="14"/>
        <v>0</v>
      </c>
      <c r="M48" s="32">
        <f t="shared" si="14"/>
        <v>0</v>
      </c>
      <c r="N48" s="32">
        <f t="shared" si="14"/>
        <v>0</v>
      </c>
      <c r="O48" s="32">
        <f t="shared" si="13"/>
        <v>17407</v>
      </c>
      <c r="P48" s="45">
        <f t="shared" si="1"/>
        <v>3.313094784925771</v>
      </c>
      <c r="Q48" s="9"/>
    </row>
    <row r="49" spans="1:120">
      <c r="A49" s="12"/>
      <c r="B49" s="25">
        <v>381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3507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3507</v>
      </c>
      <c r="P49" s="47">
        <f t="shared" si="1"/>
        <v>0.66749143509706887</v>
      </c>
      <c r="Q49" s="9"/>
    </row>
    <row r="50" spans="1:120" ht="15.75" thickBot="1">
      <c r="A50" s="12"/>
      <c r="B50" s="25">
        <v>384</v>
      </c>
      <c r="C50" s="20" t="s">
        <v>63</v>
      </c>
      <c r="D50" s="46">
        <v>3970</v>
      </c>
      <c r="E50" s="46">
        <v>0</v>
      </c>
      <c r="F50" s="46">
        <v>0</v>
      </c>
      <c r="G50" s="46">
        <v>0</v>
      </c>
      <c r="H50" s="46">
        <v>0</v>
      </c>
      <c r="I50" s="46">
        <v>9930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13900</v>
      </c>
      <c r="P50" s="47">
        <f t="shared" si="1"/>
        <v>2.6456033498287019</v>
      </c>
      <c r="Q50" s="9"/>
    </row>
    <row r="51" spans="1:120" ht="16.5" thickBot="1">
      <c r="A51" s="14" t="s">
        <v>52</v>
      </c>
      <c r="B51" s="23"/>
      <c r="C51" s="22"/>
      <c r="D51" s="15">
        <f t="shared" ref="D51:N51" si="15">SUM(D5,D13,D19,D30,D39,D42,D48)</f>
        <v>8436148</v>
      </c>
      <c r="E51" s="15">
        <f t="shared" si="15"/>
        <v>381856</v>
      </c>
      <c r="F51" s="15">
        <f t="shared" si="15"/>
        <v>0</v>
      </c>
      <c r="G51" s="15">
        <f t="shared" si="15"/>
        <v>0</v>
      </c>
      <c r="H51" s="15">
        <f t="shared" si="15"/>
        <v>0</v>
      </c>
      <c r="I51" s="15">
        <f t="shared" si="15"/>
        <v>8754682</v>
      </c>
      <c r="J51" s="15">
        <f t="shared" si="15"/>
        <v>0</v>
      </c>
      <c r="K51" s="15">
        <f t="shared" si="15"/>
        <v>-987032</v>
      </c>
      <c r="L51" s="15">
        <f t="shared" si="15"/>
        <v>0</v>
      </c>
      <c r="M51" s="15">
        <f t="shared" si="15"/>
        <v>0</v>
      </c>
      <c r="N51" s="15">
        <f t="shared" si="15"/>
        <v>0</v>
      </c>
      <c r="O51" s="15">
        <f>SUM(D51:N51)</f>
        <v>16585654</v>
      </c>
      <c r="P51" s="38">
        <f t="shared" si="1"/>
        <v>3156.7670346402742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118" t="s">
        <v>160</v>
      </c>
      <c r="N53" s="118"/>
      <c r="O53" s="118"/>
      <c r="P53" s="43">
        <v>5254</v>
      </c>
    </row>
    <row r="54" spans="1:120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20" ht="15.75" customHeight="1" thickBot="1">
      <c r="A55" s="120" t="s">
        <v>82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29"/>
      <c r="M3" s="130"/>
      <c r="N3" s="36"/>
      <c r="O3" s="37"/>
      <c r="P3" s="131" t="s">
        <v>142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143</v>
      </c>
      <c r="N4" s="35" t="s">
        <v>9</v>
      </c>
      <c r="O4" s="35" t="s">
        <v>144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145</v>
      </c>
      <c r="B5" s="26"/>
      <c r="C5" s="26"/>
      <c r="D5" s="27">
        <f t="shared" ref="D5:N5" si="0">SUM(D6:D12)</f>
        <v>4986079</v>
      </c>
      <c r="E5" s="27">
        <f t="shared" si="0"/>
        <v>333227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5319306</v>
      </c>
      <c r="P5" s="33">
        <f t="shared" ref="P5:P49" si="1">(O5/P$51)</f>
        <v>1021.9608069164265</v>
      </c>
      <c r="Q5" s="6"/>
    </row>
    <row r="6" spans="1:134">
      <c r="A6" s="12"/>
      <c r="B6" s="25">
        <v>311</v>
      </c>
      <c r="C6" s="20" t="s">
        <v>2</v>
      </c>
      <c r="D6" s="46">
        <v>3874233</v>
      </c>
      <c r="E6" s="46">
        <v>333227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4207460</v>
      </c>
      <c r="P6" s="47">
        <f t="shared" si="1"/>
        <v>808.34966378482227</v>
      </c>
      <c r="Q6" s="9"/>
    </row>
    <row r="7" spans="1:134">
      <c r="A7" s="12"/>
      <c r="B7" s="25">
        <v>312.41000000000003</v>
      </c>
      <c r="C7" s="20" t="s">
        <v>146</v>
      </c>
      <c r="D7" s="46">
        <v>110161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110161</v>
      </c>
      <c r="P7" s="47">
        <f t="shared" si="1"/>
        <v>21.164457252641689</v>
      </c>
      <c r="Q7" s="9"/>
    </row>
    <row r="8" spans="1:134">
      <c r="A8" s="12"/>
      <c r="B8" s="25">
        <v>314.10000000000002</v>
      </c>
      <c r="C8" s="20" t="s">
        <v>12</v>
      </c>
      <c r="D8" s="46">
        <v>477360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477360</v>
      </c>
      <c r="P8" s="47">
        <f t="shared" si="1"/>
        <v>91.711815561959654</v>
      </c>
      <c r="Q8" s="9"/>
    </row>
    <row r="9" spans="1:134">
      <c r="A9" s="12"/>
      <c r="B9" s="25">
        <v>314.3</v>
      </c>
      <c r="C9" s="20" t="s">
        <v>13</v>
      </c>
      <c r="D9" s="46">
        <v>277929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277929</v>
      </c>
      <c r="P9" s="47">
        <f t="shared" si="1"/>
        <v>53.396541786743519</v>
      </c>
      <c r="Q9" s="9"/>
    </row>
    <row r="10" spans="1:134">
      <c r="A10" s="12"/>
      <c r="B10" s="25">
        <v>314.8</v>
      </c>
      <c r="C10" s="20" t="s">
        <v>14</v>
      </c>
      <c r="D10" s="46">
        <v>24664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24664</v>
      </c>
      <c r="P10" s="47">
        <f t="shared" si="1"/>
        <v>4.7385206532180595</v>
      </c>
      <c r="Q10" s="9"/>
    </row>
    <row r="11" spans="1:134">
      <c r="A11" s="12"/>
      <c r="B11" s="25">
        <v>314.89999999999998</v>
      </c>
      <c r="C11" s="20" t="s">
        <v>131</v>
      </c>
      <c r="D11" s="46">
        <v>179174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179174</v>
      </c>
      <c r="P11" s="47">
        <f t="shared" si="1"/>
        <v>34.423439000960613</v>
      </c>
      <c r="Q11" s="9"/>
    </row>
    <row r="12" spans="1:134">
      <c r="A12" s="12"/>
      <c r="B12" s="25">
        <v>316</v>
      </c>
      <c r="C12" s="20" t="s">
        <v>132</v>
      </c>
      <c r="D12" s="46">
        <v>42558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42558</v>
      </c>
      <c r="P12" s="47">
        <f t="shared" si="1"/>
        <v>8.1763688760806925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SUM(D14:D18)</f>
        <v>594114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314051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0" si="4">SUM(D13:N13)</f>
        <v>908165</v>
      </c>
      <c r="P13" s="45">
        <f t="shared" si="1"/>
        <v>174.47934678194045</v>
      </c>
      <c r="Q13" s="10"/>
    </row>
    <row r="14" spans="1:134">
      <c r="A14" s="12"/>
      <c r="B14" s="25">
        <v>322</v>
      </c>
      <c r="C14" s="20" t="s">
        <v>147</v>
      </c>
      <c r="D14" s="46">
        <v>251079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251079</v>
      </c>
      <c r="P14" s="47">
        <f t="shared" si="1"/>
        <v>48.238040345821325</v>
      </c>
      <c r="Q14" s="9"/>
    </row>
    <row r="15" spans="1:134">
      <c r="A15" s="12"/>
      <c r="B15" s="25">
        <v>323.10000000000002</v>
      </c>
      <c r="C15" s="20" t="s">
        <v>18</v>
      </c>
      <c r="D15" s="46">
        <v>328769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328769</v>
      </c>
      <c r="P15" s="47">
        <f t="shared" si="1"/>
        <v>63.164073006724301</v>
      </c>
      <c r="Q15" s="9"/>
    </row>
    <row r="16" spans="1:134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325883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325883</v>
      </c>
      <c r="P16" s="47">
        <f t="shared" si="1"/>
        <v>62.609606147934677</v>
      </c>
      <c r="Q16" s="9"/>
    </row>
    <row r="17" spans="1:17">
      <c r="A17" s="12"/>
      <c r="B17" s="25">
        <v>325.2</v>
      </c>
      <c r="C17" s="20" t="s">
        <v>148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-11832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-11832</v>
      </c>
      <c r="P17" s="47">
        <f t="shared" si="1"/>
        <v>-2.2731988472622477</v>
      </c>
      <c r="Q17" s="9"/>
    </row>
    <row r="18" spans="1:17">
      <c r="A18" s="12"/>
      <c r="B18" s="25">
        <v>329.5</v>
      </c>
      <c r="C18" s="20" t="s">
        <v>149</v>
      </c>
      <c r="D18" s="46">
        <v>14266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14266</v>
      </c>
      <c r="P18" s="47">
        <f t="shared" si="1"/>
        <v>2.7408261287223823</v>
      </c>
      <c r="Q18" s="9"/>
    </row>
    <row r="19" spans="1:17" ht="15.75">
      <c r="A19" s="29" t="s">
        <v>150</v>
      </c>
      <c r="B19" s="30"/>
      <c r="C19" s="31"/>
      <c r="D19" s="32">
        <f t="shared" ref="D19:N19" si="5">SUM(D20:D29)</f>
        <v>1096944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565447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1662391</v>
      </c>
      <c r="P19" s="45">
        <f t="shared" si="1"/>
        <v>319.38347742555237</v>
      </c>
      <c r="Q19" s="10"/>
    </row>
    <row r="20" spans="1:17">
      <c r="A20" s="12"/>
      <c r="B20" s="25">
        <v>331.1</v>
      </c>
      <c r="C20" s="20" t="s">
        <v>21</v>
      </c>
      <c r="D20" s="46">
        <v>240515</v>
      </c>
      <c r="E20" s="46">
        <v>0</v>
      </c>
      <c r="F20" s="46">
        <v>0</v>
      </c>
      <c r="G20" s="46">
        <v>0</v>
      </c>
      <c r="H20" s="46">
        <v>0</v>
      </c>
      <c r="I20" s="46">
        <v>2478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242993</v>
      </c>
      <c r="P20" s="47">
        <f t="shared" si="1"/>
        <v>46.684534101825172</v>
      </c>
      <c r="Q20" s="9"/>
    </row>
    <row r="21" spans="1:17">
      <c r="A21" s="12"/>
      <c r="B21" s="25">
        <v>334.2</v>
      </c>
      <c r="C21" s="20" t="s">
        <v>24</v>
      </c>
      <c r="D21" s="46">
        <v>116019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6" si="6">SUM(D21:N21)</f>
        <v>116019</v>
      </c>
      <c r="P21" s="47">
        <f t="shared" si="1"/>
        <v>22.28991354466859</v>
      </c>
      <c r="Q21" s="9"/>
    </row>
    <row r="22" spans="1:17">
      <c r="A22" s="12"/>
      <c r="B22" s="25">
        <v>334.39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59564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59564</v>
      </c>
      <c r="P22" s="47">
        <f t="shared" si="1"/>
        <v>11.443611911623439</v>
      </c>
      <c r="Q22" s="9"/>
    </row>
    <row r="23" spans="1:17">
      <c r="A23" s="12"/>
      <c r="B23" s="25">
        <v>335.125</v>
      </c>
      <c r="C23" s="20" t="s">
        <v>151</v>
      </c>
      <c r="D23" s="46">
        <v>111982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111982</v>
      </c>
      <c r="P23" s="47">
        <f t="shared" si="1"/>
        <v>21.51431316042267</v>
      </c>
      <c r="Q23" s="9"/>
    </row>
    <row r="24" spans="1:17">
      <c r="A24" s="12"/>
      <c r="B24" s="25">
        <v>335.14</v>
      </c>
      <c r="C24" s="20" t="s">
        <v>133</v>
      </c>
      <c r="D24" s="46">
        <v>5671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5671</v>
      </c>
      <c r="P24" s="47">
        <f t="shared" si="1"/>
        <v>1.0895292987512009</v>
      </c>
      <c r="Q24" s="9"/>
    </row>
    <row r="25" spans="1:17">
      <c r="A25" s="12"/>
      <c r="B25" s="25">
        <v>335.15</v>
      </c>
      <c r="C25" s="20" t="s">
        <v>134</v>
      </c>
      <c r="D25" s="46">
        <v>18055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18055</v>
      </c>
      <c r="P25" s="47">
        <f t="shared" si="1"/>
        <v>3.468780019212296</v>
      </c>
      <c r="Q25" s="9"/>
    </row>
    <row r="26" spans="1:17">
      <c r="A26" s="12"/>
      <c r="B26" s="25">
        <v>335.18</v>
      </c>
      <c r="C26" s="20" t="s">
        <v>152</v>
      </c>
      <c r="D26" s="46">
        <v>208424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208424</v>
      </c>
      <c r="P26" s="47">
        <f t="shared" si="1"/>
        <v>40.043035542747361</v>
      </c>
      <c r="Q26" s="9"/>
    </row>
    <row r="27" spans="1:17">
      <c r="A27" s="12"/>
      <c r="B27" s="25">
        <v>335.48</v>
      </c>
      <c r="C27" s="20" t="s">
        <v>33</v>
      </c>
      <c r="D27" s="46">
        <v>219440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219440</v>
      </c>
      <c r="P27" s="47">
        <f t="shared" si="1"/>
        <v>42.159462055715657</v>
      </c>
      <c r="Q27" s="9"/>
    </row>
    <row r="28" spans="1:17">
      <c r="A28" s="12"/>
      <c r="B28" s="25">
        <v>337.7</v>
      </c>
      <c r="C28" s="20" t="s">
        <v>36</v>
      </c>
      <c r="D28" s="46">
        <v>176838</v>
      </c>
      <c r="E28" s="46">
        <v>0</v>
      </c>
      <c r="F28" s="46">
        <v>0</v>
      </c>
      <c r="G28" s="46">
        <v>0</v>
      </c>
      <c r="H28" s="46">
        <v>0</v>
      </c>
      <c r="I28" s="46">
        <v>3405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>SUM(D28:N28)</f>
        <v>180243</v>
      </c>
      <c r="P28" s="47">
        <f t="shared" si="1"/>
        <v>34.628818443804036</v>
      </c>
      <c r="Q28" s="9"/>
    </row>
    <row r="29" spans="1:17">
      <c r="A29" s="12"/>
      <c r="B29" s="25">
        <v>337.9</v>
      </c>
      <c r="C29" s="20" t="s">
        <v>86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500000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500000</v>
      </c>
      <c r="P29" s="47">
        <f t="shared" si="1"/>
        <v>96.061479346781937</v>
      </c>
      <c r="Q29" s="9"/>
    </row>
    <row r="30" spans="1:17" ht="15.75">
      <c r="A30" s="29" t="s">
        <v>41</v>
      </c>
      <c r="B30" s="30"/>
      <c r="C30" s="31"/>
      <c r="D30" s="32">
        <f t="shared" ref="D30:N30" si="7">SUM(D31:D37)</f>
        <v>147493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7411081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>SUM(D30:N30)</f>
        <v>7558574</v>
      </c>
      <c r="P30" s="45">
        <f t="shared" si="1"/>
        <v>1452.1756003842459</v>
      </c>
      <c r="Q30" s="10"/>
    </row>
    <row r="31" spans="1:17">
      <c r="A31" s="12"/>
      <c r="B31" s="25">
        <v>341.9</v>
      </c>
      <c r="C31" s="20" t="s">
        <v>108</v>
      </c>
      <c r="D31" s="46">
        <v>100048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7" si="8">SUM(D31:N31)</f>
        <v>100048</v>
      </c>
      <c r="P31" s="47">
        <f t="shared" si="1"/>
        <v>19.22151777137368</v>
      </c>
      <c r="Q31" s="9"/>
    </row>
    <row r="32" spans="1:17">
      <c r="A32" s="12"/>
      <c r="B32" s="25">
        <v>342.5</v>
      </c>
      <c r="C32" s="20" t="s">
        <v>135</v>
      </c>
      <c r="D32" s="46">
        <v>17695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17695</v>
      </c>
      <c r="P32" s="47">
        <f t="shared" si="1"/>
        <v>3.3996157540826131</v>
      </c>
      <c r="Q32" s="9"/>
    </row>
    <row r="33" spans="1:17">
      <c r="A33" s="12"/>
      <c r="B33" s="25">
        <v>343.4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1320105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1320105</v>
      </c>
      <c r="P33" s="47">
        <f t="shared" si="1"/>
        <v>253.62247838616716</v>
      </c>
      <c r="Q33" s="9"/>
    </row>
    <row r="34" spans="1:17">
      <c r="A34" s="12"/>
      <c r="B34" s="25">
        <v>343.6</v>
      </c>
      <c r="C34" s="20" t="s">
        <v>136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5213484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5213484</v>
      </c>
      <c r="P34" s="47">
        <f t="shared" si="1"/>
        <v>1001.6299711815562</v>
      </c>
      <c r="Q34" s="9"/>
    </row>
    <row r="35" spans="1:17">
      <c r="A35" s="12"/>
      <c r="B35" s="25">
        <v>343.9</v>
      </c>
      <c r="C35" s="20" t="s">
        <v>137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540558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540558</v>
      </c>
      <c r="P35" s="47">
        <f t="shared" si="1"/>
        <v>103.8536023054755</v>
      </c>
      <c r="Q35" s="9"/>
    </row>
    <row r="36" spans="1:17">
      <c r="A36" s="12"/>
      <c r="B36" s="25">
        <v>347.2</v>
      </c>
      <c r="C36" s="20" t="s">
        <v>50</v>
      </c>
      <c r="D36" s="46">
        <v>29750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29750</v>
      </c>
      <c r="P36" s="47">
        <f t="shared" si="1"/>
        <v>5.7156580211335255</v>
      </c>
      <c r="Q36" s="9"/>
    </row>
    <row r="37" spans="1:17">
      <c r="A37" s="12"/>
      <c r="B37" s="25">
        <v>349</v>
      </c>
      <c r="C37" s="20" t="s">
        <v>153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336934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336934</v>
      </c>
      <c r="P37" s="47">
        <f t="shared" si="1"/>
        <v>64.732756964457252</v>
      </c>
      <c r="Q37" s="9"/>
    </row>
    <row r="38" spans="1:17" ht="15.75">
      <c r="A38" s="29" t="s">
        <v>42</v>
      </c>
      <c r="B38" s="30"/>
      <c r="C38" s="31"/>
      <c r="D38" s="32">
        <f t="shared" ref="D38:N38" si="9">SUM(D39:D40)</f>
        <v>64221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57771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9"/>
        <v>0</v>
      </c>
      <c r="O38" s="32">
        <f t="shared" ref="O38:O49" si="10">SUM(D38:N38)</f>
        <v>121992</v>
      </c>
      <c r="P38" s="45">
        <f t="shared" si="1"/>
        <v>23.437463976945246</v>
      </c>
      <c r="Q38" s="10"/>
    </row>
    <row r="39" spans="1:17">
      <c r="A39" s="13"/>
      <c r="B39" s="39">
        <v>351.9</v>
      </c>
      <c r="C39" s="21" t="s">
        <v>154</v>
      </c>
      <c r="D39" s="46">
        <v>14439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14439</v>
      </c>
      <c r="P39" s="47">
        <f t="shared" si="1"/>
        <v>2.7740634005763689</v>
      </c>
      <c r="Q39" s="9"/>
    </row>
    <row r="40" spans="1:17">
      <c r="A40" s="13"/>
      <c r="B40" s="39">
        <v>354</v>
      </c>
      <c r="C40" s="21" t="s">
        <v>56</v>
      </c>
      <c r="D40" s="46">
        <v>49782</v>
      </c>
      <c r="E40" s="46">
        <v>0</v>
      </c>
      <c r="F40" s="46">
        <v>0</v>
      </c>
      <c r="G40" s="46">
        <v>0</v>
      </c>
      <c r="H40" s="46">
        <v>0</v>
      </c>
      <c r="I40" s="46">
        <v>57771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107553</v>
      </c>
      <c r="P40" s="47">
        <f t="shared" si="1"/>
        <v>20.663400576368876</v>
      </c>
      <c r="Q40" s="9"/>
    </row>
    <row r="41" spans="1:17" ht="15.75">
      <c r="A41" s="29" t="s">
        <v>3</v>
      </c>
      <c r="B41" s="30"/>
      <c r="C41" s="31"/>
      <c r="D41" s="32">
        <f t="shared" ref="D41:N41" si="11">SUM(D42:D46)</f>
        <v>152496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139819</v>
      </c>
      <c r="J41" s="32">
        <f t="shared" si="11"/>
        <v>0</v>
      </c>
      <c r="K41" s="32">
        <f t="shared" si="11"/>
        <v>1846653</v>
      </c>
      <c r="L41" s="32">
        <f t="shared" si="11"/>
        <v>0</v>
      </c>
      <c r="M41" s="32">
        <f t="shared" si="11"/>
        <v>0</v>
      </c>
      <c r="N41" s="32">
        <f t="shared" si="11"/>
        <v>0</v>
      </c>
      <c r="O41" s="32">
        <f t="shared" si="10"/>
        <v>2138968</v>
      </c>
      <c r="P41" s="45">
        <f t="shared" si="1"/>
        <v>410.94486071085493</v>
      </c>
      <c r="Q41" s="10"/>
    </row>
    <row r="42" spans="1:17">
      <c r="A42" s="12"/>
      <c r="B42" s="25">
        <v>361.1</v>
      </c>
      <c r="C42" s="20" t="s">
        <v>57</v>
      </c>
      <c r="D42" s="46">
        <v>1581</v>
      </c>
      <c r="E42" s="46">
        <v>0</v>
      </c>
      <c r="F42" s="46">
        <v>0</v>
      </c>
      <c r="G42" s="46">
        <v>0</v>
      </c>
      <c r="H42" s="46">
        <v>0</v>
      </c>
      <c r="I42" s="46">
        <v>9326</v>
      </c>
      <c r="J42" s="46">
        <v>0</v>
      </c>
      <c r="K42" s="46">
        <v>130948</v>
      </c>
      <c r="L42" s="46">
        <v>0</v>
      </c>
      <c r="M42" s="46">
        <v>0</v>
      </c>
      <c r="N42" s="46">
        <v>0</v>
      </c>
      <c r="O42" s="46">
        <f t="shared" si="10"/>
        <v>141855</v>
      </c>
      <c r="P42" s="47">
        <f t="shared" si="1"/>
        <v>27.253602305475503</v>
      </c>
      <c r="Q42" s="9"/>
    </row>
    <row r="43" spans="1:17">
      <c r="A43" s="12"/>
      <c r="B43" s="25">
        <v>361.3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1265047</v>
      </c>
      <c r="L43" s="46">
        <v>0</v>
      </c>
      <c r="M43" s="46">
        <v>0</v>
      </c>
      <c r="N43" s="46">
        <v>0</v>
      </c>
      <c r="O43" s="46">
        <f t="shared" si="10"/>
        <v>1265047</v>
      </c>
      <c r="P43" s="47">
        <f t="shared" si="1"/>
        <v>243.04457252641691</v>
      </c>
      <c r="Q43" s="9"/>
    </row>
    <row r="44" spans="1:17">
      <c r="A44" s="12"/>
      <c r="B44" s="25">
        <v>362</v>
      </c>
      <c r="C44" s="20" t="s">
        <v>59</v>
      </c>
      <c r="D44" s="46">
        <v>4319</v>
      </c>
      <c r="E44" s="46">
        <v>0</v>
      </c>
      <c r="F44" s="46">
        <v>0</v>
      </c>
      <c r="G44" s="46">
        <v>0</v>
      </c>
      <c r="H44" s="46">
        <v>0</v>
      </c>
      <c r="I44" s="46">
        <v>120894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125213</v>
      </c>
      <c r="P44" s="47">
        <f t="shared" si="1"/>
        <v>24.056292026897214</v>
      </c>
      <c r="Q44" s="9"/>
    </row>
    <row r="45" spans="1:17">
      <c r="A45" s="12"/>
      <c r="B45" s="25">
        <v>368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450658</v>
      </c>
      <c r="L45" s="46">
        <v>0</v>
      </c>
      <c r="M45" s="46">
        <v>0</v>
      </c>
      <c r="N45" s="46">
        <v>0</v>
      </c>
      <c r="O45" s="46">
        <f t="shared" si="10"/>
        <v>450658</v>
      </c>
      <c r="P45" s="47">
        <f t="shared" si="1"/>
        <v>86.581748318924113</v>
      </c>
      <c r="Q45" s="9"/>
    </row>
    <row r="46" spans="1:17">
      <c r="A46" s="12"/>
      <c r="B46" s="25">
        <v>369.9</v>
      </c>
      <c r="C46" s="20" t="s">
        <v>61</v>
      </c>
      <c r="D46" s="46">
        <v>146596</v>
      </c>
      <c r="E46" s="46">
        <v>0</v>
      </c>
      <c r="F46" s="46">
        <v>0</v>
      </c>
      <c r="G46" s="46">
        <v>0</v>
      </c>
      <c r="H46" s="46">
        <v>0</v>
      </c>
      <c r="I46" s="46">
        <v>9599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156195</v>
      </c>
      <c r="P46" s="47">
        <f t="shared" si="1"/>
        <v>30.008645533141209</v>
      </c>
      <c r="Q46" s="9"/>
    </row>
    <row r="47" spans="1:17" ht="15.75">
      <c r="A47" s="29" t="s">
        <v>43</v>
      </c>
      <c r="B47" s="30"/>
      <c r="C47" s="31"/>
      <c r="D47" s="32">
        <f t="shared" ref="D47:N47" si="12">SUM(D48:D48)</f>
        <v>157496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2"/>
        <v>0</v>
      </c>
      <c r="O47" s="32">
        <f t="shared" si="10"/>
        <v>157496</v>
      </c>
      <c r="P47" s="45">
        <f t="shared" si="1"/>
        <v>30.258597502401535</v>
      </c>
      <c r="Q47" s="9"/>
    </row>
    <row r="48" spans="1:17" ht="15.75" thickBot="1">
      <c r="A48" s="12"/>
      <c r="B48" s="25">
        <v>384</v>
      </c>
      <c r="C48" s="20" t="s">
        <v>63</v>
      </c>
      <c r="D48" s="46">
        <v>157496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157496</v>
      </c>
      <c r="P48" s="47">
        <f t="shared" si="1"/>
        <v>30.258597502401535</v>
      </c>
      <c r="Q48" s="9"/>
    </row>
    <row r="49" spans="1:120" ht="16.5" thickBot="1">
      <c r="A49" s="14" t="s">
        <v>52</v>
      </c>
      <c r="B49" s="23"/>
      <c r="C49" s="22"/>
      <c r="D49" s="15">
        <f t="shared" ref="D49:N49" si="13">SUM(D5,D13,D19,D30,D38,D41,D47)</f>
        <v>7198843</v>
      </c>
      <c r="E49" s="15">
        <f t="shared" si="13"/>
        <v>333227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8488169</v>
      </c>
      <c r="J49" s="15">
        <f t="shared" si="13"/>
        <v>0</v>
      </c>
      <c r="K49" s="15">
        <f t="shared" si="13"/>
        <v>1846653</v>
      </c>
      <c r="L49" s="15">
        <f t="shared" si="13"/>
        <v>0</v>
      </c>
      <c r="M49" s="15">
        <f t="shared" si="13"/>
        <v>0</v>
      </c>
      <c r="N49" s="15">
        <f t="shared" si="13"/>
        <v>0</v>
      </c>
      <c r="O49" s="15">
        <f t="shared" si="10"/>
        <v>17866892</v>
      </c>
      <c r="P49" s="38">
        <f t="shared" si="1"/>
        <v>3432.6401536983672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118" t="s">
        <v>155</v>
      </c>
      <c r="N51" s="118"/>
      <c r="O51" s="118"/>
      <c r="P51" s="43">
        <v>5205</v>
      </c>
    </row>
    <row r="52" spans="1:120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7"/>
    </row>
    <row r="53" spans="1:120" ht="15.75" customHeight="1" thickBot="1">
      <c r="A53" s="120" t="s">
        <v>82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5066395</v>
      </c>
      <c r="E5" s="27">
        <f t="shared" si="0"/>
        <v>311296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5377691</v>
      </c>
      <c r="O5" s="33">
        <f t="shared" ref="O5:O49" si="1">(N5/O$51)</f>
        <v>1129.7670168067227</v>
      </c>
      <c r="P5" s="6"/>
    </row>
    <row r="6" spans="1:133">
      <c r="A6" s="12"/>
      <c r="B6" s="25">
        <v>311</v>
      </c>
      <c r="C6" s="20" t="s">
        <v>2</v>
      </c>
      <c r="D6" s="46">
        <v>3823472</v>
      </c>
      <c r="E6" s="46">
        <v>311296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4134768</v>
      </c>
      <c r="O6" s="47">
        <f t="shared" si="1"/>
        <v>868.64873949579828</v>
      </c>
      <c r="P6" s="9"/>
    </row>
    <row r="7" spans="1:133">
      <c r="A7" s="12"/>
      <c r="B7" s="25">
        <v>312.41000000000003</v>
      </c>
      <c r="C7" s="20" t="s">
        <v>10</v>
      </c>
      <c r="D7" s="46">
        <v>100172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100172</v>
      </c>
      <c r="O7" s="47">
        <f t="shared" si="1"/>
        <v>21.044537815126052</v>
      </c>
      <c r="P7" s="9"/>
    </row>
    <row r="8" spans="1:133">
      <c r="A8" s="12"/>
      <c r="B8" s="25">
        <v>312.60000000000002</v>
      </c>
      <c r="C8" s="20" t="s">
        <v>11</v>
      </c>
      <c r="D8" s="46">
        <v>180523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180523</v>
      </c>
      <c r="O8" s="47">
        <f t="shared" si="1"/>
        <v>37.924999999999997</v>
      </c>
      <c r="P8" s="9"/>
    </row>
    <row r="9" spans="1:133">
      <c r="A9" s="12"/>
      <c r="B9" s="25">
        <v>314.10000000000002</v>
      </c>
      <c r="C9" s="20" t="s">
        <v>12</v>
      </c>
      <c r="D9" s="46">
        <v>465051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465051</v>
      </c>
      <c r="O9" s="47">
        <f t="shared" si="1"/>
        <v>97.699789915966392</v>
      </c>
      <c r="P9" s="9"/>
    </row>
    <row r="10" spans="1:133">
      <c r="A10" s="12"/>
      <c r="B10" s="25">
        <v>314.3</v>
      </c>
      <c r="C10" s="20" t="s">
        <v>13</v>
      </c>
      <c r="D10" s="46">
        <v>245952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245952</v>
      </c>
      <c r="O10" s="47">
        <f t="shared" si="1"/>
        <v>51.670588235294119</v>
      </c>
      <c r="P10" s="9"/>
    </row>
    <row r="11" spans="1:133">
      <c r="A11" s="12"/>
      <c r="B11" s="25">
        <v>314.8</v>
      </c>
      <c r="C11" s="20" t="s">
        <v>14</v>
      </c>
      <c r="D11" s="46">
        <v>20302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20302</v>
      </c>
      <c r="O11" s="47">
        <f t="shared" si="1"/>
        <v>4.265126050420168</v>
      </c>
      <c r="P11" s="9"/>
    </row>
    <row r="12" spans="1:133">
      <c r="A12" s="12"/>
      <c r="B12" s="25">
        <v>314.89999999999998</v>
      </c>
      <c r="C12" s="20" t="s">
        <v>131</v>
      </c>
      <c r="D12" s="46">
        <v>183954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183954</v>
      </c>
      <c r="O12" s="47">
        <f t="shared" si="1"/>
        <v>38.645798319327731</v>
      </c>
      <c r="P12" s="9"/>
    </row>
    <row r="13" spans="1:133">
      <c r="A13" s="12"/>
      <c r="B13" s="25">
        <v>316</v>
      </c>
      <c r="C13" s="20" t="s">
        <v>132</v>
      </c>
      <c r="D13" s="46">
        <v>46969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46969</v>
      </c>
      <c r="O13" s="47">
        <f t="shared" si="1"/>
        <v>9.867436974789916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541138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182940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724078</v>
      </c>
      <c r="O14" s="45">
        <f t="shared" si="1"/>
        <v>152.11722689075631</v>
      </c>
      <c r="P14" s="10"/>
    </row>
    <row r="15" spans="1:133">
      <c r="A15" s="12"/>
      <c r="B15" s="25">
        <v>322</v>
      </c>
      <c r="C15" s="20" t="s">
        <v>0</v>
      </c>
      <c r="D15" s="46">
        <v>216592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216592</v>
      </c>
      <c r="O15" s="47">
        <f t="shared" si="1"/>
        <v>45.502521008403363</v>
      </c>
      <c r="P15" s="9"/>
    </row>
    <row r="16" spans="1:133">
      <c r="A16" s="12"/>
      <c r="B16" s="25">
        <v>323.10000000000002</v>
      </c>
      <c r="C16" s="20" t="s">
        <v>18</v>
      </c>
      <c r="D16" s="46">
        <v>306536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306536</v>
      </c>
      <c r="O16" s="47">
        <f t="shared" si="1"/>
        <v>64.398319327731087</v>
      </c>
      <c r="P16" s="9"/>
    </row>
    <row r="17" spans="1:16">
      <c r="A17" s="12"/>
      <c r="B17" s="25">
        <v>324.20999999999998</v>
      </c>
      <c r="C17" s="20" t="s">
        <v>19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182940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182940</v>
      </c>
      <c r="O17" s="47">
        <f t="shared" si="1"/>
        <v>38.432773109243698</v>
      </c>
      <c r="P17" s="9"/>
    </row>
    <row r="18" spans="1:16">
      <c r="A18" s="12"/>
      <c r="B18" s="25">
        <v>329</v>
      </c>
      <c r="C18" s="20" t="s">
        <v>20</v>
      </c>
      <c r="D18" s="46">
        <v>18010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18010</v>
      </c>
      <c r="O18" s="47">
        <f t="shared" si="1"/>
        <v>3.7836134453781511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1655077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1530390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3185467</v>
      </c>
      <c r="O19" s="45">
        <f t="shared" si="1"/>
        <v>669.21575630252096</v>
      </c>
      <c r="P19" s="10"/>
    </row>
    <row r="20" spans="1:16">
      <c r="A20" s="12"/>
      <c r="B20" s="25">
        <v>331.1</v>
      </c>
      <c r="C20" s="20" t="s">
        <v>21</v>
      </c>
      <c r="D20" s="46">
        <v>1084645</v>
      </c>
      <c r="E20" s="46">
        <v>0</v>
      </c>
      <c r="F20" s="46">
        <v>0</v>
      </c>
      <c r="G20" s="46">
        <v>0</v>
      </c>
      <c r="H20" s="46">
        <v>0</v>
      </c>
      <c r="I20" s="46">
        <v>439954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1524599</v>
      </c>
      <c r="O20" s="47">
        <f t="shared" si="1"/>
        <v>320.29390756302519</v>
      </c>
      <c r="P20" s="9"/>
    </row>
    <row r="21" spans="1:16">
      <c r="A21" s="12"/>
      <c r="B21" s="25">
        <v>334.2</v>
      </c>
      <c r="C21" s="20" t="s">
        <v>24</v>
      </c>
      <c r="D21" s="46">
        <v>112314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112314</v>
      </c>
      <c r="O21" s="47">
        <f t="shared" si="1"/>
        <v>23.595378151260505</v>
      </c>
      <c r="P21" s="9"/>
    </row>
    <row r="22" spans="1:16">
      <c r="A22" s="12"/>
      <c r="B22" s="25">
        <v>334.39</v>
      </c>
      <c r="C22" s="20" t="s">
        <v>27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90436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90436</v>
      </c>
      <c r="O22" s="47">
        <f t="shared" si="1"/>
        <v>18.999159663865544</v>
      </c>
      <c r="P22" s="9"/>
    </row>
    <row r="23" spans="1:16">
      <c r="A23" s="12"/>
      <c r="B23" s="25">
        <v>335.12</v>
      </c>
      <c r="C23" s="20" t="s">
        <v>105</v>
      </c>
      <c r="D23" s="46">
        <v>99384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99384</v>
      </c>
      <c r="O23" s="47">
        <f t="shared" si="1"/>
        <v>20.878991596638656</v>
      </c>
      <c r="P23" s="9"/>
    </row>
    <row r="24" spans="1:16">
      <c r="A24" s="12"/>
      <c r="B24" s="25">
        <v>335.14</v>
      </c>
      <c r="C24" s="20" t="s">
        <v>133</v>
      </c>
      <c r="D24" s="46">
        <v>5014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5014</v>
      </c>
      <c r="O24" s="47">
        <f t="shared" si="1"/>
        <v>1.0533613445378152</v>
      </c>
      <c r="P24" s="9"/>
    </row>
    <row r="25" spans="1:16">
      <c r="A25" s="12"/>
      <c r="B25" s="25">
        <v>335.15</v>
      </c>
      <c r="C25" s="20" t="s">
        <v>134</v>
      </c>
      <c r="D25" s="46">
        <v>16443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16443</v>
      </c>
      <c r="O25" s="47">
        <f t="shared" si="1"/>
        <v>3.4544117647058825</v>
      </c>
      <c r="P25" s="9"/>
    </row>
    <row r="26" spans="1:16">
      <c r="A26" s="12"/>
      <c r="B26" s="25">
        <v>335.18</v>
      </c>
      <c r="C26" s="20" t="s">
        <v>106</v>
      </c>
      <c r="D26" s="46">
        <v>172281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172281</v>
      </c>
      <c r="O26" s="47">
        <f t="shared" si="1"/>
        <v>36.193487394957984</v>
      </c>
      <c r="P26" s="9"/>
    </row>
    <row r="27" spans="1:16">
      <c r="A27" s="12"/>
      <c r="B27" s="25">
        <v>337.7</v>
      </c>
      <c r="C27" s="20" t="s">
        <v>36</v>
      </c>
      <c r="D27" s="46">
        <v>164996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164996</v>
      </c>
      <c r="O27" s="47">
        <f t="shared" si="1"/>
        <v>34.663025210084037</v>
      </c>
      <c r="P27" s="9"/>
    </row>
    <row r="28" spans="1:16">
      <c r="A28" s="12"/>
      <c r="B28" s="25">
        <v>337.9</v>
      </c>
      <c r="C28" s="20" t="s">
        <v>86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1000000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1000000</v>
      </c>
      <c r="O28" s="47">
        <f t="shared" si="1"/>
        <v>210.08403361344537</v>
      </c>
      <c r="P28" s="9"/>
    </row>
    <row r="29" spans="1:16" ht="15.75">
      <c r="A29" s="29" t="s">
        <v>41</v>
      </c>
      <c r="B29" s="30"/>
      <c r="C29" s="31"/>
      <c r="D29" s="32">
        <f t="shared" ref="D29:M29" si="6">SUM(D30:D36)</f>
        <v>117894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6431429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6549323</v>
      </c>
      <c r="O29" s="45">
        <f t="shared" si="1"/>
        <v>1375.9081932773108</v>
      </c>
      <c r="P29" s="10"/>
    </row>
    <row r="30" spans="1:16">
      <c r="A30" s="12"/>
      <c r="B30" s="25">
        <v>341.9</v>
      </c>
      <c r="C30" s="20" t="s">
        <v>108</v>
      </c>
      <c r="D30" s="46">
        <v>83092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83092</v>
      </c>
      <c r="O30" s="47">
        <f t="shared" si="1"/>
        <v>17.456302521008404</v>
      </c>
      <c r="P30" s="9"/>
    </row>
    <row r="31" spans="1:16">
      <c r="A31" s="12"/>
      <c r="B31" s="25">
        <v>342.5</v>
      </c>
      <c r="C31" s="20" t="s">
        <v>135</v>
      </c>
      <c r="D31" s="46">
        <v>17855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17855</v>
      </c>
      <c r="O31" s="47">
        <f t="shared" si="1"/>
        <v>3.7510504201680672</v>
      </c>
      <c r="P31" s="9"/>
    </row>
    <row r="32" spans="1:16">
      <c r="A32" s="12"/>
      <c r="B32" s="25">
        <v>343.4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1174068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1174068</v>
      </c>
      <c r="O32" s="47">
        <f t="shared" si="1"/>
        <v>246.65294117647059</v>
      </c>
      <c r="P32" s="9"/>
    </row>
    <row r="33" spans="1:16">
      <c r="A33" s="12"/>
      <c r="B33" s="25">
        <v>343.6</v>
      </c>
      <c r="C33" s="20" t="s">
        <v>136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4593899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4593899</v>
      </c>
      <c r="O33" s="47">
        <f t="shared" si="1"/>
        <v>965.1048319327731</v>
      </c>
      <c r="P33" s="9"/>
    </row>
    <row r="34" spans="1:16">
      <c r="A34" s="12"/>
      <c r="B34" s="25">
        <v>343.9</v>
      </c>
      <c r="C34" s="20" t="s">
        <v>137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467313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467313</v>
      </c>
      <c r="O34" s="47">
        <f t="shared" si="1"/>
        <v>98.174999999999997</v>
      </c>
      <c r="P34" s="9"/>
    </row>
    <row r="35" spans="1:16">
      <c r="A35" s="12"/>
      <c r="B35" s="25">
        <v>347.2</v>
      </c>
      <c r="C35" s="20" t="s">
        <v>50</v>
      </c>
      <c r="D35" s="46">
        <v>16947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16947</v>
      </c>
      <c r="O35" s="47">
        <f t="shared" si="1"/>
        <v>3.5602941176470586</v>
      </c>
      <c r="P35" s="9"/>
    </row>
    <row r="36" spans="1:16">
      <c r="A36" s="12"/>
      <c r="B36" s="25">
        <v>349</v>
      </c>
      <c r="C36" s="20" t="s">
        <v>138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196149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196149</v>
      </c>
      <c r="O36" s="47">
        <f t="shared" si="1"/>
        <v>41.207773109243696</v>
      </c>
      <c r="P36" s="9"/>
    </row>
    <row r="37" spans="1:16" ht="15.75">
      <c r="A37" s="29" t="s">
        <v>42</v>
      </c>
      <c r="B37" s="30"/>
      <c r="C37" s="31"/>
      <c r="D37" s="32">
        <f t="shared" ref="D37:M37" si="8">SUM(D38:D39)</f>
        <v>32864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26501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9" si="9">SUM(D37:M37)</f>
        <v>59365</v>
      </c>
      <c r="O37" s="45">
        <f t="shared" si="1"/>
        <v>12.471638655462185</v>
      </c>
      <c r="P37" s="10"/>
    </row>
    <row r="38" spans="1:16">
      <c r="A38" s="13"/>
      <c r="B38" s="39">
        <v>351.9</v>
      </c>
      <c r="C38" s="21" t="s">
        <v>139</v>
      </c>
      <c r="D38" s="46">
        <v>11089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11089</v>
      </c>
      <c r="O38" s="47">
        <f t="shared" si="1"/>
        <v>2.329621848739496</v>
      </c>
      <c r="P38" s="9"/>
    </row>
    <row r="39" spans="1:16">
      <c r="A39" s="13"/>
      <c r="B39" s="39">
        <v>354</v>
      </c>
      <c r="C39" s="21" t="s">
        <v>56</v>
      </c>
      <c r="D39" s="46">
        <v>21775</v>
      </c>
      <c r="E39" s="46">
        <v>0</v>
      </c>
      <c r="F39" s="46">
        <v>0</v>
      </c>
      <c r="G39" s="46">
        <v>0</v>
      </c>
      <c r="H39" s="46">
        <v>0</v>
      </c>
      <c r="I39" s="46">
        <v>26501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48276</v>
      </c>
      <c r="O39" s="47">
        <f t="shared" si="1"/>
        <v>10.142016806722689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SUM(D41:D46)</f>
        <v>187129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375053</v>
      </c>
      <c r="J40" s="32">
        <f t="shared" si="10"/>
        <v>0</v>
      </c>
      <c r="K40" s="32">
        <f t="shared" si="10"/>
        <v>1101139</v>
      </c>
      <c r="L40" s="32">
        <f t="shared" si="10"/>
        <v>0</v>
      </c>
      <c r="M40" s="32">
        <f t="shared" si="10"/>
        <v>0</v>
      </c>
      <c r="N40" s="32">
        <f t="shared" si="9"/>
        <v>1663321</v>
      </c>
      <c r="O40" s="45">
        <f t="shared" si="1"/>
        <v>349.4371848739496</v>
      </c>
      <c r="P40" s="10"/>
    </row>
    <row r="41" spans="1:16">
      <c r="A41" s="12"/>
      <c r="B41" s="25">
        <v>361.1</v>
      </c>
      <c r="C41" s="20" t="s">
        <v>57</v>
      </c>
      <c r="D41" s="46">
        <v>141646</v>
      </c>
      <c r="E41" s="46">
        <v>0</v>
      </c>
      <c r="F41" s="46">
        <v>0</v>
      </c>
      <c r="G41" s="46">
        <v>0</v>
      </c>
      <c r="H41" s="46">
        <v>0</v>
      </c>
      <c r="I41" s="46">
        <v>210944</v>
      </c>
      <c r="J41" s="46">
        <v>0</v>
      </c>
      <c r="K41" s="46">
        <v>124778</v>
      </c>
      <c r="L41" s="46">
        <v>0</v>
      </c>
      <c r="M41" s="46">
        <v>0</v>
      </c>
      <c r="N41" s="46">
        <f t="shared" si="9"/>
        <v>477368</v>
      </c>
      <c r="O41" s="47">
        <f t="shared" si="1"/>
        <v>100.2873949579832</v>
      </c>
      <c r="P41" s="9"/>
    </row>
    <row r="42" spans="1:16">
      <c r="A42" s="12"/>
      <c r="B42" s="25">
        <v>361.3</v>
      </c>
      <c r="C42" s="20" t="s">
        <v>58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526452</v>
      </c>
      <c r="L42" s="46">
        <v>0</v>
      </c>
      <c r="M42" s="46">
        <v>0</v>
      </c>
      <c r="N42" s="46">
        <f t="shared" si="9"/>
        <v>526452</v>
      </c>
      <c r="O42" s="47">
        <f t="shared" si="1"/>
        <v>110.59915966386555</v>
      </c>
      <c r="P42" s="9"/>
    </row>
    <row r="43" spans="1:16">
      <c r="A43" s="12"/>
      <c r="B43" s="25">
        <v>362</v>
      </c>
      <c r="C43" s="20" t="s">
        <v>59</v>
      </c>
      <c r="D43" s="46">
        <v>2701</v>
      </c>
      <c r="E43" s="46">
        <v>0</v>
      </c>
      <c r="F43" s="46">
        <v>0</v>
      </c>
      <c r="G43" s="46">
        <v>0</v>
      </c>
      <c r="H43" s="46">
        <v>0</v>
      </c>
      <c r="I43" s="46">
        <v>98170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100871</v>
      </c>
      <c r="O43" s="47">
        <f t="shared" si="1"/>
        <v>21.19138655462185</v>
      </c>
      <c r="P43" s="9"/>
    </row>
    <row r="44" spans="1:16">
      <c r="A44" s="12"/>
      <c r="B44" s="25">
        <v>364</v>
      </c>
      <c r="C44" s="20" t="s">
        <v>109</v>
      </c>
      <c r="D44" s="46">
        <v>5300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5300</v>
      </c>
      <c r="O44" s="47">
        <f t="shared" si="1"/>
        <v>1.1134453781512605</v>
      </c>
      <c r="P44" s="9"/>
    </row>
    <row r="45" spans="1:16">
      <c r="A45" s="12"/>
      <c r="B45" s="25">
        <v>368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449909</v>
      </c>
      <c r="L45" s="46">
        <v>0</v>
      </c>
      <c r="M45" s="46">
        <v>0</v>
      </c>
      <c r="N45" s="46">
        <f t="shared" si="9"/>
        <v>449909</v>
      </c>
      <c r="O45" s="47">
        <f t="shared" si="1"/>
        <v>94.518697478991598</v>
      </c>
      <c r="P45" s="9"/>
    </row>
    <row r="46" spans="1:16">
      <c r="A46" s="12"/>
      <c r="B46" s="25">
        <v>369.9</v>
      </c>
      <c r="C46" s="20" t="s">
        <v>61</v>
      </c>
      <c r="D46" s="46">
        <v>37482</v>
      </c>
      <c r="E46" s="46">
        <v>0</v>
      </c>
      <c r="F46" s="46">
        <v>0</v>
      </c>
      <c r="G46" s="46">
        <v>0</v>
      </c>
      <c r="H46" s="46">
        <v>0</v>
      </c>
      <c r="I46" s="46">
        <v>65939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103421</v>
      </c>
      <c r="O46" s="47">
        <f t="shared" si="1"/>
        <v>21.727100840336135</v>
      </c>
      <c r="P46" s="9"/>
    </row>
    <row r="47" spans="1:16" ht="15.75">
      <c r="A47" s="29" t="s">
        <v>43</v>
      </c>
      <c r="B47" s="30"/>
      <c r="C47" s="31"/>
      <c r="D47" s="32">
        <f t="shared" ref="D47:M47" si="11">SUM(D48:D48)</f>
        <v>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3507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3507</v>
      </c>
      <c r="O47" s="45">
        <f t="shared" si="1"/>
        <v>0.73676470588235299</v>
      </c>
      <c r="P47" s="9"/>
    </row>
    <row r="48" spans="1:16" ht="15.75" thickBot="1">
      <c r="A48" s="12"/>
      <c r="B48" s="25">
        <v>381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3507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3507</v>
      </c>
      <c r="O48" s="47">
        <f t="shared" si="1"/>
        <v>0.73676470588235299</v>
      </c>
      <c r="P48" s="9"/>
    </row>
    <row r="49" spans="1:119" ht="16.5" thickBot="1">
      <c r="A49" s="14" t="s">
        <v>52</v>
      </c>
      <c r="B49" s="23"/>
      <c r="C49" s="22"/>
      <c r="D49" s="15">
        <f t="shared" ref="D49:M49" si="12">SUM(D5,D14,D19,D29,D37,D40,D47)</f>
        <v>7600497</v>
      </c>
      <c r="E49" s="15">
        <f t="shared" si="12"/>
        <v>311296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8549820</v>
      </c>
      <c r="J49" s="15">
        <f t="shared" si="12"/>
        <v>0</v>
      </c>
      <c r="K49" s="15">
        <f t="shared" si="12"/>
        <v>1101139</v>
      </c>
      <c r="L49" s="15">
        <f t="shared" si="12"/>
        <v>0</v>
      </c>
      <c r="M49" s="15">
        <f t="shared" si="12"/>
        <v>0</v>
      </c>
      <c r="N49" s="15">
        <f t="shared" si="9"/>
        <v>17562752</v>
      </c>
      <c r="O49" s="38">
        <f t="shared" si="1"/>
        <v>3689.6537815126048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140</v>
      </c>
      <c r="M51" s="118"/>
      <c r="N51" s="118"/>
      <c r="O51" s="43">
        <v>4760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120" t="s">
        <v>82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4491918</v>
      </c>
      <c r="E5" s="27">
        <f t="shared" si="0"/>
        <v>270903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4762821</v>
      </c>
      <c r="O5" s="33">
        <f t="shared" ref="O5:O50" si="1">(N5/O$52)</f>
        <v>996.61456371625866</v>
      </c>
      <c r="P5" s="6"/>
    </row>
    <row r="6" spans="1:133">
      <c r="A6" s="12"/>
      <c r="B6" s="25">
        <v>311</v>
      </c>
      <c r="C6" s="20" t="s">
        <v>2</v>
      </c>
      <c r="D6" s="46">
        <v>3321702</v>
      </c>
      <c r="E6" s="46">
        <v>270903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3592605</v>
      </c>
      <c r="O6" s="47">
        <f t="shared" si="1"/>
        <v>751.74827369742627</v>
      </c>
      <c r="P6" s="9"/>
    </row>
    <row r="7" spans="1:133">
      <c r="A7" s="12"/>
      <c r="B7" s="25">
        <v>312.10000000000002</v>
      </c>
      <c r="C7" s="20" t="s">
        <v>89</v>
      </c>
      <c r="D7" s="46">
        <v>108879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108879</v>
      </c>
      <c r="O7" s="47">
        <f t="shared" si="1"/>
        <v>22.782799748901443</v>
      </c>
      <c r="P7" s="9"/>
    </row>
    <row r="8" spans="1:133">
      <c r="A8" s="12"/>
      <c r="B8" s="25">
        <v>312.60000000000002</v>
      </c>
      <c r="C8" s="20" t="s">
        <v>11</v>
      </c>
      <c r="D8" s="46">
        <v>177888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177888</v>
      </c>
      <c r="O8" s="47">
        <f t="shared" si="1"/>
        <v>37.222849968612678</v>
      </c>
      <c r="P8" s="9"/>
    </row>
    <row r="9" spans="1:133">
      <c r="A9" s="12"/>
      <c r="B9" s="25">
        <v>314.10000000000002</v>
      </c>
      <c r="C9" s="20" t="s">
        <v>12</v>
      </c>
      <c r="D9" s="46">
        <v>462180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462180</v>
      </c>
      <c r="O9" s="47">
        <f t="shared" si="1"/>
        <v>96.71060891399874</v>
      </c>
      <c r="P9" s="9"/>
    </row>
    <row r="10" spans="1:133">
      <c r="A10" s="12"/>
      <c r="B10" s="25">
        <v>314.3</v>
      </c>
      <c r="C10" s="20" t="s">
        <v>13</v>
      </c>
      <c r="D10" s="46">
        <v>214203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214203</v>
      </c>
      <c r="O10" s="47">
        <f t="shared" si="1"/>
        <v>44.821720025109855</v>
      </c>
      <c r="P10" s="9"/>
    </row>
    <row r="11" spans="1:133">
      <c r="A11" s="12"/>
      <c r="B11" s="25">
        <v>314.39999999999998</v>
      </c>
      <c r="C11" s="20" t="s">
        <v>75</v>
      </c>
      <c r="D11" s="46">
        <v>23310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23310</v>
      </c>
      <c r="O11" s="47">
        <f t="shared" si="1"/>
        <v>4.8775894538606401</v>
      </c>
      <c r="P11" s="9"/>
    </row>
    <row r="12" spans="1:133">
      <c r="A12" s="12"/>
      <c r="B12" s="25">
        <v>315</v>
      </c>
      <c r="C12" s="20" t="s">
        <v>103</v>
      </c>
      <c r="D12" s="46">
        <v>183756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183756</v>
      </c>
      <c r="O12" s="47">
        <f t="shared" si="1"/>
        <v>38.450721908349024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672642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263073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935715</v>
      </c>
      <c r="O13" s="45">
        <f t="shared" si="1"/>
        <v>195.79723791588199</v>
      </c>
      <c r="P13" s="10"/>
    </row>
    <row r="14" spans="1:133">
      <c r="A14" s="12"/>
      <c r="B14" s="25">
        <v>322</v>
      </c>
      <c r="C14" s="20" t="s">
        <v>0</v>
      </c>
      <c r="D14" s="46">
        <v>15201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15201</v>
      </c>
      <c r="O14" s="47">
        <f t="shared" si="1"/>
        <v>3.1807909604519775</v>
      </c>
      <c r="P14" s="9"/>
    </row>
    <row r="15" spans="1:133">
      <c r="A15" s="12"/>
      <c r="B15" s="25">
        <v>323.10000000000002</v>
      </c>
      <c r="C15" s="20" t="s">
        <v>18</v>
      </c>
      <c r="D15" s="46">
        <v>319836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319836</v>
      </c>
      <c r="O15" s="47">
        <f t="shared" si="1"/>
        <v>66.925298179535474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263073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263073</v>
      </c>
      <c r="O16" s="47">
        <f t="shared" si="1"/>
        <v>55.047708725674831</v>
      </c>
      <c r="P16" s="9"/>
    </row>
    <row r="17" spans="1:16">
      <c r="A17" s="12"/>
      <c r="B17" s="25">
        <v>329</v>
      </c>
      <c r="C17" s="20" t="s">
        <v>20</v>
      </c>
      <c r="D17" s="46">
        <v>118708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118708</v>
      </c>
      <c r="O17" s="47">
        <f t="shared" si="1"/>
        <v>24.839506172839506</v>
      </c>
      <c r="P17" s="9"/>
    </row>
    <row r="18" spans="1:16">
      <c r="A18" s="12"/>
      <c r="B18" s="25">
        <v>367</v>
      </c>
      <c r="C18" s="20" t="s">
        <v>76</v>
      </c>
      <c r="D18" s="46">
        <v>218897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218897</v>
      </c>
      <c r="O18" s="47">
        <f t="shared" si="1"/>
        <v>45.803933877380203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SUM(D20:D29)</f>
        <v>960645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714096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1674741</v>
      </c>
      <c r="O19" s="45">
        <f t="shared" si="1"/>
        <v>350.43753923414943</v>
      </c>
      <c r="P19" s="10"/>
    </row>
    <row r="20" spans="1:16">
      <c r="A20" s="12"/>
      <c r="B20" s="25">
        <v>331.1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621096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621096</v>
      </c>
      <c r="O20" s="47">
        <f t="shared" si="1"/>
        <v>129.96359070935341</v>
      </c>
      <c r="P20" s="9"/>
    </row>
    <row r="21" spans="1:16">
      <c r="A21" s="12"/>
      <c r="B21" s="25">
        <v>331.2</v>
      </c>
      <c r="C21" s="20" t="s">
        <v>22</v>
      </c>
      <c r="D21" s="46">
        <v>391389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391389</v>
      </c>
      <c r="O21" s="47">
        <f t="shared" si="1"/>
        <v>81.897677338355308</v>
      </c>
      <c r="P21" s="9"/>
    </row>
    <row r="22" spans="1:16">
      <c r="A22" s="12"/>
      <c r="B22" s="25">
        <v>334.2</v>
      </c>
      <c r="C22" s="20" t="s">
        <v>24</v>
      </c>
      <c r="D22" s="46">
        <v>102250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102250</v>
      </c>
      <c r="O22" s="47">
        <f t="shared" si="1"/>
        <v>21.39568947478552</v>
      </c>
      <c r="P22" s="9"/>
    </row>
    <row r="23" spans="1:16">
      <c r="A23" s="12"/>
      <c r="B23" s="25">
        <v>334.35</v>
      </c>
      <c r="C23" s="20" t="s">
        <v>128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93000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93000</v>
      </c>
      <c r="O23" s="47">
        <f t="shared" si="1"/>
        <v>19.4601381042059</v>
      </c>
      <c r="P23" s="9"/>
    </row>
    <row r="24" spans="1:16">
      <c r="A24" s="12"/>
      <c r="B24" s="25">
        <v>334.7</v>
      </c>
      <c r="C24" s="20" t="s">
        <v>28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25000</v>
      </c>
      <c r="O24" s="47">
        <f t="shared" si="1"/>
        <v>5.231219920485457</v>
      </c>
      <c r="P24" s="9"/>
    </row>
    <row r="25" spans="1:16">
      <c r="A25" s="12"/>
      <c r="B25" s="25">
        <v>335.12</v>
      </c>
      <c r="C25" s="20" t="s">
        <v>105</v>
      </c>
      <c r="D25" s="46">
        <v>105728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105728</v>
      </c>
      <c r="O25" s="47">
        <f t="shared" si="1"/>
        <v>22.123456790123456</v>
      </c>
      <c r="P25" s="9"/>
    </row>
    <row r="26" spans="1:16">
      <c r="A26" s="12"/>
      <c r="B26" s="25">
        <v>335.18</v>
      </c>
      <c r="C26" s="20" t="s">
        <v>106</v>
      </c>
      <c r="D26" s="46">
        <v>173025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173025</v>
      </c>
      <c r="O26" s="47">
        <f t="shared" si="1"/>
        <v>36.205273069679848</v>
      </c>
      <c r="P26" s="9"/>
    </row>
    <row r="27" spans="1:16">
      <c r="A27" s="12"/>
      <c r="B27" s="25">
        <v>335.9</v>
      </c>
      <c r="C27" s="20" t="s">
        <v>77</v>
      </c>
      <c r="D27" s="46">
        <v>7683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7683</v>
      </c>
      <c r="O27" s="47">
        <f t="shared" si="1"/>
        <v>1.6076585059635906</v>
      </c>
      <c r="P27" s="9"/>
    </row>
    <row r="28" spans="1:16">
      <c r="A28" s="12"/>
      <c r="B28" s="25">
        <v>337.2</v>
      </c>
      <c r="C28" s="20" t="s">
        <v>34</v>
      </c>
      <c r="D28" s="46">
        <v>72500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72500</v>
      </c>
      <c r="O28" s="47">
        <f t="shared" si="1"/>
        <v>15.170537769407826</v>
      </c>
      <c r="P28" s="9"/>
    </row>
    <row r="29" spans="1:16">
      <c r="A29" s="12"/>
      <c r="B29" s="25">
        <v>337.4</v>
      </c>
      <c r="C29" s="20" t="s">
        <v>35</v>
      </c>
      <c r="D29" s="46">
        <v>83070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83070</v>
      </c>
      <c r="O29" s="47">
        <f t="shared" si="1"/>
        <v>17.382297551789076</v>
      </c>
      <c r="P29" s="9"/>
    </row>
    <row r="30" spans="1:16" ht="15.75">
      <c r="A30" s="29" t="s">
        <v>41</v>
      </c>
      <c r="B30" s="30"/>
      <c r="C30" s="31"/>
      <c r="D30" s="32">
        <f t="shared" ref="D30:M30" si="6">SUM(D31:D37)</f>
        <v>16746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6134541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6151287</v>
      </c>
      <c r="O30" s="45">
        <f t="shared" si="1"/>
        <v>1287.149403640929</v>
      </c>
      <c r="P30" s="10"/>
    </row>
    <row r="31" spans="1:16">
      <c r="A31" s="12"/>
      <c r="B31" s="25">
        <v>341.3</v>
      </c>
      <c r="C31" s="20" t="s">
        <v>107</v>
      </c>
      <c r="D31" s="46">
        <v>252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252</v>
      </c>
      <c r="O31" s="47">
        <f t="shared" si="1"/>
        <v>5.2730696798493411E-2</v>
      </c>
      <c r="P31" s="9"/>
    </row>
    <row r="32" spans="1:16">
      <c r="A32" s="12"/>
      <c r="B32" s="25">
        <v>341.9</v>
      </c>
      <c r="C32" s="20" t="s">
        <v>108</v>
      </c>
      <c r="D32" s="46">
        <v>808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808</v>
      </c>
      <c r="O32" s="47">
        <f t="shared" si="1"/>
        <v>0.16907302783008998</v>
      </c>
      <c r="P32" s="9"/>
    </row>
    <row r="33" spans="1:16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2846913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2846913</v>
      </c>
      <c r="O33" s="47">
        <f t="shared" si="1"/>
        <v>595.71311989956052</v>
      </c>
      <c r="P33" s="9"/>
    </row>
    <row r="34" spans="1:16">
      <c r="A34" s="12"/>
      <c r="B34" s="25">
        <v>343.4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1147129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1147129</v>
      </c>
      <c r="O34" s="47">
        <f t="shared" si="1"/>
        <v>240.03536304666247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1864504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1864504</v>
      </c>
      <c r="O35" s="47">
        <f t="shared" si="1"/>
        <v>390.14521866499268</v>
      </c>
      <c r="P35" s="9"/>
    </row>
    <row r="36" spans="1:16">
      <c r="A36" s="12"/>
      <c r="B36" s="25">
        <v>347.1</v>
      </c>
      <c r="C36" s="20" t="s">
        <v>49</v>
      </c>
      <c r="D36" s="46">
        <v>1945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1945</v>
      </c>
      <c r="O36" s="47">
        <f t="shared" si="1"/>
        <v>0.40698890981376856</v>
      </c>
      <c r="P36" s="9"/>
    </row>
    <row r="37" spans="1:16">
      <c r="A37" s="12"/>
      <c r="B37" s="25">
        <v>347.5</v>
      </c>
      <c r="C37" s="20" t="s">
        <v>51</v>
      </c>
      <c r="D37" s="46">
        <v>13741</v>
      </c>
      <c r="E37" s="46">
        <v>0</v>
      </c>
      <c r="F37" s="46">
        <v>0</v>
      </c>
      <c r="G37" s="46">
        <v>0</v>
      </c>
      <c r="H37" s="46">
        <v>0</v>
      </c>
      <c r="I37" s="46">
        <v>275995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289736</v>
      </c>
      <c r="O37" s="47">
        <f t="shared" si="1"/>
        <v>60.626909395270978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SUM(D39:D40)</f>
        <v>50207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57902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108109</v>
      </c>
      <c r="O38" s="45">
        <f t="shared" si="1"/>
        <v>22.621678175350493</v>
      </c>
      <c r="P38" s="10"/>
    </row>
    <row r="39" spans="1:16">
      <c r="A39" s="13"/>
      <c r="B39" s="39">
        <v>351.1</v>
      </c>
      <c r="C39" s="21" t="s">
        <v>54</v>
      </c>
      <c r="D39" s="46">
        <v>19722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19722</v>
      </c>
      <c r="O39" s="47">
        <f t="shared" si="1"/>
        <v>4.1268047708725675</v>
      </c>
      <c r="P39" s="9"/>
    </row>
    <row r="40" spans="1:16">
      <c r="A40" s="13"/>
      <c r="B40" s="39">
        <v>354</v>
      </c>
      <c r="C40" s="21" t="s">
        <v>56</v>
      </c>
      <c r="D40" s="46">
        <v>30485</v>
      </c>
      <c r="E40" s="46">
        <v>0</v>
      </c>
      <c r="F40" s="46">
        <v>0</v>
      </c>
      <c r="G40" s="46">
        <v>0</v>
      </c>
      <c r="H40" s="46">
        <v>0</v>
      </c>
      <c r="I40" s="46">
        <v>57902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88387</v>
      </c>
      <c r="O40" s="47">
        <f t="shared" si="1"/>
        <v>18.494873404477925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SUM(D42:D47)</f>
        <v>635254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436269</v>
      </c>
      <c r="J41" s="32">
        <f t="shared" si="10"/>
        <v>0</v>
      </c>
      <c r="K41" s="32">
        <f t="shared" si="10"/>
        <v>710267</v>
      </c>
      <c r="L41" s="32">
        <f t="shared" si="10"/>
        <v>0</v>
      </c>
      <c r="M41" s="32">
        <f t="shared" si="10"/>
        <v>0</v>
      </c>
      <c r="N41" s="32">
        <f t="shared" si="9"/>
        <v>1781790</v>
      </c>
      <c r="O41" s="45">
        <f t="shared" si="1"/>
        <v>372.83741368487131</v>
      </c>
      <c r="P41" s="10"/>
    </row>
    <row r="42" spans="1:16">
      <c r="A42" s="12"/>
      <c r="B42" s="25">
        <v>361.1</v>
      </c>
      <c r="C42" s="20" t="s">
        <v>57</v>
      </c>
      <c r="D42" s="46">
        <v>165034</v>
      </c>
      <c r="E42" s="46">
        <v>0</v>
      </c>
      <c r="F42" s="46">
        <v>0</v>
      </c>
      <c r="G42" s="46">
        <v>0</v>
      </c>
      <c r="H42" s="46">
        <v>0</v>
      </c>
      <c r="I42" s="46">
        <v>281817</v>
      </c>
      <c r="J42" s="46">
        <v>0</v>
      </c>
      <c r="K42" s="46">
        <v>129587</v>
      </c>
      <c r="L42" s="46">
        <v>0</v>
      </c>
      <c r="M42" s="46">
        <v>0</v>
      </c>
      <c r="N42" s="46">
        <f t="shared" si="9"/>
        <v>576438</v>
      </c>
      <c r="O42" s="47">
        <f t="shared" si="1"/>
        <v>120.61895794099183</v>
      </c>
      <c r="P42" s="9"/>
    </row>
    <row r="43" spans="1:16">
      <c r="A43" s="12"/>
      <c r="B43" s="25">
        <v>361.3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118462</v>
      </c>
      <c r="L43" s="46">
        <v>0</v>
      </c>
      <c r="M43" s="46">
        <v>0</v>
      </c>
      <c r="N43" s="46">
        <f t="shared" si="9"/>
        <v>118462</v>
      </c>
      <c r="O43" s="47">
        <f t="shared" si="1"/>
        <v>24.788030968821928</v>
      </c>
      <c r="P43" s="9"/>
    </row>
    <row r="44" spans="1:16">
      <c r="A44" s="12"/>
      <c r="B44" s="25">
        <v>362</v>
      </c>
      <c r="C44" s="20" t="s">
        <v>59</v>
      </c>
      <c r="D44" s="46">
        <v>5553</v>
      </c>
      <c r="E44" s="46">
        <v>0</v>
      </c>
      <c r="F44" s="46">
        <v>0</v>
      </c>
      <c r="G44" s="46">
        <v>0</v>
      </c>
      <c r="H44" s="46">
        <v>0</v>
      </c>
      <c r="I44" s="46">
        <v>132771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138324</v>
      </c>
      <c r="O44" s="47">
        <f t="shared" si="1"/>
        <v>28.944130571249215</v>
      </c>
      <c r="P44" s="9"/>
    </row>
    <row r="45" spans="1:16">
      <c r="A45" s="12"/>
      <c r="B45" s="25">
        <v>364</v>
      </c>
      <c r="C45" s="20" t="s">
        <v>109</v>
      </c>
      <c r="D45" s="46">
        <v>1750</v>
      </c>
      <c r="E45" s="46">
        <v>0</v>
      </c>
      <c r="F45" s="46">
        <v>0</v>
      </c>
      <c r="G45" s="46">
        <v>0</v>
      </c>
      <c r="H45" s="46">
        <v>0</v>
      </c>
      <c r="I45" s="46">
        <v>9046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10796</v>
      </c>
      <c r="O45" s="47">
        <f t="shared" si="1"/>
        <v>2.25905001046244</v>
      </c>
      <c r="P45" s="9"/>
    </row>
    <row r="46" spans="1:16">
      <c r="A46" s="12"/>
      <c r="B46" s="25">
        <v>368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462218</v>
      </c>
      <c r="L46" s="46">
        <v>0</v>
      </c>
      <c r="M46" s="46">
        <v>0</v>
      </c>
      <c r="N46" s="46">
        <f t="shared" si="9"/>
        <v>462218</v>
      </c>
      <c r="O46" s="47">
        <f t="shared" si="1"/>
        <v>96.718560368277878</v>
      </c>
      <c r="P46" s="9"/>
    </row>
    <row r="47" spans="1:16">
      <c r="A47" s="12"/>
      <c r="B47" s="25">
        <v>369.9</v>
      </c>
      <c r="C47" s="20" t="s">
        <v>61</v>
      </c>
      <c r="D47" s="46">
        <v>462917</v>
      </c>
      <c r="E47" s="46">
        <v>0</v>
      </c>
      <c r="F47" s="46">
        <v>0</v>
      </c>
      <c r="G47" s="46">
        <v>0</v>
      </c>
      <c r="H47" s="46">
        <v>0</v>
      </c>
      <c r="I47" s="46">
        <v>12635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475552</v>
      </c>
      <c r="O47" s="47">
        <f t="shared" si="1"/>
        <v>99.508683825068005</v>
      </c>
      <c r="P47" s="9"/>
    </row>
    <row r="48" spans="1:16" ht="15.75">
      <c r="A48" s="29" t="s">
        <v>43</v>
      </c>
      <c r="B48" s="30"/>
      <c r="C48" s="31"/>
      <c r="D48" s="32">
        <f t="shared" ref="D48:M48" si="11">SUM(D49:D49)</f>
        <v>0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414384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414384</v>
      </c>
      <c r="O48" s="45">
        <f t="shared" si="1"/>
        <v>86.709353421217827</v>
      </c>
      <c r="P48" s="9"/>
    </row>
    <row r="49" spans="1:119" ht="15.75" thickBot="1">
      <c r="A49" s="12"/>
      <c r="B49" s="25">
        <v>383</v>
      </c>
      <c r="C49" s="20" t="s">
        <v>80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414384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414384</v>
      </c>
      <c r="O49" s="47">
        <f t="shared" si="1"/>
        <v>86.709353421217827</v>
      </c>
      <c r="P49" s="9"/>
    </row>
    <row r="50" spans="1:119" ht="16.5" thickBot="1">
      <c r="A50" s="14" t="s">
        <v>52</v>
      </c>
      <c r="B50" s="23"/>
      <c r="C50" s="22"/>
      <c r="D50" s="15">
        <f t="shared" ref="D50:M50" si="12">SUM(D5,D13,D19,D30,D38,D41,D48)</f>
        <v>6827412</v>
      </c>
      <c r="E50" s="15">
        <f t="shared" si="12"/>
        <v>270903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8020265</v>
      </c>
      <c r="J50" s="15">
        <f t="shared" si="12"/>
        <v>0</v>
      </c>
      <c r="K50" s="15">
        <f t="shared" si="12"/>
        <v>710267</v>
      </c>
      <c r="L50" s="15">
        <f t="shared" si="12"/>
        <v>0</v>
      </c>
      <c r="M50" s="15">
        <f t="shared" si="12"/>
        <v>0</v>
      </c>
      <c r="N50" s="15">
        <f t="shared" si="9"/>
        <v>15828847</v>
      </c>
      <c r="O50" s="38">
        <f t="shared" si="1"/>
        <v>3312.1671897886586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129</v>
      </c>
      <c r="M52" s="118"/>
      <c r="N52" s="118"/>
      <c r="O52" s="43">
        <v>4779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4301839</v>
      </c>
      <c r="E5" s="27">
        <f t="shared" si="0"/>
        <v>226699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4528538</v>
      </c>
      <c r="O5" s="33">
        <f t="shared" ref="O5:O48" si="1">(N5/O$50)</f>
        <v>958.21794329242493</v>
      </c>
      <c r="P5" s="6"/>
    </row>
    <row r="6" spans="1:133">
      <c r="A6" s="12"/>
      <c r="B6" s="25">
        <v>311</v>
      </c>
      <c r="C6" s="20" t="s">
        <v>2</v>
      </c>
      <c r="D6" s="46">
        <v>3172378</v>
      </c>
      <c r="E6" s="46">
        <v>226699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3399077</v>
      </c>
      <c r="O6" s="47">
        <f t="shared" si="1"/>
        <v>719.2291578501904</v>
      </c>
      <c r="P6" s="9"/>
    </row>
    <row r="7" spans="1:133">
      <c r="A7" s="12"/>
      <c r="B7" s="25">
        <v>312.41000000000003</v>
      </c>
      <c r="C7" s="20" t="s">
        <v>10</v>
      </c>
      <c r="D7" s="46">
        <v>100310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100310</v>
      </c>
      <c r="O7" s="47">
        <f t="shared" si="1"/>
        <v>21.225137537029202</v>
      </c>
      <c r="P7" s="9"/>
    </row>
    <row r="8" spans="1:133">
      <c r="A8" s="12"/>
      <c r="B8" s="25">
        <v>312.60000000000002</v>
      </c>
      <c r="C8" s="20" t="s">
        <v>11</v>
      </c>
      <c r="D8" s="46">
        <v>175300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175300</v>
      </c>
      <c r="O8" s="47">
        <f t="shared" si="1"/>
        <v>37.09267879813796</v>
      </c>
      <c r="P8" s="9"/>
    </row>
    <row r="9" spans="1:133">
      <c r="A9" s="12"/>
      <c r="B9" s="25">
        <v>314.10000000000002</v>
      </c>
      <c r="C9" s="20" t="s">
        <v>12</v>
      </c>
      <c r="D9" s="46">
        <v>452237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452237</v>
      </c>
      <c r="O9" s="47">
        <f t="shared" si="1"/>
        <v>95.691282268302999</v>
      </c>
      <c r="P9" s="9"/>
    </row>
    <row r="10" spans="1:133">
      <c r="A10" s="12"/>
      <c r="B10" s="25">
        <v>314.3</v>
      </c>
      <c r="C10" s="20" t="s">
        <v>13</v>
      </c>
      <c r="D10" s="46">
        <v>190439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190439</v>
      </c>
      <c r="O10" s="47">
        <f t="shared" si="1"/>
        <v>40.296022005924669</v>
      </c>
      <c r="P10" s="9"/>
    </row>
    <row r="11" spans="1:133">
      <c r="A11" s="12"/>
      <c r="B11" s="25">
        <v>314.39999999999998</v>
      </c>
      <c r="C11" s="20" t="s">
        <v>75</v>
      </c>
      <c r="D11" s="46">
        <v>24191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24191</v>
      </c>
      <c r="O11" s="47">
        <f t="shared" si="1"/>
        <v>5.1187050359712227</v>
      </c>
      <c r="P11" s="9"/>
    </row>
    <row r="12" spans="1:133">
      <c r="A12" s="12"/>
      <c r="B12" s="25">
        <v>315</v>
      </c>
      <c r="C12" s="20" t="s">
        <v>103</v>
      </c>
      <c r="D12" s="46">
        <v>186984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186984</v>
      </c>
      <c r="O12" s="47">
        <f t="shared" si="1"/>
        <v>39.564959796868386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768887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215977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984864</v>
      </c>
      <c r="O13" s="45">
        <f t="shared" si="1"/>
        <v>208.39272111722386</v>
      </c>
      <c r="P13" s="10"/>
    </row>
    <row r="14" spans="1:133">
      <c r="A14" s="12"/>
      <c r="B14" s="25">
        <v>322</v>
      </c>
      <c r="C14" s="20" t="s">
        <v>0</v>
      </c>
      <c r="D14" s="46">
        <v>278463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278463</v>
      </c>
      <c r="O14" s="47">
        <f t="shared" si="1"/>
        <v>58.921498095641134</v>
      </c>
      <c r="P14" s="9"/>
    </row>
    <row r="15" spans="1:133">
      <c r="A15" s="12"/>
      <c r="B15" s="25">
        <v>323.10000000000002</v>
      </c>
      <c r="C15" s="20" t="s">
        <v>18</v>
      </c>
      <c r="D15" s="46">
        <v>313665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313665</v>
      </c>
      <c r="O15" s="47">
        <f t="shared" si="1"/>
        <v>66.370080406263227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215977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215977</v>
      </c>
      <c r="O16" s="47">
        <f t="shared" si="1"/>
        <v>45.699746085484556</v>
      </c>
      <c r="P16" s="9"/>
    </row>
    <row r="17" spans="1:16">
      <c r="A17" s="12"/>
      <c r="B17" s="25">
        <v>329</v>
      </c>
      <c r="C17" s="20" t="s">
        <v>20</v>
      </c>
      <c r="D17" s="46">
        <v>141845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141845</v>
      </c>
      <c r="O17" s="47">
        <f t="shared" si="1"/>
        <v>30.013753702920017</v>
      </c>
      <c r="P17" s="9"/>
    </row>
    <row r="18" spans="1:16">
      <c r="A18" s="12"/>
      <c r="B18" s="25">
        <v>367</v>
      </c>
      <c r="C18" s="20" t="s">
        <v>76</v>
      </c>
      <c r="D18" s="46">
        <v>34914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34914</v>
      </c>
      <c r="O18" s="47">
        <f t="shared" si="1"/>
        <v>7.3876428269149388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1261565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1261565</v>
      </c>
      <c r="O19" s="45">
        <f t="shared" si="1"/>
        <v>266.94138806601779</v>
      </c>
      <c r="P19" s="10"/>
    </row>
    <row r="20" spans="1:16">
      <c r="A20" s="12"/>
      <c r="B20" s="25">
        <v>331.2</v>
      </c>
      <c r="C20" s="20" t="s">
        <v>22</v>
      </c>
      <c r="D20" s="46">
        <v>703447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703447</v>
      </c>
      <c r="O20" s="47">
        <f t="shared" si="1"/>
        <v>148.84617012272534</v>
      </c>
      <c r="P20" s="9"/>
    </row>
    <row r="21" spans="1:16">
      <c r="A21" s="12"/>
      <c r="B21" s="25">
        <v>334.2</v>
      </c>
      <c r="C21" s="20" t="s">
        <v>24</v>
      </c>
      <c r="D21" s="46">
        <v>101574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101574</v>
      </c>
      <c r="O21" s="47">
        <f t="shared" si="1"/>
        <v>21.492594159966146</v>
      </c>
      <c r="P21" s="9"/>
    </row>
    <row r="22" spans="1:16">
      <c r="A22" s="12"/>
      <c r="B22" s="25">
        <v>334.7</v>
      </c>
      <c r="C22" s="20" t="s">
        <v>28</v>
      </c>
      <c r="D22" s="46">
        <v>20000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20000</v>
      </c>
      <c r="O22" s="47">
        <f t="shared" si="1"/>
        <v>4.2319085907744389</v>
      </c>
      <c r="P22" s="9"/>
    </row>
    <row r="23" spans="1:16">
      <c r="A23" s="12"/>
      <c r="B23" s="25">
        <v>335.12</v>
      </c>
      <c r="C23" s="20" t="s">
        <v>105</v>
      </c>
      <c r="D23" s="46">
        <v>102155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102155</v>
      </c>
      <c r="O23" s="47">
        <f t="shared" si="1"/>
        <v>21.615531104528142</v>
      </c>
      <c r="P23" s="9"/>
    </row>
    <row r="24" spans="1:16">
      <c r="A24" s="12"/>
      <c r="B24" s="25">
        <v>335.18</v>
      </c>
      <c r="C24" s="20" t="s">
        <v>106</v>
      </c>
      <c r="D24" s="46">
        <v>171116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171116</v>
      </c>
      <c r="O24" s="47">
        <f t="shared" si="1"/>
        <v>36.207363520947951</v>
      </c>
      <c r="P24" s="9"/>
    </row>
    <row r="25" spans="1:16">
      <c r="A25" s="12"/>
      <c r="B25" s="25">
        <v>335.9</v>
      </c>
      <c r="C25" s="20" t="s">
        <v>77</v>
      </c>
      <c r="D25" s="46">
        <v>7648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7648</v>
      </c>
      <c r="O25" s="47">
        <f t="shared" si="1"/>
        <v>1.6182818451121457</v>
      </c>
      <c r="P25" s="9"/>
    </row>
    <row r="26" spans="1:16">
      <c r="A26" s="12"/>
      <c r="B26" s="25">
        <v>337.2</v>
      </c>
      <c r="C26" s="20" t="s">
        <v>34</v>
      </c>
      <c r="D26" s="46">
        <v>72500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72500</v>
      </c>
      <c r="O26" s="47">
        <f t="shared" si="1"/>
        <v>15.340668641557343</v>
      </c>
      <c r="P26" s="9"/>
    </row>
    <row r="27" spans="1:16">
      <c r="A27" s="12"/>
      <c r="B27" s="25">
        <v>337.4</v>
      </c>
      <c r="C27" s="20" t="s">
        <v>35</v>
      </c>
      <c r="D27" s="46">
        <v>81505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81505</v>
      </c>
      <c r="O27" s="47">
        <f t="shared" si="1"/>
        <v>17.246085484553532</v>
      </c>
      <c r="P27" s="9"/>
    </row>
    <row r="28" spans="1:16">
      <c r="A28" s="12"/>
      <c r="B28" s="25">
        <v>337.7</v>
      </c>
      <c r="C28" s="20" t="s">
        <v>36</v>
      </c>
      <c r="D28" s="46">
        <v>1620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1620</v>
      </c>
      <c r="O28" s="47">
        <f t="shared" si="1"/>
        <v>0.34278459585272958</v>
      </c>
      <c r="P28" s="9"/>
    </row>
    <row r="29" spans="1:16" ht="15.75">
      <c r="A29" s="29" t="s">
        <v>41</v>
      </c>
      <c r="B29" s="30"/>
      <c r="C29" s="31"/>
      <c r="D29" s="32">
        <f t="shared" ref="D29:M29" si="6">SUM(D30:D36)</f>
        <v>20902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5538615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5559517</v>
      </c>
      <c r="O29" s="45">
        <f t="shared" si="1"/>
        <v>1176.368387642827</v>
      </c>
      <c r="P29" s="10"/>
    </row>
    <row r="30" spans="1:16">
      <c r="A30" s="12"/>
      <c r="B30" s="25">
        <v>341.3</v>
      </c>
      <c r="C30" s="20" t="s">
        <v>107</v>
      </c>
      <c r="D30" s="46">
        <v>322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322</v>
      </c>
      <c r="O30" s="47">
        <f t="shared" si="1"/>
        <v>6.8133728311468467E-2</v>
      </c>
      <c r="P30" s="9"/>
    </row>
    <row r="31" spans="1:16">
      <c r="A31" s="12"/>
      <c r="B31" s="25">
        <v>341.9</v>
      </c>
      <c r="C31" s="20" t="s">
        <v>108</v>
      </c>
      <c r="D31" s="46">
        <v>162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162</v>
      </c>
      <c r="O31" s="47">
        <f t="shared" si="1"/>
        <v>3.4278459585272959E-2</v>
      </c>
      <c r="P31" s="9"/>
    </row>
    <row r="32" spans="1:16">
      <c r="A32" s="12"/>
      <c r="B32" s="25">
        <v>343.3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2457665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2457665</v>
      </c>
      <c r="O32" s="47">
        <f t="shared" si="1"/>
        <v>520.03068133728311</v>
      </c>
      <c r="P32" s="9"/>
    </row>
    <row r="33" spans="1:119">
      <c r="A33" s="12"/>
      <c r="B33" s="25">
        <v>343.4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1196313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1196313</v>
      </c>
      <c r="O33" s="47">
        <f t="shared" si="1"/>
        <v>253.1343630977571</v>
      </c>
      <c r="P33" s="9"/>
    </row>
    <row r="34" spans="1:119">
      <c r="A34" s="12"/>
      <c r="B34" s="25">
        <v>343.5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1654138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1654138</v>
      </c>
      <c r="O34" s="47">
        <f t="shared" si="1"/>
        <v>350.0080406263225</v>
      </c>
      <c r="P34" s="9"/>
    </row>
    <row r="35" spans="1:119">
      <c r="A35" s="12"/>
      <c r="B35" s="25">
        <v>347.1</v>
      </c>
      <c r="C35" s="20" t="s">
        <v>49</v>
      </c>
      <c r="D35" s="46">
        <v>1160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1160</v>
      </c>
      <c r="O35" s="47">
        <f t="shared" si="1"/>
        <v>0.24545069826491747</v>
      </c>
      <c r="P35" s="9"/>
    </row>
    <row r="36" spans="1:119">
      <c r="A36" s="12"/>
      <c r="B36" s="25">
        <v>347.5</v>
      </c>
      <c r="C36" s="20" t="s">
        <v>51</v>
      </c>
      <c r="D36" s="46">
        <v>19258</v>
      </c>
      <c r="E36" s="46">
        <v>0</v>
      </c>
      <c r="F36" s="46">
        <v>0</v>
      </c>
      <c r="G36" s="46">
        <v>0</v>
      </c>
      <c r="H36" s="46">
        <v>0</v>
      </c>
      <c r="I36" s="46">
        <v>230499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249757</v>
      </c>
      <c r="O36" s="47">
        <f t="shared" si="1"/>
        <v>52.847439695302583</v>
      </c>
      <c r="P36" s="9"/>
    </row>
    <row r="37" spans="1:119" ht="15.75">
      <c r="A37" s="29" t="s">
        <v>42</v>
      </c>
      <c r="B37" s="30"/>
      <c r="C37" s="31"/>
      <c r="D37" s="32">
        <f t="shared" ref="D37:M37" si="8">SUM(D38:D39)</f>
        <v>83572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51128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8" si="9">SUM(D37:M37)</f>
        <v>134700</v>
      </c>
      <c r="O37" s="45">
        <f t="shared" si="1"/>
        <v>28.501904358865847</v>
      </c>
      <c r="P37" s="10"/>
    </row>
    <row r="38" spans="1:119">
      <c r="A38" s="13"/>
      <c r="B38" s="39">
        <v>351.1</v>
      </c>
      <c r="C38" s="21" t="s">
        <v>54</v>
      </c>
      <c r="D38" s="46">
        <v>33602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33602</v>
      </c>
      <c r="O38" s="47">
        <f t="shared" si="1"/>
        <v>7.110029623360135</v>
      </c>
      <c r="P38" s="9"/>
    </row>
    <row r="39" spans="1:119">
      <c r="A39" s="13"/>
      <c r="B39" s="39">
        <v>354</v>
      </c>
      <c r="C39" s="21" t="s">
        <v>56</v>
      </c>
      <c r="D39" s="46">
        <v>49970</v>
      </c>
      <c r="E39" s="46">
        <v>0</v>
      </c>
      <c r="F39" s="46">
        <v>0</v>
      </c>
      <c r="G39" s="46">
        <v>0</v>
      </c>
      <c r="H39" s="46">
        <v>0</v>
      </c>
      <c r="I39" s="46">
        <v>51128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101098</v>
      </c>
      <c r="O39" s="47">
        <f t="shared" si="1"/>
        <v>21.391874735505713</v>
      </c>
      <c r="P39" s="9"/>
    </row>
    <row r="40" spans="1:119" ht="15.75">
      <c r="A40" s="29" t="s">
        <v>3</v>
      </c>
      <c r="B40" s="30"/>
      <c r="C40" s="31"/>
      <c r="D40" s="32">
        <f t="shared" ref="D40:M40" si="10">SUM(D41:D45)</f>
        <v>267470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869806</v>
      </c>
      <c r="J40" s="32">
        <f t="shared" si="10"/>
        <v>0</v>
      </c>
      <c r="K40" s="32">
        <f t="shared" si="10"/>
        <v>912265</v>
      </c>
      <c r="L40" s="32">
        <f t="shared" si="10"/>
        <v>0</v>
      </c>
      <c r="M40" s="32">
        <f t="shared" si="10"/>
        <v>0</v>
      </c>
      <c r="N40" s="32">
        <f t="shared" si="9"/>
        <v>2049541</v>
      </c>
      <c r="O40" s="45">
        <f t="shared" si="1"/>
        <v>433.67350825222178</v>
      </c>
      <c r="P40" s="10"/>
    </row>
    <row r="41" spans="1:119">
      <c r="A41" s="12"/>
      <c r="B41" s="25">
        <v>361.1</v>
      </c>
      <c r="C41" s="20" t="s">
        <v>57</v>
      </c>
      <c r="D41" s="46">
        <v>44678</v>
      </c>
      <c r="E41" s="46">
        <v>0</v>
      </c>
      <c r="F41" s="46">
        <v>0</v>
      </c>
      <c r="G41" s="46">
        <v>0</v>
      </c>
      <c r="H41" s="46">
        <v>0</v>
      </c>
      <c r="I41" s="46">
        <v>89520</v>
      </c>
      <c r="J41" s="46">
        <v>0</v>
      </c>
      <c r="K41" s="46">
        <v>115346</v>
      </c>
      <c r="L41" s="46">
        <v>0</v>
      </c>
      <c r="M41" s="46">
        <v>0</v>
      </c>
      <c r="N41" s="46">
        <f t="shared" si="9"/>
        <v>249544</v>
      </c>
      <c r="O41" s="47">
        <f t="shared" si="1"/>
        <v>52.802369868810835</v>
      </c>
      <c r="P41" s="9"/>
    </row>
    <row r="42" spans="1:119">
      <c r="A42" s="12"/>
      <c r="B42" s="25">
        <v>361.3</v>
      </c>
      <c r="C42" s="20" t="s">
        <v>58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390726</v>
      </c>
      <c r="L42" s="46">
        <v>0</v>
      </c>
      <c r="M42" s="46">
        <v>0</v>
      </c>
      <c r="N42" s="46">
        <f t="shared" si="9"/>
        <v>390726</v>
      </c>
      <c r="O42" s="47">
        <f t="shared" si="1"/>
        <v>82.675835801946675</v>
      </c>
      <c r="P42" s="9"/>
    </row>
    <row r="43" spans="1:119">
      <c r="A43" s="12"/>
      <c r="B43" s="25">
        <v>362</v>
      </c>
      <c r="C43" s="20" t="s">
        <v>59</v>
      </c>
      <c r="D43" s="46">
        <v>14900</v>
      </c>
      <c r="E43" s="46">
        <v>0</v>
      </c>
      <c r="F43" s="46">
        <v>0</v>
      </c>
      <c r="G43" s="46">
        <v>0</v>
      </c>
      <c r="H43" s="46">
        <v>0</v>
      </c>
      <c r="I43" s="46">
        <v>124163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139063</v>
      </c>
      <c r="O43" s="47">
        <f t="shared" si="1"/>
        <v>29.425095217943291</v>
      </c>
      <c r="P43" s="9"/>
    </row>
    <row r="44" spans="1:119">
      <c r="A44" s="12"/>
      <c r="B44" s="25">
        <v>368</v>
      </c>
      <c r="C44" s="20" t="s">
        <v>60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406193</v>
      </c>
      <c r="L44" s="46">
        <v>0</v>
      </c>
      <c r="M44" s="46">
        <v>0</v>
      </c>
      <c r="N44" s="46">
        <f t="shared" si="9"/>
        <v>406193</v>
      </c>
      <c r="O44" s="47">
        <f t="shared" si="1"/>
        <v>85.948582310622086</v>
      </c>
      <c r="P44" s="9"/>
    </row>
    <row r="45" spans="1:119">
      <c r="A45" s="12"/>
      <c r="B45" s="25">
        <v>369.9</v>
      </c>
      <c r="C45" s="20" t="s">
        <v>61</v>
      </c>
      <c r="D45" s="46">
        <v>207892</v>
      </c>
      <c r="E45" s="46">
        <v>0</v>
      </c>
      <c r="F45" s="46">
        <v>0</v>
      </c>
      <c r="G45" s="46">
        <v>0</v>
      </c>
      <c r="H45" s="46">
        <v>0</v>
      </c>
      <c r="I45" s="46">
        <v>656123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864015</v>
      </c>
      <c r="O45" s="47">
        <f t="shared" si="1"/>
        <v>182.82162505289887</v>
      </c>
      <c r="P45" s="9"/>
    </row>
    <row r="46" spans="1:119" ht="15.75">
      <c r="A46" s="29" t="s">
        <v>43</v>
      </c>
      <c r="B46" s="30"/>
      <c r="C46" s="31"/>
      <c r="D46" s="32">
        <f t="shared" ref="D46:M46" si="11">SUM(D47:D47)</f>
        <v>0</v>
      </c>
      <c r="E46" s="32">
        <f t="shared" si="11"/>
        <v>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1096473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1096473</v>
      </c>
      <c r="O46" s="45">
        <f t="shared" si="1"/>
        <v>232.0086754126111</v>
      </c>
      <c r="P46" s="9"/>
    </row>
    <row r="47" spans="1:119" ht="15.75" thickBot="1">
      <c r="A47" s="12"/>
      <c r="B47" s="25">
        <v>389.4</v>
      </c>
      <c r="C47" s="20" t="s">
        <v>123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1096473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1096473</v>
      </c>
      <c r="O47" s="47">
        <f t="shared" si="1"/>
        <v>232.0086754126111</v>
      </c>
      <c r="P47" s="9"/>
    </row>
    <row r="48" spans="1:119" ht="16.5" thickBot="1">
      <c r="A48" s="14" t="s">
        <v>52</v>
      </c>
      <c r="B48" s="23"/>
      <c r="C48" s="22"/>
      <c r="D48" s="15">
        <f t="shared" ref="D48:M48" si="12">SUM(D5,D13,D19,D29,D37,D40,D46)</f>
        <v>6704235</v>
      </c>
      <c r="E48" s="15">
        <f t="shared" si="12"/>
        <v>226699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7771999</v>
      </c>
      <c r="J48" s="15">
        <f t="shared" si="12"/>
        <v>0</v>
      </c>
      <c r="K48" s="15">
        <f t="shared" si="12"/>
        <v>912265</v>
      </c>
      <c r="L48" s="15">
        <f t="shared" si="12"/>
        <v>0</v>
      </c>
      <c r="M48" s="15">
        <f t="shared" si="12"/>
        <v>0</v>
      </c>
      <c r="N48" s="15">
        <f t="shared" si="9"/>
        <v>15615198</v>
      </c>
      <c r="O48" s="38">
        <f t="shared" si="1"/>
        <v>3304.1045281421921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18" t="s">
        <v>126</v>
      </c>
      <c r="M50" s="118"/>
      <c r="N50" s="118"/>
      <c r="O50" s="43">
        <v>4726</v>
      </c>
    </row>
    <row r="51" spans="1:15">
      <c r="A51" s="119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120" t="s">
        <v>82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3916006</v>
      </c>
      <c r="E5" s="27">
        <f t="shared" si="0"/>
        <v>185000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4101006</v>
      </c>
      <c r="O5" s="33">
        <f t="shared" ref="O5:O50" si="1">(N5/O$52)</f>
        <v>875.34813233724651</v>
      </c>
      <c r="P5" s="6"/>
    </row>
    <row r="6" spans="1:133">
      <c r="A6" s="12"/>
      <c r="B6" s="25">
        <v>311</v>
      </c>
      <c r="C6" s="20" t="s">
        <v>2</v>
      </c>
      <c r="D6" s="46">
        <v>2844327</v>
      </c>
      <c r="E6" s="46">
        <v>185000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3029327</v>
      </c>
      <c r="O6" s="47">
        <f t="shared" si="1"/>
        <v>646.60128068303095</v>
      </c>
      <c r="P6" s="9"/>
    </row>
    <row r="7" spans="1:133">
      <c r="A7" s="12"/>
      <c r="B7" s="25">
        <v>312.41000000000003</v>
      </c>
      <c r="C7" s="20" t="s">
        <v>10</v>
      </c>
      <c r="D7" s="46">
        <v>104879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104879</v>
      </c>
      <c r="O7" s="47">
        <f t="shared" si="1"/>
        <v>22.386125933831376</v>
      </c>
      <c r="P7" s="9"/>
    </row>
    <row r="8" spans="1:133">
      <c r="A8" s="12"/>
      <c r="B8" s="25">
        <v>312.60000000000002</v>
      </c>
      <c r="C8" s="20" t="s">
        <v>11</v>
      </c>
      <c r="D8" s="46">
        <v>162426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162426</v>
      </c>
      <c r="O8" s="47">
        <f t="shared" si="1"/>
        <v>34.669370330843115</v>
      </c>
      <c r="P8" s="9"/>
    </row>
    <row r="9" spans="1:133">
      <c r="A9" s="12"/>
      <c r="B9" s="25">
        <v>314.10000000000002</v>
      </c>
      <c r="C9" s="20" t="s">
        <v>12</v>
      </c>
      <c r="D9" s="46">
        <v>425819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425819</v>
      </c>
      <c r="O9" s="47">
        <f t="shared" si="1"/>
        <v>90.889861259338318</v>
      </c>
      <c r="P9" s="9"/>
    </row>
    <row r="10" spans="1:133">
      <c r="A10" s="12"/>
      <c r="B10" s="25">
        <v>314.3</v>
      </c>
      <c r="C10" s="20" t="s">
        <v>13</v>
      </c>
      <c r="D10" s="46">
        <v>178070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178070</v>
      </c>
      <c r="O10" s="47">
        <f t="shared" si="1"/>
        <v>38.008537886873</v>
      </c>
      <c r="P10" s="9"/>
    </row>
    <row r="11" spans="1:133">
      <c r="A11" s="12"/>
      <c r="B11" s="25">
        <v>314.39999999999998</v>
      </c>
      <c r="C11" s="20" t="s">
        <v>75</v>
      </c>
      <c r="D11" s="46">
        <v>20461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20461</v>
      </c>
      <c r="O11" s="47">
        <f t="shared" si="1"/>
        <v>4.367342582710779</v>
      </c>
      <c r="P11" s="9"/>
    </row>
    <row r="12" spans="1:133">
      <c r="A12" s="12"/>
      <c r="B12" s="25">
        <v>315</v>
      </c>
      <c r="C12" s="20" t="s">
        <v>103</v>
      </c>
      <c r="D12" s="46">
        <v>180024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180024</v>
      </c>
      <c r="O12" s="47">
        <f t="shared" si="1"/>
        <v>38.425613660619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710360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197152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907512</v>
      </c>
      <c r="O13" s="45">
        <f t="shared" si="1"/>
        <v>193.70586979722518</v>
      </c>
      <c r="P13" s="10"/>
    </row>
    <row r="14" spans="1:133">
      <c r="A14" s="12"/>
      <c r="B14" s="25">
        <v>322</v>
      </c>
      <c r="C14" s="20" t="s">
        <v>0</v>
      </c>
      <c r="D14" s="46">
        <v>250152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250152</v>
      </c>
      <c r="O14" s="47">
        <f t="shared" si="1"/>
        <v>53.394236926360726</v>
      </c>
      <c r="P14" s="9"/>
    </row>
    <row r="15" spans="1:133">
      <c r="A15" s="12"/>
      <c r="B15" s="25">
        <v>323.10000000000002</v>
      </c>
      <c r="C15" s="20" t="s">
        <v>18</v>
      </c>
      <c r="D15" s="46">
        <v>303935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303935</v>
      </c>
      <c r="O15" s="47">
        <f t="shared" si="1"/>
        <v>64.874066168623273</v>
      </c>
      <c r="P15" s="9"/>
    </row>
    <row r="16" spans="1:133">
      <c r="A16" s="12"/>
      <c r="B16" s="25">
        <v>324.11</v>
      </c>
      <c r="C16" s="20" t="s">
        <v>104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197152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197152</v>
      </c>
      <c r="O16" s="47">
        <f t="shared" si="1"/>
        <v>42.081536819637137</v>
      </c>
      <c r="P16" s="9"/>
    </row>
    <row r="17" spans="1:16">
      <c r="A17" s="12"/>
      <c r="B17" s="25">
        <v>329</v>
      </c>
      <c r="C17" s="20" t="s">
        <v>20</v>
      </c>
      <c r="D17" s="46">
        <v>121782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121782</v>
      </c>
      <c r="O17" s="47">
        <f t="shared" si="1"/>
        <v>25.9940234791889</v>
      </c>
      <c r="P17" s="9"/>
    </row>
    <row r="18" spans="1:16">
      <c r="A18" s="12"/>
      <c r="B18" s="25">
        <v>367</v>
      </c>
      <c r="C18" s="20" t="s">
        <v>76</v>
      </c>
      <c r="D18" s="46">
        <v>34491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34491</v>
      </c>
      <c r="O18" s="47">
        <f t="shared" si="1"/>
        <v>7.3620064034151547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SUM(D20:D27)</f>
        <v>776138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776138</v>
      </c>
      <c r="O19" s="45">
        <f t="shared" si="1"/>
        <v>165.66446104589113</v>
      </c>
      <c r="P19" s="10"/>
    </row>
    <row r="20" spans="1:16">
      <c r="A20" s="12"/>
      <c r="B20" s="25">
        <v>331.1</v>
      </c>
      <c r="C20" s="20" t="s">
        <v>21</v>
      </c>
      <c r="D20" s="46">
        <v>233436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233436</v>
      </c>
      <c r="O20" s="47">
        <f t="shared" si="1"/>
        <v>49.826254002134469</v>
      </c>
      <c r="P20" s="9"/>
    </row>
    <row r="21" spans="1:16">
      <c r="A21" s="12"/>
      <c r="B21" s="25">
        <v>334.2</v>
      </c>
      <c r="C21" s="20" t="s">
        <v>24</v>
      </c>
      <c r="D21" s="46">
        <v>100266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100266</v>
      </c>
      <c r="O21" s="47">
        <f t="shared" si="1"/>
        <v>21.401494130202774</v>
      </c>
      <c r="P21" s="9"/>
    </row>
    <row r="22" spans="1:16">
      <c r="A22" s="12"/>
      <c r="B22" s="25">
        <v>334.7</v>
      </c>
      <c r="C22" s="20" t="s">
        <v>28</v>
      </c>
      <c r="D22" s="46">
        <v>22750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22750</v>
      </c>
      <c r="O22" s="47">
        <f t="shared" si="1"/>
        <v>4.8559231590181433</v>
      </c>
      <c r="P22" s="9"/>
    </row>
    <row r="23" spans="1:16">
      <c r="A23" s="12"/>
      <c r="B23" s="25">
        <v>335.12</v>
      </c>
      <c r="C23" s="20" t="s">
        <v>105</v>
      </c>
      <c r="D23" s="46">
        <v>98798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98798</v>
      </c>
      <c r="O23" s="47">
        <f t="shared" si="1"/>
        <v>21.088153681963714</v>
      </c>
      <c r="P23" s="9"/>
    </row>
    <row r="24" spans="1:16">
      <c r="A24" s="12"/>
      <c r="B24" s="25">
        <v>335.18</v>
      </c>
      <c r="C24" s="20" t="s">
        <v>106</v>
      </c>
      <c r="D24" s="46">
        <v>160984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160984</v>
      </c>
      <c r="O24" s="47">
        <f t="shared" si="1"/>
        <v>34.361579509071504</v>
      </c>
      <c r="P24" s="9"/>
    </row>
    <row r="25" spans="1:16">
      <c r="A25" s="12"/>
      <c r="B25" s="25">
        <v>335.9</v>
      </c>
      <c r="C25" s="20" t="s">
        <v>77</v>
      </c>
      <c r="D25" s="46">
        <v>7417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7417</v>
      </c>
      <c r="O25" s="47">
        <f t="shared" si="1"/>
        <v>1.5831376734258271</v>
      </c>
      <c r="P25" s="9"/>
    </row>
    <row r="26" spans="1:16">
      <c r="A26" s="12"/>
      <c r="B26" s="25">
        <v>337.2</v>
      </c>
      <c r="C26" s="20" t="s">
        <v>34</v>
      </c>
      <c r="D26" s="46">
        <v>72500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72500</v>
      </c>
      <c r="O26" s="47">
        <f t="shared" si="1"/>
        <v>15.474919957310565</v>
      </c>
      <c r="P26" s="9"/>
    </row>
    <row r="27" spans="1:16">
      <c r="A27" s="12"/>
      <c r="B27" s="25">
        <v>337.4</v>
      </c>
      <c r="C27" s="20" t="s">
        <v>35</v>
      </c>
      <c r="D27" s="46">
        <v>79987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79987</v>
      </c>
      <c r="O27" s="47">
        <f t="shared" si="1"/>
        <v>17.07299893276414</v>
      </c>
      <c r="P27" s="9"/>
    </row>
    <row r="28" spans="1:16" ht="15.75">
      <c r="A28" s="29" t="s">
        <v>41</v>
      </c>
      <c r="B28" s="30"/>
      <c r="C28" s="31"/>
      <c r="D28" s="32">
        <f t="shared" ref="D28:M28" si="6">SUM(D29:D35)</f>
        <v>16118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4781636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4797754</v>
      </c>
      <c r="O28" s="45">
        <f t="shared" si="1"/>
        <v>1024.0670224119531</v>
      </c>
      <c r="P28" s="10"/>
    </row>
    <row r="29" spans="1:16">
      <c r="A29" s="12"/>
      <c r="B29" s="25">
        <v>341.3</v>
      </c>
      <c r="C29" s="20" t="s">
        <v>107</v>
      </c>
      <c r="D29" s="46">
        <v>162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162</v>
      </c>
      <c r="O29" s="47">
        <f t="shared" si="1"/>
        <v>3.4578441835645679E-2</v>
      </c>
      <c r="P29" s="9"/>
    </row>
    <row r="30" spans="1:16">
      <c r="A30" s="12"/>
      <c r="B30" s="25">
        <v>341.9</v>
      </c>
      <c r="C30" s="20" t="s">
        <v>108</v>
      </c>
      <c r="D30" s="46">
        <v>238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238</v>
      </c>
      <c r="O30" s="47">
        <f t="shared" si="1"/>
        <v>5.080042689434365E-2</v>
      </c>
      <c r="P30" s="9"/>
    </row>
    <row r="31" spans="1:16">
      <c r="A31" s="12"/>
      <c r="B31" s="25">
        <v>343.3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2228267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2228267</v>
      </c>
      <c r="O31" s="47">
        <f t="shared" si="1"/>
        <v>475.61728922091783</v>
      </c>
      <c r="P31" s="9"/>
    </row>
    <row r="32" spans="1:16">
      <c r="A32" s="12"/>
      <c r="B32" s="25">
        <v>343.4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1052365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1052365</v>
      </c>
      <c r="O32" s="47">
        <f t="shared" si="1"/>
        <v>224.62433297758804</v>
      </c>
      <c r="P32" s="9"/>
    </row>
    <row r="33" spans="1:16">
      <c r="A33" s="12"/>
      <c r="B33" s="25">
        <v>343.5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1414995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1414995</v>
      </c>
      <c r="O33" s="47">
        <f t="shared" si="1"/>
        <v>302.02668089647813</v>
      </c>
      <c r="P33" s="9"/>
    </row>
    <row r="34" spans="1:16">
      <c r="A34" s="12"/>
      <c r="B34" s="25">
        <v>347.1</v>
      </c>
      <c r="C34" s="20" t="s">
        <v>49</v>
      </c>
      <c r="D34" s="46">
        <v>415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415</v>
      </c>
      <c r="O34" s="47">
        <f t="shared" si="1"/>
        <v>8.8580576307363934E-2</v>
      </c>
      <c r="P34" s="9"/>
    </row>
    <row r="35" spans="1:16">
      <c r="A35" s="12"/>
      <c r="B35" s="25">
        <v>347.5</v>
      </c>
      <c r="C35" s="20" t="s">
        <v>51</v>
      </c>
      <c r="D35" s="46">
        <v>15303</v>
      </c>
      <c r="E35" s="46">
        <v>0</v>
      </c>
      <c r="F35" s="46">
        <v>0</v>
      </c>
      <c r="G35" s="46">
        <v>0</v>
      </c>
      <c r="H35" s="46">
        <v>0</v>
      </c>
      <c r="I35" s="46">
        <v>86009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101312</v>
      </c>
      <c r="O35" s="47">
        <f t="shared" si="1"/>
        <v>21.624759871931698</v>
      </c>
      <c r="P35" s="9"/>
    </row>
    <row r="36" spans="1:16" ht="15.75">
      <c r="A36" s="29" t="s">
        <v>42</v>
      </c>
      <c r="B36" s="30"/>
      <c r="C36" s="31"/>
      <c r="D36" s="32">
        <f t="shared" ref="D36:M36" si="8">SUM(D37:D39)</f>
        <v>104066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47428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50" si="9">SUM(D36:M36)</f>
        <v>151494</v>
      </c>
      <c r="O36" s="45">
        <f t="shared" si="1"/>
        <v>32.33596584845251</v>
      </c>
      <c r="P36" s="10"/>
    </row>
    <row r="37" spans="1:16">
      <c r="A37" s="13"/>
      <c r="B37" s="39">
        <v>351.1</v>
      </c>
      <c r="C37" s="21" t="s">
        <v>54</v>
      </c>
      <c r="D37" s="46">
        <v>64625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64625</v>
      </c>
      <c r="O37" s="47">
        <f t="shared" si="1"/>
        <v>13.794023479188901</v>
      </c>
      <c r="P37" s="9"/>
    </row>
    <row r="38" spans="1:16">
      <c r="A38" s="13"/>
      <c r="B38" s="39">
        <v>354</v>
      </c>
      <c r="C38" s="21" t="s">
        <v>56</v>
      </c>
      <c r="D38" s="46">
        <v>39370</v>
      </c>
      <c r="E38" s="46">
        <v>0</v>
      </c>
      <c r="F38" s="46">
        <v>0</v>
      </c>
      <c r="G38" s="46">
        <v>0</v>
      </c>
      <c r="H38" s="46">
        <v>0</v>
      </c>
      <c r="I38" s="46">
        <v>47428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86798</v>
      </c>
      <c r="O38" s="47">
        <f t="shared" si="1"/>
        <v>18.526787620064034</v>
      </c>
      <c r="P38" s="9"/>
    </row>
    <row r="39" spans="1:16">
      <c r="A39" s="13"/>
      <c r="B39" s="39">
        <v>358.2</v>
      </c>
      <c r="C39" s="21" t="s">
        <v>122</v>
      </c>
      <c r="D39" s="46">
        <v>71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71</v>
      </c>
      <c r="O39" s="47">
        <f t="shared" si="1"/>
        <v>1.5154749199573105E-2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SUM(D41:D46)</f>
        <v>176845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156255</v>
      </c>
      <c r="J40" s="32">
        <f t="shared" si="10"/>
        <v>0</v>
      </c>
      <c r="K40" s="32">
        <f t="shared" si="10"/>
        <v>950001</v>
      </c>
      <c r="L40" s="32">
        <f t="shared" si="10"/>
        <v>0</v>
      </c>
      <c r="M40" s="32">
        <f t="shared" si="10"/>
        <v>0</v>
      </c>
      <c r="N40" s="32">
        <f t="shared" si="9"/>
        <v>1283101</v>
      </c>
      <c r="O40" s="45">
        <f t="shared" si="1"/>
        <v>273.8742796157951</v>
      </c>
      <c r="P40" s="10"/>
    </row>
    <row r="41" spans="1:16">
      <c r="A41" s="12"/>
      <c r="B41" s="25">
        <v>361.1</v>
      </c>
      <c r="C41" s="20" t="s">
        <v>57</v>
      </c>
      <c r="D41" s="46">
        <v>43653</v>
      </c>
      <c r="E41" s="46">
        <v>0</v>
      </c>
      <c r="F41" s="46">
        <v>0</v>
      </c>
      <c r="G41" s="46">
        <v>0</v>
      </c>
      <c r="H41" s="46">
        <v>0</v>
      </c>
      <c r="I41" s="46">
        <v>59362</v>
      </c>
      <c r="J41" s="46">
        <v>0</v>
      </c>
      <c r="K41" s="46">
        <v>103103</v>
      </c>
      <c r="L41" s="46">
        <v>0</v>
      </c>
      <c r="M41" s="46">
        <v>0</v>
      </c>
      <c r="N41" s="46">
        <f t="shared" si="9"/>
        <v>206118</v>
      </c>
      <c r="O41" s="47">
        <f t="shared" si="1"/>
        <v>43.995304162219853</v>
      </c>
      <c r="P41" s="9"/>
    </row>
    <row r="42" spans="1:16">
      <c r="A42" s="12"/>
      <c r="B42" s="25">
        <v>361.3</v>
      </c>
      <c r="C42" s="20" t="s">
        <v>58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449510</v>
      </c>
      <c r="L42" s="46">
        <v>0</v>
      </c>
      <c r="M42" s="46">
        <v>0</v>
      </c>
      <c r="N42" s="46">
        <f t="shared" si="9"/>
        <v>449510</v>
      </c>
      <c r="O42" s="47">
        <f t="shared" si="1"/>
        <v>95.946638207043762</v>
      </c>
      <c r="P42" s="9"/>
    </row>
    <row r="43" spans="1:16">
      <c r="A43" s="12"/>
      <c r="B43" s="25">
        <v>362</v>
      </c>
      <c r="C43" s="20" t="s">
        <v>59</v>
      </c>
      <c r="D43" s="46">
        <v>23652</v>
      </c>
      <c r="E43" s="46">
        <v>0</v>
      </c>
      <c r="F43" s="46">
        <v>0</v>
      </c>
      <c r="G43" s="46">
        <v>0</v>
      </c>
      <c r="H43" s="46">
        <v>0</v>
      </c>
      <c r="I43" s="46">
        <v>120891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144543</v>
      </c>
      <c r="O43" s="47">
        <f t="shared" si="1"/>
        <v>30.852294557097117</v>
      </c>
      <c r="P43" s="9"/>
    </row>
    <row r="44" spans="1:16">
      <c r="A44" s="12"/>
      <c r="B44" s="25">
        <v>364</v>
      </c>
      <c r="C44" s="20" t="s">
        <v>109</v>
      </c>
      <c r="D44" s="46">
        <v>27975</v>
      </c>
      <c r="E44" s="46">
        <v>0</v>
      </c>
      <c r="F44" s="46">
        <v>0</v>
      </c>
      <c r="G44" s="46">
        <v>0</v>
      </c>
      <c r="H44" s="46">
        <v>0</v>
      </c>
      <c r="I44" s="46">
        <v>-32808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-4833</v>
      </c>
      <c r="O44" s="47">
        <f t="shared" si="1"/>
        <v>-1.0315901814300961</v>
      </c>
      <c r="P44" s="9"/>
    </row>
    <row r="45" spans="1:16">
      <c r="A45" s="12"/>
      <c r="B45" s="25">
        <v>368</v>
      </c>
      <c r="C45" s="20" t="s">
        <v>60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397388</v>
      </c>
      <c r="L45" s="46">
        <v>0</v>
      </c>
      <c r="M45" s="46">
        <v>0</v>
      </c>
      <c r="N45" s="46">
        <f t="shared" si="9"/>
        <v>397388</v>
      </c>
      <c r="O45" s="47">
        <f t="shared" si="1"/>
        <v>84.821344717182498</v>
      </c>
      <c r="P45" s="9"/>
    </row>
    <row r="46" spans="1:16">
      <c r="A46" s="12"/>
      <c r="B46" s="25">
        <v>369.9</v>
      </c>
      <c r="C46" s="20" t="s">
        <v>61</v>
      </c>
      <c r="D46" s="46">
        <v>81565</v>
      </c>
      <c r="E46" s="46">
        <v>0</v>
      </c>
      <c r="F46" s="46">
        <v>0</v>
      </c>
      <c r="G46" s="46">
        <v>0</v>
      </c>
      <c r="H46" s="46">
        <v>0</v>
      </c>
      <c r="I46" s="46">
        <v>8810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90375</v>
      </c>
      <c r="O46" s="47">
        <f t="shared" si="1"/>
        <v>19.290288153681963</v>
      </c>
      <c r="P46" s="9"/>
    </row>
    <row r="47" spans="1:16" ht="15.75">
      <c r="A47" s="29" t="s">
        <v>43</v>
      </c>
      <c r="B47" s="30"/>
      <c r="C47" s="31"/>
      <c r="D47" s="32">
        <f t="shared" ref="D47:M47" si="11">SUM(D48:D49)</f>
        <v>0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592942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592942</v>
      </c>
      <c r="O47" s="45">
        <f t="shared" si="1"/>
        <v>126.56179295624332</v>
      </c>
      <c r="P47" s="9"/>
    </row>
    <row r="48" spans="1:16">
      <c r="A48" s="12"/>
      <c r="B48" s="25">
        <v>381</v>
      </c>
      <c r="C48" s="20" t="s">
        <v>62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249496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249496</v>
      </c>
      <c r="O48" s="47">
        <f t="shared" si="1"/>
        <v>53.254215581643543</v>
      </c>
      <c r="P48" s="9"/>
    </row>
    <row r="49" spans="1:119" ht="15.75" thickBot="1">
      <c r="A49" s="12"/>
      <c r="B49" s="25">
        <v>389.4</v>
      </c>
      <c r="C49" s="20" t="s">
        <v>123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343446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343446</v>
      </c>
      <c r="O49" s="47">
        <f t="shared" si="1"/>
        <v>73.307577374599788</v>
      </c>
      <c r="P49" s="9"/>
    </row>
    <row r="50" spans="1:119" ht="16.5" thickBot="1">
      <c r="A50" s="14" t="s">
        <v>52</v>
      </c>
      <c r="B50" s="23"/>
      <c r="C50" s="22"/>
      <c r="D50" s="15">
        <f t="shared" ref="D50:M50" si="12">SUM(D5,D13,D19,D28,D36,D40,D47)</f>
        <v>5699533</v>
      </c>
      <c r="E50" s="15">
        <f t="shared" si="12"/>
        <v>185000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5775413</v>
      </c>
      <c r="J50" s="15">
        <f t="shared" si="12"/>
        <v>0</v>
      </c>
      <c r="K50" s="15">
        <f t="shared" si="12"/>
        <v>950001</v>
      </c>
      <c r="L50" s="15">
        <f t="shared" si="12"/>
        <v>0</v>
      </c>
      <c r="M50" s="15">
        <f t="shared" si="12"/>
        <v>0</v>
      </c>
      <c r="N50" s="15">
        <f t="shared" si="9"/>
        <v>12609947</v>
      </c>
      <c r="O50" s="38">
        <f t="shared" si="1"/>
        <v>2691.5575240128069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124</v>
      </c>
      <c r="M52" s="118"/>
      <c r="N52" s="118"/>
      <c r="O52" s="43">
        <v>4685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3462249</v>
      </c>
      <c r="E5" s="27">
        <f t="shared" si="0"/>
        <v>131518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3593767</v>
      </c>
      <c r="O5" s="33">
        <f t="shared" ref="O5:O50" si="1">(N5/O$52)</f>
        <v>774.18504954760874</v>
      </c>
      <c r="P5" s="6"/>
    </row>
    <row r="6" spans="1:133">
      <c r="A6" s="12"/>
      <c r="B6" s="25">
        <v>311</v>
      </c>
      <c r="C6" s="20" t="s">
        <v>2</v>
      </c>
      <c r="D6" s="46">
        <v>2403706</v>
      </c>
      <c r="E6" s="46">
        <v>131518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2535224</v>
      </c>
      <c r="O6" s="47">
        <f t="shared" si="1"/>
        <v>546.14907367514002</v>
      </c>
      <c r="P6" s="9"/>
    </row>
    <row r="7" spans="1:133">
      <c r="A7" s="12"/>
      <c r="B7" s="25">
        <v>312.41000000000003</v>
      </c>
      <c r="C7" s="20" t="s">
        <v>10</v>
      </c>
      <c r="D7" s="46">
        <v>99148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99148</v>
      </c>
      <c r="O7" s="47">
        <f t="shared" si="1"/>
        <v>21.358897027143474</v>
      </c>
      <c r="P7" s="9"/>
    </row>
    <row r="8" spans="1:133">
      <c r="A8" s="12"/>
      <c r="B8" s="25">
        <v>312.60000000000002</v>
      </c>
      <c r="C8" s="20" t="s">
        <v>11</v>
      </c>
      <c r="D8" s="46">
        <v>156858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156858</v>
      </c>
      <c r="O8" s="47">
        <f t="shared" si="1"/>
        <v>33.791038345540713</v>
      </c>
      <c r="P8" s="9"/>
    </row>
    <row r="9" spans="1:133">
      <c r="A9" s="12"/>
      <c r="B9" s="25">
        <v>314.10000000000002</v>
      </c>
      <c r="C9" s="20" t="s">
        <v>12</v>
      </c>
      <c r="D9" s="46">
        <v>424968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424968</v>
      </c>
      <c r="O9" s="47">
        <f t="shared" si="1"/>
        <v>91.548470486859117</v>
      </c>
      <c r="P9" s="9"/>
    </row>
    <row r="10" spans="1:133">
      <c r="A10" s="12"/>
      <c r="B10" s="25">
        <v>314.3</v>
      </c>
      <c r="C10" s="20" t="s">
        <v>13</v>
      </c>
      <c r="D10" s="46">
        <v>170013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170013</v>
      </c>
      <c r="O10" s="47">
        <f t="shared" si="1"/>
        <v>36.624946143903493</v>
      </c>
      <c r="P10" s="9"/>
    </row>
    <row r="11" spans="1:133">
      <c r="A11" s="12"/>
      <c r="B11" s="25">
        <v>314.39999999999998</v>
      </c>
      <c r="C11" s="20" t="s">
        <v>75</v>
      </c>
      <c r="D11" s="46">
        <v>18529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18529</v>
      </c>
      <c r="O11" s="47">
        <f t="shared" si="1"/>
        <v>3.9915984489444205</v>
      </c>
      <c r="P11" s="9"/>
    </row>
    <row r="12" spans="1:133">
      <c r="A12" s="12"/>
      <c r="B12" s="25">
        <v>315</v>
      </c>
      <c r="C12" s="20" t="s">
        <v>103</v>
      </c>
      <c r="D12" s="46">
        <v>189027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189027</v>
      </c>
      <c r="O12" s="47">
        <f t="shared" si="1"/>
        <v>40.721025420077552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SUM(D14:D18)</f>
        <v>726339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214984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941323</v>
      </c>
      <c r="O13" s="45">
        <f t="shared" si="1"/>
        <v>202.78392934080136</v>
      </c>
      <c r="P13" s="10"/>
    </row>
    <row r="14" spans="1:133">
      <c r="A14" s="12"/>
      <c r="B14" s="25">
        <v>322</v>
      </c>
      <c r="C14" s="20" t="s">
        <v>0</v>
      </c>
      <c r="D14" s="46">
        <v>172635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172635</v>
      </c>
      <c r="O14" s="47">
        <f t="shared" si="1"/>
        <v>37.189788884101681</v>
      </c>
      <c r="P14" s="9"/>
    </row>
    <row r="15" spans="1:133">
      <c r="A15" s="12"/>
      <c r="B15" s="25">
        <v>323.10000000000002</v>
      </c>
      <c r="C15" s="20" t="s">
        <v>18</v>
      </c>
      <c r="D15" s="46">
        <v>309847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309847</v>
      </c>
      <c r="O15" s="47">
        <f t="shared" si="1"/>
        <v>66.748599741490736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214984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214984</v>
      </c>
      <c r="O16" s="47">
        <f t="shared" si="1"/>
        <v>46.312796208530806</v>
      </c>
      <c r="P16" s="9"/>
    </row>
    <row r="17" spans="1:16">
      <c r="A17" s="12"/>
      <c r="B17" s="25">
        <v>329</v>
      </c>
      <c r="C17" s="20" t="s">
        <v>20</v>
      </c>
      <c r="D17" s="46">
        <v>208336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208336</v>
      </c>
      <c r="O17" s="47">
        <f t="shared" si="1"/>
        <v>44.880654890133563</v>
      </c>
      <c r="P17" s="9"/>
    </row>
    <row r="18" spans="1:16">
      <c r="A18" s="12"/>
      <c r="B18" s="25">
        <v>367</v>
      </c>
      <c r="C18" s="20" t="s">
        <v>76</v>
      </c>
      <c r="D18" s="46">
        <v>35521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35521</v>
      </c>
      <c r="O18" s="47">
        <f t="shared" si="1"/>
        <v>7.6520896165445924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SUM(D20:D28)</f>
        <v>517227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517227</v>
      </c>
      <c r="O19" s="45">
        <f t="shared" si="1"/>
        <v>111.42330891856959</v>
      </c>
      <c r="P19" s="10"/>
    </row>
    <row r="20" spans="1:16">
      <c r="A20" s="12"/>
      <c r="B20" s="25">
        <v>331.2</v>
      </c>
      <c r="C20" s="20" t="s">
        <v>22</v>
      </c>
      <c r="D20" s="46">
        <v>27087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27087</v>
      </c>
      <c r="O20" s="47">
        <f t="shared" si="1"/>
        <v>5.8352003446790173</v>
      </c>
      <c r="P20" s="9"/>
    </row>
    <row r="21" spans="1:16">
      <c r="A21" s="12"/>
      <c r="B21" s="25">
        <v>334.2</v>
      </c>
      <c r="C21" s="20" t="s">
        <v>24</v>
      </c>
      <c r="D21" s="46">
        <v>66112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66112</v>
      </c>
      <c r="O21" s="47">
        <f t="shared" si="1"/>
        <v>14.242137009909522</v>
      </c>
      <c r="P21" s="9"/>
    </row>
    <row r="22" spans="1:16">
      <c r="A22" s="12"/>
      <c r="B22" s="25">
        <v>334.7</v>
      </c>
      <c r="C22" s="20" t="s">
        <v>28</v>
      </c>
      <c r="D22" s="46">
        <v>10500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10500</v>
      </c>
      <c r="O22" s="47">
        <f t="shared" si="1"/>
        <v>2.2619560534252479</v>
      </c>
      <c r="P22" s="9"/>
    </row>
    <row r="23" spans="1:16">
      <c r="A23" s="12"/>
      <c r="B23" s="25">
        <v>335.12</v>
      </c>
      <c r="C23" s="20" t="s">
        <v>105</v>
      </c>
      <c r="D23" s="46">
        <v>97101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97101</v>
      </c>
      <c r="O23" s="47">
        <f t="shared" si="1"/>
        <v>20.917923308918571</v>
      </c>
      <c r="P23" s="9"/>
    </row>
    <row r="24" spans="1:16">
      <c r="A24" s="12"/>
      <c r="B24" s="25">
        <v>335.18</v>
      </c>
      <c r="C24" s="20" t="s">
        <v>106</v>
      </c>
      <c r="D24" s="46">
        <v>154850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154850</v>
      </c>
      <c r="O24" s="47">
        <f t="shared" si="1"/>
        <v>33.358466178371394</v>
      </c>
      <c r="P24" s="9"/>
    </row>
    <row r="25" spans="1:16">
      <c r="A25" s="12"/>
      <c r="B25" s="25">
        <v>335.9</v>
      </c>
      <c r="C25" s="20" t="s">
        <v>77</v>
      </c>
      <c r="D25" s="46">
        <v>7375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7375</v>
      </c>
      <c r="O25" s="47">
        <f t="shared" si="1"/>
        <v>1.5887548470486859</v>
      </c>
      <c r="P25" s="9"/>
    </row>
    <row r="26" spans="1:16">
      <c r="A26" s="12"/>
      <c r="B26" s="25">
        <v>337.2</v>
      </c>
      <c r="C26" s="20" t="s">
        <v>34</v>
      </c>
      <c r="D26" s="46">
        <v>72500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72500</v>
      </c>
      <c r="O26" s="47">
        <f t="shared" si="1"/>
        <v>15.618267987936234</v>
      </c>
      <c r="P26" s="9"/>
    </row>
    <row r="27" spans="1:16">
      <c r="A27" s="12"/>
      <c r="B27" s="25">
        <v>337.4</v>
      </c>
      <c r="C27" s="20" t="s">
        <v>35</v>
      </c>
      <c r="D27" s="46">
        <v>79196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79196</v>
      </c>
      <c r="O27" s="47">
        <f t="shared" si="1"/>
        <v>17.06074967686342</v>
      </c>
      <c r="P27" s="9"/>
    </row>
    <row r="28" spans="1:16">
      <c r="A28" s="12"/>
      <c r="B28" s="25">
        <v>337.7</v>
      </c>
      <c r="C28" s="20" t="s">
        <v>36</v>
      </c>
      <c r="D28" s="46">
        <v>2506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2506</v>
      </c>
      <c r="O28" s="47">
        <f t="shared" si="1"/>
        <v>0.53985351141749249</v>
      </c>
      <c r="P28" s="9"/>
    </row>
    <row r="29" spans="1:16" ht="15.75">
      <c r="A29" s="29" t="s">
        <v>41</v>
      </c>
      <c r="B29" s="30"/>
      <c r="C29" s="31"/>
      <c r="D29" s="32">
        <f t="shared" ref="D29:M29" si="6">SUM(D30:D37)</f>
        <v>311629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4505557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4817186</v>
      </c>
      <c r="O29" s="45">
        <f t="shared" si="1"/>
        <v>1037.739336492891</v>
      </c>
      <c r="P29" s="10"/>
    </row>
    <row r="30" spans="1:16">
      <c r="A30" s="12"/>
      <c r="B30" s="25">
        <v>341.3</v>
      </c>
      <c r="C30" s="20" t="s">
        <v>107</v>
      </c>
      <c r="D30" s="46">
        <v>292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7">SUM(D30:M30)</f>
        <v>292</v>
      </c>
      <c r="O30" s="47">
        <f t="shared" si="1"/>
        <v>6.2903920723825932E-2</v>
      </c>
      <c r="P30" s="9"/>
    </row>
    <row r="31" spans="1:16">
      <c r="A31" s="12"/>
      <c r="B31" s="25">
        <v>341.9</v>
      </c>
      <c r="C31" s="20" t="s">
        <v>108</v>
      </c>
      <c r="D31" s="46">
        <v>151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151</v>
      </c>
      <c r="O31" s="47">
        <f t="shared" si="1"/>
        <v>3.2529082292115465E-2</v>
      </c>
      <c r="P31" s="9"/>
    </row>
    <row r="32" spans="1:16">
      <c r="A32" s="12"/>
      <c r="B32" s="25">
        <v>343.3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2128101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2128101</v>
      </c>
      <c r="O32" s="47">
        <f t="shared" si="1"/>
        <v>458.4448513571736</v>
      </c>
      <c r="P32" s="9"/>
    </row>
    <row r="33" spans="1:16">
      <c r="A33" s="12"/>
      <c r="B33" s="25">
        <v>343.4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983994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983994</v>
      </c>
      <c r="O33" s="47">
        <f t="shared" si="1"/>
        <v>211.97630331753555</v>
      </c>
      <c r="P33" s="9"/>
    </row>
    <row r="34" spans="1:16">
      <c r="A34" s="12"/>
      <c r="B34" s="25">
        <v>343.5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1393462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1393462</v>
      </c>
      <c r="O34" s="47">
        <f t="shared" si="1"/>
        <v>300.18569582076691</v>
      </c>
      <c r="P34" s="9"/>
    </row>
    <row r="35" spans="1:16">
      <c r="A35" s="12"/>
      <c r="B35" s="25">
        <v>347.1</v>
      </c>
      <c r="C35" s="20" t="s">
        <v>49</v>
      </c>
      <c r="D35" s="46">
        <v>1831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1831</v>
      </c>
      <c r="O35" s="47">
        <f t="shared" si="1"/>
        <v>0.3944420508401551</v>
      </c>
      <c r="P35" s="9"/>
    </row>
    <row r="36" spans="1:16">
      <c r="A36" s="12"/>
      <c r="B36" s="25">
        <v>347.2</v>
      </c>
      <c r="C36" s="20" t="s">
        <v>50</v>
      </c>
      <c r="D36" s="46">
        <v>292740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292740</v>
      </c>
      <c r="O36" s="47">
        <f t="shared" si="1"/>
        <v>63.06333476949591</v>
      </c>
      <c r="P36" s="9"/>
    </row>
    <row r="37" spans="1:16">
      <c r="A37" s="12"/>
      <c r="B37" s="25">
        <v>347.5</v>
      </c>
      <c r="C37" s="20" t="s">
        <v>51</v>
      </c>
      <c r="D37" s="46">
        <v>16615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16615</v>
      </c>
      <c r="O37" s="47">
        <f t="shared" si="1"/>
        <v>3.5792761740629038</v>
      </c>
      <c r="P37" s="9"/>
    </row>
    <row r="38" spans="1:16" ht="15.75">
      <c r="A38" s="29" t="s">
        <v>42</v>
      </c>
      <c r="B38" s="30"/>
      <c r="C38" s="31"/>
      <c r="D38" s="32">
        <f t="shared" ref="D38:M38" si="8">SUM(D39:D40)</f>
        <v>48727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48791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97518</v>
      </c>
      <c r="O38" s="45">
        <f t="shared" si="1"/>
        <v>21.007755277897459</v>
      </c>
      <c r="P38" s="10"/>
    </row>
    <row r="39" spans="1:16">
      <c r="A39" s="13"/>
      <c r="B39" s="39">
        <v>351.1</v>
      </c>
      <c r="C39" s="21" t="s">
        <v>54</v>
      </c>
      <c r="D39" s="46">
        <v>20693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20693</v>
      </c>
      <c r="O39" s="47">
        <f t="shared" si="1"/>
        <v>4.4577768203360622</v>
      </c>
      <c r="P39" s="9"/>
    </row>
    <row r="40" spans="1:16">
      <c r="A40" s="13"/>
      <c r="B40" s="39">
        <v>354</v>
      </c>
      <c r="C40" s="21" t="s">
        <v>56</v>
      </c>
      <c r="D40" s="46">
        <v>28034</v>
      </c>
      <c r="E40" s="46">
        <v>0</v>
      </c>
      <c r="F40" s="46">
        <v>0</v>
      </c>
      <c r="G40" s="46">
        <v>0</v>
      </c>
      <c r="H40" s="46">
        <v>0</v>
      </c>
      <c r="I40" s="46">
        <v>48791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76825</v>
      </c>
      <c r="O40" s="47">
        <f t="shared" si="1"/>
        <v>16.549978457561394</v>
      </c>
      <c r="P40" s="9"/>
    </row>
    <row r="41" spans="1:16" ht="15.75">
      <c r="A41" s="29" t="s">
        <v>3</v>
      </c>
      <c r="B41" s="30"/>
      <c r="C41" s="31"/>
      <c r="D41" s="32">
        <f t="shared" ref="D41:M41" si="10">SUM(D42:D47)</f>
        <v>244194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94897</v>
      </c>
      <c r="J41" s="32">
        <f t="shared" si="10"/>
        <v>0</v>
      </c>
      <c r="K41" s="32">
        <f t="shared" si="10"/>
        <v>671032</v>
      </c>
      <c r="L41" s="32">
        <f t="shared" si="10"/>
        <v>0</v>
      </c>
      <c r="M41" s="32">
        <f t="shared" si="10"/>
        <v>0</v>
      </c>
      <c r="N41" s="32">
        <f t="shared" si="9"/>
        <v>1010123</v>
      </c>
      <c r="O41" s="45">
        <f t="shared" si="1"/>
        <v>217.60512710038776</v>
      </c>
      <c r="P41" s="10"/>
    </row>
    <row r="42" spans="1:16">
      <c r="A42" s="12"/>
      <c r="B42" s="25">
        <v>361.1</v>
      </c>
      <c r="C42" s="20" t="s">
        <v>57</v>
      </c>
      <c r="D42" s="46">
        <v>45359</v>
      </c>
      <c r="E42" s="46">
        <v>0</v>
      </c>
      <c r="F42" s="46">
        <v>0</v>
      </c>
      <c r="G42" s="46">
        <v>0</v>
      </c>
      <c r="H42" s="46">
        <v>0</v>
      </c>
      <c r="I42" s="46">
        <v>82932</v>
      </c>
      <c r="J42" s="46">
        <v>0</v>
      </c>
      <c r="K42" s="46">
        <v>92399</v>
      </c>
      <c r="L42" s="46">
        <v>0</v>
      </c>
      <c r="M42" s="46">
        <v>0</v>
      </c>
      <c r="N42" s="46">
        <f t="shared" si="9"/>
        <v>220690</v>
      </c>
      <c r="O42" s="47">
        <f t="shared" si="1"/>
        <v>47.542007755277901</v>
      </c>
      <c r="P42" s="9"/>
    </row>
    <row r="43" spans="1:16">
      <c r="A43" s="12"/>
      <c r="B43" s="25">
        <v>361.3</v>
      </c>
      <c r="C43" s="20" t="s">
        <v>58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341855</v>
      </c>
      <c r="L43" s="46">
        <v>0</v>
      </c>
      <c r="M43" s="46">
        <v>0</v>
      </c>
      <c r="N43" s="46">
        <f t="shared" si="9"/>
        <v>341855</v>
      </c>
      <c r="O43" s="47">
        <f t="shared" si="1"/>
        <v>73.643903489875058</v>
      </c>
      <c r="P43" s="9"/>
    </row>
    <row r="44" spans="1:16">
      <c r="A44" s="12"/>
      <c r="B44" s="25">
        <v>362</v>
      </c>
      <c r="C44" s="20" t="s">
        <v>59</v>
      </c>
      <c r="D44" s="46">
        <v>131086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131086</v>
      </c>
      <c r="O44" s="47">
        <f t="shared" si="1"/>
        <v>28.239121068504954</v>
      </c>
      <c r="P44" s="9"/>
    </row>
    <row r="45" spans="1:16">
      <c r="A45" s="12"/>
      <c r="B45" s="25">
        <v>364</v>
      </c>
      <c r="C45" s="20" t="s">
        <v>109</v>
      </c>
      <c r="D45" s="46">
        <v>1000</v>
      </c>
      <c r="E45" s="46">
        <v>0</v>
      </c>
      <c r="F45" s="46">
        <v>0</v>
      </c>
      <c r="G45" s="46">
        <v>0</v>
      </c>
      <c r="H45" s="46">
        <v>0</v>
      </c>
      <c r="I45" s="46">
        <v>4000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5000</v>
      </c>
      <c r="O45" s="47">
        <f t="shared" si="1"/>
        <v>1.077121930202499</v>
      </c>
      <c r="P45" s="9"/>
    </row>
    <row r="46" spans="1:16">
      <c r="A46" s="12"/>
      <c r="B46" s="25">
        <v>368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236778</v>
      </c>
      <c r="L46" s="46">
        <v>0</v>
      </c>
      <c r="M46" s="46">
        <v>0</v>
      </c>
      <c r="N46" s="46">
        <f t="shared" si="9"/>
        <v>236778</v>
      </c>
      <c r="O46" s="47">
        <f t="shared" si="1"/>
        <v>51.007755277897459</v>
      </c>
      <c r="P46" s="9"/>
    </row>
    <row r="47" spans="1:16">
      <c r="A47" s="12"/>
      <c r="B47" s="25">
        <v>369.9</v>
      </c>
      <c r="C47" s="20" t="s">
        <v>61</v>
      </c>
      <c r="D47" s="46">
        <v>66749</v>
      </c>
      <c r="E47" s="46">
        <v>0</v>
      </c>
      <c r="F47" s="46">
        <v>0</v>
      </c>
      <c r="G47" s="46">
        <v>0</v>
      </c>
      <c r="H47" s="46">
        <v>0</v>
      </c>
      <c r="I47" s="46">
        <v>7965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74714</v>
      </c>
      <c r="O47" s="47">
        <f t="shared" si="1"/>
        <v>16.095217578629899</v>
      </c>
      <c r="P47" s="9"/>
    </row>
    <row r="48" spans="1:16" ht="15.75">
      <c r="A48" s="29" t="s">
        <v>43</v>
      </c>
      <c r="B48" s="30"/>
      <c r="C48" s="31"/>
      <c r="D48" s="32">
        <f t="shared" ref="D48:M48" si="11">SUM(D49:D49)</f>
        <v>0</v>
      </c>
      <c r="E48" s="32">
        <f t="shared" si="11"/>
        <v>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25785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25785</v>
      </c>
      <c r="O48" s="45">
        <f t="shared" si="1"/>
        <v>5.5547177940542873</v>
      </c>
      <c r="P48" s="9"/>
    </row>
    <row r="49" spans="1:119" ht="15.75" thickBot="1">
      <c r="A49" s="12"/>
      <c r="B49" s="25">
        <v>389.6</v>
      </c>
      <c r="C49" s="20" t="s">
        <v>119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25785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25785</v>
      </c>
      <c r="O49" s="47">
        <f t="shared" si="1"/>
        <v>5.5547177940542873</v>
      </c>
      <c r="P49" s="9"/>
    </row>
    <row r="50" spans="1:119" ht="16.5" thickBot="1">
      <c r="A50" s="14" t="s">
        <v>52</v>
      </c>
      <c r="B50" s="23"/>
      <c r="C50" s="22"/>
      <c r="D50" s="15">
        <f t="shared" ref="D50:M50" si="12">SUM(D5,D13,D19,D29,D38,D41,D48)</f>
        <v>5310365</v>
      </c>
      <c r="E50" s="15">
        <f t="shared" si="12"/>
        <v>131518</v>
      </c>
      <c r="F50" s="15">
        <f t="shared" si="12"/>
        <v>0</v>
      </c>
      <c r="G50" s="15">
        <f t="shared" si="12"/>
        <v>0</v>
      </c>
      <c r="H50" s="15">
        <f t="shared" si="12"/>
        <v>0</v>
      </c>
      <c r="I50" s="15">
        <f t="shared" si="12"/>
        <v>4890014</v>
      </c>
      <c r="J50" s="15">
        <f t="shared" si="12"/>
        <v>0</v>
      </c>
      <c r="K50" s="15">
        <f t="shared" si="12"/>
        <v>671032</v>
      </c>
      <c r="L50" s="15">
        <f t="shared" si="12"/>
        <v>0</v>
      </c>
      <c r="M50" s="15">
        <f t="shared" si="12"/>
        <v>0</v>
      </c>
      <c r="N50" s="15">
        <f t="shared" si="9"/>
        <v>11002929</v>
      </c>
      <c r="O50" s="38">
        <f t="shared" si="1"/>
        <v>2370.2992244722104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18" t="s">
        <v>120</v>
      </c>
      <c r="M52" s="118"/>
      <c r="N52" s="118"/>
      <c r="O52" s="43">
        <v>4642</v>
      </c>
    </row>
    <row r="53" spans="1:119">
      <c r="A53" s="119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120" t="s">
        <v>82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64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69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65</v>
      </c>
      <c r="F4" s="34" t="s">
        <v>66</v>
      </c>
      <c r="G4" s="34" t="s">
        <v>67</v>
      </c>
      <c r="H4" s="34" t="s">
        <v>5</v>
      </c>
      <c r="I4" s="34" t="s">
        <v>6</v>
      </c>
      <c r="J4" s="35" t="s">
        <v>68</v>
      </c>
      <c r="K4" s="35" t="s">
        <v>7</v>
      </c>
      <c r="L4" s="35" t="s">
        <v>8</v>
      </c>
      <c r="M4" s="35" t="s">
        <v>9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3380584</v>
      </c>
      <c r="E5" s="27">
        <f t="shared" si="0"/>
        <v>115551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3496135</v>
      </c>
      <c r="O5" s="33">
        <f t="shared" ref="O5:O36" si="2">(N5/O$55)</f>
        <v>766.192198115275</v>
      </c>
      <c r="P5" s="6"/>
    </row>
    <row r="6" spans="1:133">
      <c r="A6" s="12"/>
      <c r="B6" s="25">
        <v>311</v>
      </c>
      <c r="C6" s="20" t="s">
        <v>2</v>
      </c>
      <c r="D6" s="46">
        <v>2379017</v>
      </c>
      <c r="E6" s="46">
        <v>115551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2494568</v>
      </c>
      <c r="O6" s="47">
        <f t="shared" si="2"/>
        <v>546.69471838702611</v>
      </c>
      <c r="P6" s="9"/>
    </row>
    <row r="7" spans="1:133">
      <c r="A7" s="12"/>
      <c r="B7" s="25">
        <v>312.41000000000003</v>
      </c>
      <c r="C7" s="20" t="s">
        <v>10</v>
      </c>
      <c r="D7" s="46">
        <v>95362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95362</v>
      </c>
      <c r="O7" s="47">
        <f t="shared" si="2"/>
        <v>20.898969975893053</v>
      </c>
      <c r="P7" s="9"/>
    </row>
    <row r="8" spans="1:133">
      <c r="A8" s="12"/>
      <c r="B8" s="25">
        <v>312.60000000000002</v>
      </c>
      <c r="C8" s="20" t="s">
        <v>11</v>
      </c>
      <c r="D8" s="46">
        <v>149173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149173</v>
      </c>
      <c r="O8" s="47">
        <f t="shared" si="2"/>
        <v>32.691869384177075</v>
      </c>
      <c r="P8" s="9"/>
    </row>
    <row r="9" spans="1:133">
      <c r="A9" s="12"/>
      <c r="B9" s="25">
        <v>314.10000000000002</v>
      </c>
      <c r="C9" s="20" t="s">
        <v>12</v>
      </c>
      <c r="D9" s="46">
        <v>411078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411078</v>
      </c>
      <c r="O9" s="47">
        <f t="shared" si="2"/>
        <v>90.089414858645625</v>
      </c>
      <c r="P9" s="9"/>
    </row>
    <row r="10" spans="1:133">
      <c r="A10" s="12"/>
      <c r="B10" s="25">
        <v>314.3</v>
      </c>
      <c r="C10" s="20" t="s">
        <v>13</v>
      </c>
      <c r="D10" s="46">
        <v>153855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153855</v>
      </c>
      <c r="O10" s="47">
        <f t="shared" si="2"/>
        <v>33.717948717948715</v>
      </c>
      <c r="P10" s="9"/>
    </row>
    <row r="11" spans="1:133">
      <c r="A11" s="12"/>
      <c r="B11" s="25">
        <v>315</v>
      </c>
      <c r="C11" s="20" t="s">
        <v>103</v>
      </c>
      <c r="D11" s="46">
        <v>192099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192099</v>
      </c>
      <c r="O11" s="47">
        <f t="shared" si="2"/>
        <v>42.099276791584487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689702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277416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967118</v>
      </c>
      <c r="O12" s="45">
        <f t="shared" si="2"/>
        <v>211.9478413324567</v>
      </c>
      <c r="P12" s="10"/>
    </row>
    <row r="13" spans="1:133">
      <c r="A13" s="12"/>
      <c r="B13" s="25">
        <v>322</v>
      </c>
      <c r="C13" s="20" t="s">
        <v>0</v>
      </c>
      <c r="D13" s="46">
        <v>147032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147032</v>
      </c>
      <c r="O13" s="47">
        <f t="shared" si="2"/>
        <v>32.22266053035284</v>
      </c>
      <c r="P13" s="9"/>
    </row>
    <row r="14" spans="1:133">
      <c r="A14" s="12"/>
      <c r="B14" s="25">
        <v>323.10000000000002</v>
      </c>
      <c r="C14" s="20" t="s">
        <v>18</v>
      </c>
      <c r="D14" s="46">
        <v>309318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309318</v>
      </c>
      <c r="O14" s="47">
        <f t="shared" si="2"/>
        <v>67.788297172912564</v>
      </c>
      <c r="P14" s="9"/>
    </row>
    <row r="15" spans="1:133">
      <c r="A15" s="12"/>
      <c r="B15" s="25">
        <v>323.39999999999998</v>
      </c>
      <c r="C15" s="20" t="s">
        <v>114</v>
      </c>
      <c r="D15" s="46">
        <v>20654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20654</v>
      </c>
      <c r="O15" s="47">
        <f t="shared" si="2"/>
        <v>4.526408064869603</v>
      </c>
      <c r="P15" s="9"/>
    </row>
    <row r="16" spans="1:133">
      <c r="A16" s="12"/>
      <c r="B16" s="25">
        <v>324.20999999999998</v>
      </c>
      <c r="C16" s="20" t="s">
        <v>19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277416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277416</v>
      </c>
      <c r="O16" s="47">
        <f t="shared" si="2"/>
        <v>60.796844181459569</v>
      </c>
      <c r="P16" s="9"/>
    </row>
    <row r="17" spans="1:16">
      <c r="A17" s="12"/>
      <c r="B17" s="25">
        <v>329</v>
      </c>
      <c r="C17" s="20" t="s">
        <v>20</v>
      </c>
      <c r="D17" s="46">
        <v>180404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180404</v>
      </c>
      <c r="O17" s="47">
        <f t="shared" si="2"/>
        <v>39.536269997808461</v>
      </c>
      <c r="P17" s="9"/>
    </row>
    <row r="18" spans="1:16">
      <c r="A18" s="12"/>
      <c r="B18" s="25">
        <v>367</v>
      </c>
      <c r="C18" s="20" t="s">
        <v>76</v>
      </c>
      <c r="D18" s="46">
        <v>32294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32294</v>
      </c>
      <c r="O18" s="47">
        <f t="shared" si="2"/>
        <v>7.0773613850536927</v>
      </c>
      <c r="P18" s="9"/>
    </row>
    <row r="19" spans="1:16" ht="15.75">
      <c r="A19" s="29" t="s">
        <v>23</v>
      </c>
      <c r="B19" s="30"/>
      <c r="C19" s="31"/>
      <c r="D19" s="32">
        <f t="shared" ref="D19:M19" si="4">SUM(D20:D29)</f>
        <v>490146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192334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4">
        <f t="shared" si="1"/>
        <v>682480</v>
      </c>
      <c r="O19" s="45">
        <f t="shared" si="2"/>
        <v>149.56826649134342</v>
      </c>
      <c r="P19" s="10"/>
    </row>
    <row r="20" spans="1:16">
      <c r="A20" s="12"/>
      <c r="B20" s="25">
        <v>331.1</v>
      </c>
      <c r="C20" s="20" t="s">
        <v>21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192334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192334</v>
      </c>
      <c r="O20" s="47">
        <f t="shared" si="2"/>
        <v>42.150777996931843</v>
      </c>
      <c r="P20" s="9"/>
    </row>
    <row r="21" spans="1:16">
      <c r="A21" s="12"/>
      <c r="B21" s="25">
        <v>334.2</v>
      </c>
      <c r="C21" s="20" t="s">
        <v>24</v>
      </c>
      <c r="D21" s="46">
        <v>67808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67808</v>
      </c>
      <c r="O21" s="47">
        <f t="shared" si="2"/>
        <v>14.86039886039886</v>
      </c>
      <c r="P21" s="9"/>
    </row>
    <row r="22" spans="1:16">
      <c r="A22" s="12"/>
      <c r="B22" s="25">
        <v>334.39</v>
      </c>
      <c r="C22" s="20" t="s">
        <v>27</v>
      </c>
      <c r="D22" s="46">
        <v>1394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1394</v>
      </c>
      <c r="O22" s="47">
        <f t="shared" si="2"/>
        <v>0.30550076703922857</v>
      </c>
      <c r="P22" s="9"/>
    </row>
    <row r="23" spans="1:16">
      <c r="A23" s="12"/>
      <c r="B23" s="25">
        <v>334.7</v>
      </c>
      <c r="C23" s="20" t="s">
        <v>28</v>
      </c>
      <c r="D23" s="46">
        <v>19500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19500</v>
      </c>
      <c r="O23" s="47">
        <f t="shared" si="2"/>
        <v>4.2735042735042734</v>
      </c>
      <c r="P23" s="9"/>
    </row>
    <row r="24" spans="1:16">
      <c r="A24" s="12"/>
      <c r="B24" s="25">
        <v>335.12</v>
      </c>
      <c r="C24" s="20" t="s">
        <v>105</v>
      </c>
      <c r="D24" s="46">
        <v>97174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97174</v>
      </c>
      <c r="O24" s="47">
        <f t="shared" si="2"/>
        <v>21.296077142230988</v>
      </c>
      <c r="P24" s="9"/>
    </row>
    <row r="25" spans="1:16">
      <c r="A25" s="12"/>
      <c r="B25" s="25">
        <v>335.18</v>
      </c>
      <c r="C25" s="20" t="s">
        <v>106</v>
      </c>
      <c r="D25" s="46">
        <v>149400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149400</v>
      </c>
      <c r="O25" s="47">
        <f t="shared" si="2"/>
        <v>32.741617357001971</v>
      </c>
      <c r="P25" s="9"/>
    </row>
    <row r="26" spans="1:16">
      <c r="A26" s="12"/>
      <c r="B26" s="25">
        <v>335.9</v>
      </c>
      <c r="C26" s="20" t="s">
        <v>77</v>
      </c>
      <c r="D26" s="46">
        <v>7607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7607</v>
      </c>
      <c r="O26" s="47">
        <f t="shared" si="2"/>
        <v>1.6671049747972826</v>
      </c>
      <c r="P26" s="9"/>
    </row>
    <row r="27" spans="1:16">
      <c r="A27" s="12"/>
      <c r="B27" s="25">
        <v>337.2</v>
      </c>
      <c r="C27" s="20" t="s">
        <v>34</v>
      </c>
      <c r="D27" s="46">
        <v>72500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72500</v>
      </c>
      <c r="O27" s="47">
        <f t="shared" si="2"/>
        <v>15.888669734823582</v>
      </c>
      <c r="P27" s="9"/>
    </row>
    <row r="28" spans="1:16">
      <c r="A28" s="12"/>
      <c r="B28" s="25">
        <v>337.4</v>
      </c>
      <c r="C28" s="20" t="s">
        <v>35</v>
      </c>
      <c r="D28" s="46">
        <v>71218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71218</v>
      </c>
      <c r="O28" s="47">
        <f t="shared" si="2"/>
        <v>15.607714223098839</v>
      </c>
      <c r="P28" s="9"/>
    </row>
    <row r="29" spans="1:16">
      <c r="A29" s="12"/>
      <c r="B29" s="25">
        <v>337.7</v>
      </c>
      <c r="C29" s="20" t="s">
        <v>36</v>
      </c>
      <c r="D29" s="46">
        <v>3545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3545</v>
      </c>
      <c r="O29" s="47">
        <f t="shared" si="2"/>
        <v>0.77690116151654609</v>
      </c>
      <c r="P29" s="9"/>
    </row>
    <row r="30" spans="1:16" ht="15.75">
      <c r="A30" s="29" t="s">
        <v>41</v>
      </c>
      <c r="B30" s="30"/>
      <c r="C30" s="31"/>
      <c r="D30" s="32">
        <f t="shared" ref="D30:M30" si="5">SUM(D31:D38)</f>
        <v>305873</v>
      </c>
      <c r="E30" s="32">
        <f t="shared" si="5"/>
        <v>0</v>
      </c>
      <c r="F30" s="32">
        <f t="shared" si="5"/>
        <v>0</v>
      </c>
      <c r="G30" s="32">
        <f t="shared" si="5"/>
        <v>0</v>
      </c>
      <c r="H30" s="32">
        <f t="shared" si="5"/>
        <v>0</v>
      </c>
      <c r="I30" s="32">
        <f t="shared" si="5"/>
        <v>4124745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1"/>
        <v>4430618</v>
      </c>
      <c r="O30" s="45">
        <f t="shared" si="2"/>
        <v>970.98794652640811</v>
      </c>
      <c r="P30" s="10"/>
    </row>
    <row r="31" spans="1:16">
      <c r="A31" s="12"/>
      <c r="B31" s="25">
        <v>341.3</v>
      </c>
      <c r="C31" s="20" t="s">
        <v>107</v>
      </c>
      <c r="D31" s="46">
        <v>230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6">SUM(D31:M31)</f>
        <v>230</v>
      </c>
      <c r="O31" s="47">
        <f t="shared" si="2"/>
        <v>5.0405435020819636E-2</v>
      </c>
      <c r="P31" s="9"/>
    </row>
    <row r="32" spans="1:16">
      <c r="A32" s="12"/>
      <c r="B32" s="25">
        <v>341.9</v>
      </c>
      <c r="C32" s="20" t="s">
        <v>108</v>
      </c>
      <c r="D32" s="46">
        <v>151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151</v>
      </c>
      <c r="O32" s="47">
        <f t="shared" si="2"/>
        <v>3.3092263861494629E-2</v>
      </c>
      <c r="P32" s="9"/>
    </row>
    <row r="33" spans="1:16">
      <c r="A33" s="12"/>
      <c r="B33" s="25">
        <v>343.3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1912314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1912314</v>
      </c>
      <c r="O33" s="47">
        <f t="shared" si="2"/>
        <v>419.09138724523342</v>
      </c>
      <c r="P33" s="9"/>
    </row>
    <row r="34" spans="1:16">
      <c r="A34" s="12"/>
      <c r="B34" s="25">
        <v>343.4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961078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961078</v>
      </c>
      <c r="O34" s="47">
        <f t="shared" si="2"/>
        <v>210.62415077799693</v>
      </c>
      <c r="P34" s="9"/>
    </row>
    <row r="35" spans="1:16">
      <c r="A35" s="12"/>
      <c r="B35" s="25">
        <v>343.5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1251353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1251353</v>
      </c>
      <c r="O35" s="47">
        <f t="shared" si="2"/>
        <v>274.23909708525093</v>
      </c>
      <c r="P35" s="9"/>
    </row>
    <row r="36" spans="1:16">
      <c r="A36" s="12"/>
      <c r="B36" s="25">
        <v>347.1</v>
      </c>
      <c r="C36" s="20" t="s">
        <v>49</v>
      </c>
      <c r="D36" s="46">
        <v>1645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1645</v>
      </c>
      <c r="O36" s="47">
        <f t="shared" si="2"/>
        <v>0.36050843743151434</v>
      </c>
      <c r="P36" s="9"/>
    </row>
    <row r="37" spans="1:16">
      <c r="A37" s="12"/>
      <c r="B37" s="25">
        <v>347.2</v>
      </c>
      <c r="C37" s="20" t="s">
        <v>50</v>
      </c>
      <c r="D37" s="46">
        <v>276665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276665</v>
      </c>
      <c r="O37" s="47">
        <f t="shared" ref="O37:O53" si="7">(N37/O$55)</f>
        <v>60.632259478413324</v>
      </c>
      <c r="P37" s="9"/>
    </row>
    <row r="38" spans="1:16">
      <c r="A38" s="12"/>
      <c r="B38" s="25">
        <v>347.5</v>
      </c>
      <c r="C38" s="20" t="s">
        <v>51</v>
      </c>
      <c r="D38" s="46">
        <v>27182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27182</v>
      </c>
      <c r="O38" s="47">
        <f t="shared" si="7"/>
        <v>5.9570458031996489</v>
      </c>
      <c r="P38" s="9"/>
    </row>
    <row r="39" spans="1:16" ht="15.75">
      <c r="A39" s="29" t="s">
        <v>42</v>
      </c>
      <c r="B39" s="30"/>
      <c r="C39" s="31"/>
      <c r="D39" s="32">
        <f t="shared" ref="D39:M39" si="8">SUM(D40:D41)</f>
        <v>41381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45624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ref="N39:N53" si="9">SUM(D39:M39)</f>
        <v>87005</v>
      </c>
      <c r="O39" s="45">
        <f t="shared" si="7"/>
        <v>19.067499452114838</v>
      </c>
      <c r="P39" s="10"/>
    </row>
    <row r="40" spans="1:16">
      <c r="A40" s="13"/>
      <c r="B40" s="39">
        <v>351.1</v>
      </c>
      <c r="C40" s="21" t="s">
        <v>54</v>
      </c>
      <c r="D40" s="46">
        <v>19796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19796</v>
      </c>
      <c r="O40" s="47">
        <f t="shared" si="7"/>
        <v>4.3383738768354156</v>
      </c>
      <c r="P40" s="9"/>
    </row>
    <row r="41" spans="1:16">
      <c r="A41" s="13"/>
      <c r="B41" s="39">
        <v>354</v>
      </c>
      <c r="C41" s="21" t="s">
        <v>56</v>
      </c>
      <c r="D41" s="46">
        <v>21585</v>
      </c>
      <c r="E41" s="46">
        <v>0</v>
      </c>
      <c r="F41" s="46">
        <v>0</v>
      </c>
      <c r="G41" s="46">
        <v>0</v>
      </c>
      <c r="H41" s="46">
        <v>0</v>
      </c>
      <c r="I41" s="46">
        <v>45624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67209</v>
      </c>
      <c r="O41" s="47">
        <f t="shared" si="7"/>
        <v>14.729125575279422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SUM(D43:D48)</f>
        <v>254786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148586</v>
      </c>
      <c r="J42" s="32">
        <f t="shared" si="10"/>
        <v>0</v>
      </c>
      <c r="K42" s="32">
        <f t="shared" si="10"/>
        <v>193582</v>
      </c>
      <c r="L42" s="32">
        <f t="shared" si="10"/>
        <v>0</v>
      </c>
      <c r="M42" s="32">
        <f t="shared" si="10"/>
        <v>0</v>
      </c>
      <c r="N42" s="32">
        <f t="shared" si="9"/>
        <v>596954</v>
      </c>
      <c r="O42" s="45">
        <f t="shared" si="7"/>
        <v>130.82489590181899</v>
      </c>
      <c r="P42" s="10"/>
    </row>
    <row r="43" spans="1:16">
      <c r="A43" s="12"/>
      <c r="B43" s="25">
        <v>361.1</v>
      </c>
      <c r="C43" s="20" t="s">
        <v>57</v>
      </c>
      <c r="D43" s="46">
        <v>34612</v>
      </c>
      <c r="E43" s="46">
        <v>0</v>
      </c>
      <c r="F43" s="46">
        <v>0</v>
      </c>
      <c r="G43" s="46">
        <v>0</v>
      </c>
      <c r="H43" s="46">
        <v>0</v>
      </c>
      <c r="I43" s="46">
        <v>78565</v>
      </c>
      <c r="J43" s="46">
        <v>0</v>
      </c>
      <c r="K43" s="46">
        <v>93123</v>
      </c>
      <c r="L43" s="46">
        <v>0</v>
      </c>
      <c r="M43" s="46">
        <v>0</v>
      </c>
      <c r="N43" s="46">
        <f t="shared" si="9"/>
        <v>206300</v>
      </c>
      <c r="O43" s="47">
        <f t="shared" si="7"/>
        <v>45.211483673022137</v>
      </c>
      <c r="P43" s="9"/>
    </row>
    <row r="44" spans="1:16">
      <c r="A44" s="12"/>
      <c r="B44" s="25">
        <v>361.3</v>
      </c>
      <c r="C44" s="20" t="s">
        <v>58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-131966</v>
      </c>
      <c r="L44" s="46">
        <v>0</v>
      </c>
      <c r="M44" s="46">
        <v>0</v>
      </c>
      <c r="N44" s="46">
        <f t="shared" si="9"/>
        <v>-131966</v>
      </c>
      <c r="O44" s="47">
        <f t="shared" si="7"/>
        <v>-28.920885382423844</v>
      </c>
      <c r="P44" s="9"/>
    </row>
    <row r="45" spans="1:16">
      <c r="A45" s="12"/>
      <c r="B45" s="25">
        <v>362</v>
      </c>
      <c r="C45" s="20" t="s">
        <v>59</v>
      </c>
      <c r="D45" s="46">
        <v>115994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115994</v>
      </c>
      <c r="O45" s="47">
        <f t="shared" si="7"/>
        <v>25.420556651325882</v>
      </c>
      <c r="P45" s="9"/>
    </row>
    <row r="46" spans="1:16">
      <c r="A46" s="12"/>
      <c r="B46" s="25">
        <v>364</v>
      </c>
      <c r="C46" s="20" t="s">
        <v>109</v>
      </c>
      <c r="D46" s="46">
        <v>18010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18010</v>
      </c>
      <c r="O46" s="47">
        <f t="shared" si="7"/>
        <v>3.9469647161954855</v>
      </c>
      <c r="P46" s="9"/>
    </row>
    <row r="47" spans="1:16">
      <c r="A47" s="12"/>
      <c r="B47" s="25">
        <v>368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232425</v>
      </c>
      <c r="L47" s="46">
        <v>0</v>
      </c>
      <c r="M47" s="46">
        <v>0</v>
      </c>
      <c r="N47" s="46">
        <f t="shared" si="9"/>
        <v>232425</v>
      </c>
      <c r="O47" s="47">
        <f t="shared" si="7"/>
        <v>50.936883629191321</v>
      </c>
      <c r="P47" s="9"/>
    </row>
    <row r="48" spans="1:16">
      <c r="A48" s="12"/>
      <c r="B48" s="25">
        <v>369.9</v>
      </c>
      <c r="C48" s="20" t="s">
        <v>61</v>
      </c>
      <c r="D48" s="46">
        <v>86170</v>
      </c>
      <c r="E48" s="46">
        <v>0</v>
      </c>
      <c r="F48" s="46">
        <v>0</v>
      </c>
      <c r="G48" s="46">
        <v>0</v>
      </c>
      <c r="H48" s="46">
        <v>0</v>
      </c>
      <c r="I48" s="46">
        <v>70021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156191</v>
      </c>
      <c r="O48" s="47">
        <f t="shared" si="7"/>
        <v>34.229892614507996</v>
      </c>
      <c r="P48" s="9"/>
    </row>
    <row r="49" spans="1:119" ht="15.75">
      <c r="A49" s="29" t="s">
        <v>43</v>
      </c>
      <c r="B49" s="30"/>
      <c r="C49" s="31"/>
      <c r="D49" s="32">
        <f t="shared" ref="D49:M49" si="11">SUM(D50:D52)</f>
        <v>0</v>
      </c>
      <c r="E49" s="32">
        <f t="shared" si="11"/>
        <v>873000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288709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9"/>
        <v>1161709</v>
      </c>
      <c r="O49" s="45">
        <f t="shared" si="7"/>
        <v>254.59325005478851</v>
      </c>
      <c r="P49" s="9"/>
    </row>
    <row r="50" spans="1:119">
      <c r="A50" s="12"/>
      <c r="B50" s="25">
        <v>381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245800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245800</v>
      </c>
      <c r="O50" s="47">
        <f t="shared" si="7"/>
        <v>53.868069252684634</v>
      </c>
      <c r="P50" s="9"/>
    </row>
    <row r="51" spans="1:119">
      <c r="A51" s="12"/>
      <c r="B51" s="25">
        <v>385</v>
      </c>
      <c r="C51" s="20" t="s">
        <v>115</v>
      </c>
      <c r="D51" s="46">
        <v>0</v>
      </c>
      <c r="E51" s="46">
        <v>873000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873000</v>
      </c>
      <c r="O51" s="47">
        <f t="shared" si="7"/>
        <v>191.32149901380672</v>
      </c>
      <c r="P51" s="9"/>
    </row>
    <row r="52" spans="1:119" ht="15.75" thickBot="1">
      <c r="A52" s="12"/>
      <c r="B52" s="25">
        <v>389.7</v>
      </c>
      <c r="C52" s="20" t="s">
        <v>116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42909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42909</v>
      </c>
      <c r="O52" s="47">
        <f t="shared" si="7"/>
        <v>9.4036817882971722</v>
      </c>
      <c r="P52" s="9"/>
    </row>
    <row r="53" spans="1:119" ht="16.5" thickBot="1">
      <c r="A53" s="14" t="s">
        <v>52</v>
      </c>
      <c r="B53" s="23"/>
      <c r="C53" s="22"/>
      <c r="D53" s="15">
        <f t="shared" ref="D53:M53" si="12">SUM(D5,D12,D19,D30,D39,D42,D49)</f>
        <v>5162472</v>
      </c>
      <c r="E53" s="15">
        <f t="shared" si="12"/>
        <v>988551</v>
      </c>
      <c r="F53" s="15">
        <f t="shared" si="12"/>
        <v>0</v>
      </c>
      <c r="G53" s="15">
        <f t="shared" si="12"/>
        <v>0</v>
      </c>
      <c r="H53" s="15">
        <f t="shared" si="12"/>
        <v>0</v>
      </c>
      <c r="I53" s="15">
        <f t="shared" si="12"/>
        <v>5077414</v>
      </c>
      <c r="J53" s="15">
        <f t="shared" si="12"/>
        <v>0</v>
      </c>
      <c r="K53" s="15">
        <f t="shared" si="12"/>
        <v>193582</v>
      </c>
      <c r="L53" s="15">
        <f t="shared" si="12"/>
        <v>0</v>
      </c>
      <c r="M53" s="15">
        <f t="shared" si="12"/>
        <v>0</v>
      </c>
      <c r="N53" s="15">
        <f t="shared" si="9"/>
        <v>11422019</v>
      </c>
      <c r="O53" s="38">
        <f t="shared" si="7"/>
        <v>2503.1818978742058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117</v>
      </c>
      <c r="M55" s="118"/>
      <c r="N55" s="118"/>
      <c r="O55" s="43">
        <v>4563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82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2025-03-12T22:23:01Z</cp:lastPrinted>
  <dcterms:created xsi:type="dcterms:W3CDTF">2000-08-31T21:26:31Z</dcterms:created>
  <dcterms:modified xsi:type="dcterms:W3CDTF">2025-03-12T22:23:06Z</dcterms:modified>
</cp:coreProperties>
</file>