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43" documentId="11_70010213935659C33362C056CAFCD54B18F2A66B" xr6:coauthVersionLast="47" xr6:coauthVersionMax="47" xr10:uidLastSave="{619659A2-7DCD-4978-99E4-E6DBD2EF3D37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'2007'!$A$1:$O$34</definedName>
    <definedName name="_xlnm.Print_Area" localSheetId="15">'2008'!$A$1:$O$33</definedName>
    <definedName name="_xlnm.Print_Area" localSheetId="14">'2009'!$A$1:$O$34</definedName>
    <definedName name="_xlnm.Print_Area" localSheetId="13">'2010'!$A$1:$O$34</definedName>
    <definedName name="_xlnm.Print_Area" localSheetId="12">'2011'!$A$1:$O$32</definedName>
    <definedName name="_xlnm.Print_Area" localSheetId="11">'2012'!$A$1:$O$35</definedName>
    <definedName name="_xlnm.Print_Area" localSheetId="10">'2013'!$A$1:$O$35</definedName>
    <definedName name="_xlnm.Print_Area" localSheetId="9">'2014'!$A$1:$O$35</definedName>
    <definedName name="_xlnm.Print_Area" localSheetId="8">'2015'!$A$1:$O$35</definedName>
    <definedName name="_xlnm.Print_Area" localSheetId="7">'2016'!$A$1:$O$33</definedName>
    <definedName name="_xlnm.Print_Area" localSheetId="6">'2017'!$A$1:$O$35</definedName>
    <definedName name="_xlnm.Print_Area" localSheetId="5">'2018'!$A$1:$O$33</definedName>
    <definedName name="_xlnm.Print_Area" localSheetId="4">'2019'!$A$1:$O$33</definedName>
    <definedName name="_xlnm.Print_Area" localSheetId="3">'2020'!$A$1:$O$33</definedName>
    <definedName name="_xlnm.Print_Area" localSheetId="2">'2021'!$A$1:$P$31</definedName>
    <definedName name="_xlnm.Print_Area" localSheetId="1">'2022'!$A$1:$P$33</definedName>
    <definedName name="_xlnm.Print_Area" localSheetId="0">'2023'!$A$1:$P$31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49" l="1"/>
  <c r="F27" i="49"/>
  <c r="G27" i="49"/>
  <c r="H27" i="49"/>
  <c r="I27" i="49"/>
  <c r="J27" i="49"/>
  <c r="K27" i="49"/>
  <c r="L27" i="49"/>
  <c r="M27" i="49"/>
  <c r="N27" i="49"/>
  <c r="D27" i="49"/>
  <c r="O26" i="49" l="1"/>
  <c r="P26" i="49" s="1"/>
  <c r="O25" i="49"/>
  <c r="P25" i="49" s="1"/>
  <c r="O24" i="49"/>
  <c r="P24" i="49" s="1"/>
  <c r="N23" i="49"/>
  <c r="M23" i="49"/>
  <c r="L23" i="49"/>
  <c r="K23" i="49"/>
  <c r="J23" i="49"/>
  <c r="I23" i="49"/>
  <c r="H23" i="49"/>
  <c r="G23" i="49"/>
  <c r="F23" i="49"/>
  <c r="E23" i="49"/>
  <c r="D23" i="49"/>
  <c r="O22" i="49"/>
  <c r="P22" i="49" s="1"/>
  <c r="N21" i="49"/>
  <c r="M21" i="49"/>
  <c r="L21" i="49"/>
  <c r="K21" i="49"/>
  <c r="J21" i="49"/>
  <c r="I21" i="49"/>
  <c r="H21" i="49"/>
  <c r="G21" i="49"/>
  <c r="F21" i="49"/>
  <c r="E21" i="49"/>
  <c r="D21" i="49"/>
  <c r="O20" i="49"/>
  <c r="P20" i="49" s="1"/>
  <c r="O19" i="49"/>
  <c r="P19" i="49" s="1"/>
  <c r="O18" i="49"/>
  <c r="P18" i="49" s="1"/>
  <c r="O17" i="49"/>
  <c r="P17" i="49" s="1"/>
  <c r="N16" i="49"/>
  <c r="M16" i="49"/>
  <c r="L16" i="49"/>
  <c r="K16" i="49"/>
  <c r="J16" i="49"/>
  <c r="I16" i="49"/>
  <c r="H16" i="49"/>
  <c r="G16" i="49"/>
  <c r="F16" i="49"/>
  <c r="E16" i="49"/>
  <c r="D16" i="49"/>
  <c r="O15" i="49"/>
  <c r="P15" i="49" s="1"/>
  <c r="O14" i="49"/>
  <c r="P14" i="49" s="1"/>
  <c r="O13" i="49"/>
  <c r="P13" i="49" s="1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3" i="49" l="1"/>
  <c r="P23" i="49" s="1"/>
  <c r="O21" i="49"/>
  <c r="P21" i="49" s="1"/>
  <c r="O16" i="49"/>
  <c r="P16" i="49" s="1"/>
  <c r="O12" i="49"/>
  <c r="P12" i="49" s="1"/>
  <c r="O5" i="49"/>
  <c r="P5" i="49" s="1"/>
  <c r="O28" i="48"/>
  <c r="P28" i="48" s="1"/>
  <c r="N27" i="48"/>
  <c r="M27" i="48"/>
  <c r="L27" i="48"/>
  <c r="K27" i="48"/>
  <c r="J27" i="48"/>
  <c r="I27" i="48"/>
  <c r="H27" i="48"/>
  <c r="G27" i="48"/>
  <c r="F27" i="48"/>
  <c r="E27" i="48"/>
  <c r="D27" i="48"/>
  <c r="O26" i="48"/>
  <c r="P26" i="48" s="1"/>
  <c r="O25" i="48"/>
  <c r="P25" i="48" s="1"/>
  <c r="O24" i="48"/>
  <c r="P24" i="48" s="1"/>
  <c r="N23" i="48"/>
  <c r="M23" i="48"/>
  <c r="L23" i="48"/>
  <c r="K23" i="48"/>
  <c r="J23" i="48"/>
  <c r="I23" i="48"/>
  <c r="H23" i="48"/>
  <c r="G23" i="48"/>
  <c r="F23" i="48"/>
  <c r="E23" i="48"/>
  <c r="D23" i="48"/>
  <c r="O22" i="48"/>
  <c r="P22" i="48" s="1"/>
  <c r="N21" i="48"/>
  <c r="M21" i="48"/>
  <c r="L21" i="48"/>
  <c r="K21" i="48"/>
  <c r="J21" i="48"/>
  <c r="I21" i="48"/>
  <c r="H21" i="48"/>
  <c r="G21" i="48"/>
  <c r="F21" i="48"/>
  <c r="E21" i="48"/>
  <c r="D21" i="48"/>
  <c r="O20" i="48"/>
  <c r="P20" i="48" s="1"/>
  <c r="O19" i="48"/>
  <c r="P19" i="48" s="1"/>
  <c r="O18" i="48"/>
  <c r="P18" i="48" s="1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O14" i="48"/>
  <c r="P14" i="48" s="1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I29" i="48" s="1"/>
  <c r="H5" i="48"/>
  <c r="H29" i="48" s="1"/>
  <c r="G5" i="48"/>
  <c r="F5" i="48"/>
  <c r="E5" i="48"/>
  <c r="D5" i="48"/>
  <c r="O27" i="49" l="1"/>
  <c r="D29" i="48"/>
  <c r="K29" i="48"/>
  <c r="E29" i="48"/>
  <c r="L29" i="48"/>
  <c r="N29" i="48"/>
  <c r="F29" i="48"/>
  <c r="J29" i="48"/>
  <c r="M29" i="48"/>
  <c r="G29" i="48"/>
  <c r="O27" i="48"/>
  <c r="P27" i="48" s="1"/>
  <c r="O23" i="48"/>
  <c r="P23" i="48" s="1"/>
  <c r="O21" i="48"/>
  <c r="P21" i="48" s="1"/>
  <c r="O16" i="48"/>
  <c r="P16" i="48" s="1"/>
  <c r="O12" i="48"/>
  <c r="P12" i="48" s="1"/>
  <c r="O5" i="48"/>
  <c r="P5" i="48" s="1"/>
  <c r="O26" i="47"/>
  <c r="P26" i="47"/>
  <c r="O25" i="47"/>
  <c r="P25" i="47" s="1"/>
  <c r="O24" i="47"/>
  <c r="P24" i="47" s="1"/>
  <c r="N23" i="47"/>
  <c r="M23" i="47"/>
  <c r="L23" i="47"/>
  <c r="K23" i="47"/>
  <c r="J23" i="47"/>
  <c r="I23" i="47"/>
  <c r="H23" i="47"/>
  <c r="G23" i="47"/>
  <c r="F23" i="47"/>
  <c r="E23" i="47"/>
  <c r="D23" i="47"/>
  <c r="O22" i="47"/>
  <c r="P22" i="47" s="1"/>
  <c r="N21" i="47"/>
  <c r="M21" i="47"/>
  <c r="L21" i="47"/>
  <c r="K21" i="47"/>
  <c r="J21" i="47"/>
  <c r="I21" i="47"/>
  <c r="H21" i="47"/>
  <c r="G21" i="47"/>
  <c r="F21" i="47"/>
  <c r="E21" i="47"/>
  <c r="D21" i="47"/>
  <c r="O20" i="47"/>
  <c r="P20" i="47" s="1"/>
  <c r="O19" i="47"/>
  <c r="P19" i="47" s="1"/>
  <c r="O18" i="47"/>
  <c r="P18" i="47" s="1"/>
  <c r="O17" i="47"/>
  <c r="P17" i="47"/>
  <c r="N16" i="47"/>
  <c r="M16" i="47"/>
  <c r="L16" i="47"/>
  <c r="K16" i="47"/>
  <c r="J16" i="47"/>
  <c r="I16" i="47"/>
  <c r="H16" i="47"/>
  <c r="H27" i="47" s="1"/>
  <c r="G16" i="47"/>
  <c r="F16" i="47"/>
  <c r="F27" i="47" s="1"/>
  <c r="E16" i="47"/>
  <c r="D16" i="47"/>
  <c r="O15" i="47"/>
  <c r="P15" i="47" s="1"/>
  <c r="O14" i="47"/>
  <c r="P14" i="47"/>
  <c r="O13" i="47"/>
  <c r="P13" i="47" s="1"/>
  <c r="N12" i="47"/>
  <c r="M12" i="47"/>
  <c r="L12" i="47"/>
  <c r="K12" i="47"/>
  <c r="J12" i="47"/>
  <c r="I12" i="47"/>
  <c r="H12" i="47"/>
  <c r="G12" i="47"/>
  <c r="F12" i="47"/>
  <c r="E12" i="47"/>
  <c r="D12" i="47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5" i="47" s="1"/>
  <c r="P5" i="47" s="1"/>
  <c r="K16" i="46"/>
  <c r="K29" i="46" s="1"/>
  <c r="J16" i="46"/>
  <c r="I16" i="46"/>
  <c r="H16" i="46"/>
  <c r="F16" i="46"/>
  <c r="E16" i="46"/>
  <c r="D16" i="46"/>
  <c r="N28" i="46"/>
  <c r="O28" i="46" s="1"/>
  <c r="M27" i="46"/>
  <c r="L27" i="46"/>
  <c r="K27" i="46"/>
  <c r="J27" i="46"/>
  <c r="I27" i="46"/>
  <c r="H27" i="46"/>
  <c r="G27" i="46"/>
  <c r="F27" i="46"/>
  <c r="E27" i="46"/>
  <c r="D27" i="46"/>
  <c r="N26" i="46"/>
  <c r="O26" i="46"/>
  <c r="N25" i="46"/>
  <c r="O25" i="46"/>
  <c r="N24" i="46"/>
  <c r="O24" i="46" s="1"/>
  <c r="M23" i="46"/>
  <c r="L23" i="46"/>
  <c r="K23" i="46"/>
  <c r="J23" i="46"/>
  <c r="I23" i="46"/>
  <c r="H23" i="46"/>
  <c r="G23" i="46"/>
  <c r="F23" i="46"/>
  <c r="E23" i="46"/>
  <c r="D23" i="46"/>
  <c r="N22" i="46"/>
  <c r="O22" i="46" s="1"/>
  <c r="M21" i="46"/>
  <c r="L21" i="46"/>
  <c r="K21" i="46"/>
  <c r="J21" i="46"/>
  <c r="I21" i="46"/>
  <c r="H21" i="46"/>
  <c r="G21" i="46"/>
  <c r="F21" i="46"/>
  <c r="E21" i="46"/>
  <c r="D21" i="46"/>
  <c r="N20" i="46"/>
  <c r="O20" i="46" s="1"/>
  <c r="N19" i="46"/>
  <c r="O19" i="46" s="1"/>
  <c r="N17" i="46"/>
  <c r="O17" i="46" s="1"/>
  <c r="M16" i="46"/>
  <c r="L16" i="46"/>
  <c r="G16" i="46"/>
  <c r="N15" i="46"/>
  <c r="O15" i="46" s="1"/>
  <c r="N14" i="46"/>
  <c r="O14" i="46"/>
  <c r="N13" i="46"/>
  <c r="O13" i="46"/>
  <c r="M12" i="46"/>
  <c r="L12" i="46"/>
  <c r="K12" i="46"/>
  <c r="J12" i="46"/>
  <c r="I12" i="46"/>
  <c r="H12" i="46"/>
  <c r="G12" i="46"/>
  <c r="G29" i="46" s="1"/>
  <c r="F12" i="46"/>
  <c r="E12" i="46"/>
  <c r="D12" i="46"/>
  <c r="N11" i="46"/>
  <c r="O11" i="46" s="1"/>
  <c r="N10" i="46"/>
  <c r="O10" i="46" s="1"/>
  <c r="N9" i="46"/>
  <c r="O9" i="46"/>
  <c r="N8" i="46"/>
  <c r="O8" i="46" s="1"/>
  <c r="N7" i="46"/>
  <c r="O7" i="46" s="1"/>
  <c r="N6" i="46"/>
  <c r="O6" i="46"/>
  <c r="M5" i="46"/>
  <c r="L5" i="46"/>
  <c r="K5" i="46"/>
  <c r="J5" i="46"/>
  <c r="I5" i="46"/>
  <c r="H5" i="46"/>
  <c r="G5" i="46"/>
  <c r="F5" i="46"/>
  <c r="E5" i="46"/>
  <c r="D5" i="46"/>
  <c r="N28" i="45"/>
  <c r="O28" i="45"/>
  <c r="N27" i="45"/>
  <c r="O27" i="45" s="1"/>
  <c r="N26" i="45"/>
  <c r="O26" i="45" s="1"/>
  <c r="M25" i="45"/>
  <c r="L25" i="45"/>
  <c r="K25" i="45"/>
  <c r="J25" i="45"/>
  <c r="I25" i="45"/>
  <c r="H25" i="45"/>
  <c r="G25" i="45"/>
  <c r="F25" i="45"/>
  <c r="E25" i="45"/>
  <c r="D25" i="45"/>
  <c r="N25" i="45" s="1"/>
  <c r="O25" i="45" s="1"/>
  <c r="N24" i="45"/>
  <c r="O24" i="45" s="1"/>
  <c r="M23" i="45"/>
  <c r="L23" i="45"/>
  <c r="K23" i="45"/>
  <c r="J23" i="45"/>
  <c r="I23" i="45"/>
  <c r="H23" i="45"/>
  <c r="G23" i="45"/>
  <c r="F23" i="45"/>
  <c r="E23" i="45"/>
  <c r="D23" i="45"/>
  <c r="N22" i="45"/>
  <c r="O22" i="45" s="1"/>
  <c r="N21" i="45"/>
  <c r="O21" i="45"/>
  <c r="N20" i="45"/>
  <c r="O20" i="45" s="1"/>
  <c r="N19" i="45"/>
  <c r="O19" i="45" s="1"/>
  <c r="N18" i="45"/>
  <c r="O18" i="45"/>
  <c r="M17" i="45"/>
  <c r="M29" i="45" s="1"/>
  <c r="L17" i="45"/>
  <c r="N17" i="45" s="1"/>
  <c r="O17" i="45" s="1"/>
  <c r="K17" i="45"/>
  <c r="J17" i="45"/>
  <c r="I17" i="45"/>
  <c r="H17" i="45"/>
  <c r="G17" i="45"/>
  <c r="F17" i="45"/>
  <c r="E17" i="45"/>
  <c r="D17" i="45"/>
  <c r="N16" i="45"/>
  <c r="O16" i="45"/>
  <c r="N15" i="45"/>
  <c r="O15" i="45"/>
  <c r="N14" i="45"/>
  <c r="O14" i="45" s="1"/>
  <c r="M13" i="45"/>
  <c r="L13" i="45"/>
  <c r="K13" i="45"/>
  <c r="J13" i="45"/>
  <c r="I13" i="45"/>
  <c r="H13" i="45"/>
  <c r="G13" i="45"/>
  <c r="F13" i="45"/>
  <c r="E13" i="45"/>
  <c r="D13" i="45"/>
  <c r="N12" i="45"/>
  <c r="O12" i="45" s="1"/>
  <c r="N11" i="45"/>
  <c r="O11" i="45"/>
  <c r="N10" i="45"/>
  <c r="O10" i="45" s="1"/>
  <c r="N9" i="45"/>
  <c r="O9" i="45" s="1"/>
  <c r="N8" i="45"/>
  <c r="O8" i="45"/>
  <c r="N7" i="45"/>
  <c r="O7" i="45"/>
  <c r="N6" i="45"/>
  <c r="O6" i="45" s="1"/>
  <c r="M5" i="45"/>
  <c r="L5" i="45"/>
  <c r="K5" i="45"/>
  <c r="J5" i="45"/>
  <c r="J29" i="45" s="1"/>
  <c r="I5" i="45"/>
  <c r="I29" i="45" s="1"/>
  <c r="H5" i="45"/>
  <c r="H29" i="45" s="1"/>
  <c r="G5" i="45"/>
  <c r="G29" i="45" s="1"/>
  <c r="F5" i="45"/>
  <c r="E5" i="45"/>
  <c r="D5" i="45"/>
  <c r="N28" i="44"/>
  <c r="O28" i="44"/>
  <c r="N27" i="44"/>
  <c r="O27" i="44" s="1"/>
  <c r="N26" i="44"/>
  <c r="O26" i="44" s="1"/>
  <c r="M25" i="44"/>
  <c r="L25" i="44"/>
  <c r="K25" i="44"/>
  <c r="J25" i="44"/>
  <c r="I25" i="44"/>
  <c r="H25" i="44"/>
  <c r="G25" i="44"/>
  <c r="F25" i="44"/>
  <c r="E25" i="44"/>
  <c r="D25" i="44"/>
  <c r="N24" i="44"/>
  <c r="O24" i="44" s="1"/>
  <c r="M23" i="44"/>
  <c r="L23" i="44"/>
  <c r="K23" i="44"/>
  <c r="J23" i="44"/>
  <c r="I23" i="44"/>
  <c r="H23" i="44"/>
  <c r="G23" i="44"/>
  <c r="F23" i="44"/>
  <c r="E23" i="44"/>
  <c r="D23" i="44"/>
  <c r="N22" i="44"/>
  <c r="O22" i="44"/>
  <c r="N21" i="44"/>
  <c r="O21" i="44" s="1"/>
  <c r="N20" i="44"/>
  <c r="O20" i="44" s="1"/>
  <c r="N19" i="44"/>
  <c r="O19" i="44"/>
  <c r="N18" i="44"/>
  <c r="O18" i="44"/>
  <c r="M17" i="44"/>
  <c r="L17" i="44"/>
  <c r="K17" i="44"/>
  <c r="J17" i="44"/>
  <c r="I17" i="44"/>
  <c r="H17" i="44"/>
  <c r="G17" i="44"/>
  <c r="F17" i="44"/>
  <c r="E17" i="44"/>
  <c r="D17" i="44"/>
  <c r="N16" i="44"/>
  <c r="O16" i="44" s="1"/>
  <c r="N15" i="44"/>
  <c r="O15" i="44" s="1"/>
  <c r="N14" i="44"/>
  <c r="O14" i="44"/>
  <c r="M13" i="44"/>
  <c r="L13" i="44"/>
  <c r="K13" i="44"/>
  <c r="J13" i="44"/>
  <c r="I13" i="44"/>
  <c r="H13" i="44"/>
  <c r="G13" i="44"/>
  <c r="F13" i="44"/>
  <c r="E13" i="44"/>
  <c r="D13" i="44"/>
  <c r="N12" i="44"/>
  <c r="O12" i="44"/>
  <c r="N11" i="44"/>
  <c r="O11" i="44" s="1"/>
  <c r="N10" i="44"/>
  <c r="O10" i="44" s="1"/>
  <c r="N9" i="44"/>
  <c r="O9" i="44"/>
  <c r="N8" i="44"/>
  <c r="O8" i="44"/>
  <c r="N7" i="44"/>
  <c r="O7" i="44" s="1"/>
  <c r="N6" i="44"/>
  <c r="O6" i="44"/>
  <c r="M5" i="44"/>
  <c r="M29" i="44" s="1"/>
  <c r="L5" i="44"/>
  <c r="L29" i="44" s="1"/>
  <c r="K5" i="44"/>
  <c r="K29" i="44" s="1"/>
  <c r="J5" i="44"/>
  <c r="J29" i="44" s="1"/>
  <c r="I5" i="44"/>
  <c r="I29" i="44" s="1"/>
  <c r="H5" i="44"/>
  <c r="G5" i="44"/>
  <c r="F5" i="44"/>
  <c r="E5" i="44"/>
  <c r="D5" i="44"/>
  <c r="N30" i="43"/>
  <c r="O30" i="43" s="1"/>
  <c r="M29" i="43"/>
  <c r="L29" i="43"/>
  <c r="K29" i="43"/>
  <c r="J29" i="43"/>
  <c r="I29" i="43"/>
  <c r="H29" i="43"/>
  <c r="G29" i="43"/>
  <c r="F29" i="43"/>
  <c r="E29" i="43"/>
  <c r="D29" i="43"/>
  <c r="N29" i="43" s="1"/>
  <c r="O29" i="43" s="1"/>
  <c r="N28" i="43"/>
  <c r="O28" i="43" s="1"/>
  <c r="N27" i="43"/>
  <c r="O27" i="43" s="1"/>
  <c r="N26" i="43"/>
  <c r="O26" i="43" s="1"/>
  <c r="M25" i="43"/>
  <c r="L25" i="43"/>
  <c r="K25" i="43"/>
  <c r="J25" i="43"/>
  <c r="I25" i="43"/>
  <c r="H25" i="43"/>
  <c r="G25" i="43"/>
  <c r="F25" i="43"/>
  <c r="E25" i="43"/>
  <c r="D25" i="43"/>
  <c r="N24" i="43"/>
  <c r="O24" i="43" s="1"/>
  <c r="M23" i="43"/>
  <c r="M31" i="43" s="1"/>
  <c r="L23" i="43"/>
  <c r="K23" i="43"/>
  <c r="J23" i="43"/>
  <c r="I23" i="43"/>
  <c r="H23" i="43"/>
  <c r="G23" i="43"/>
  <c r="F23" i="43"/>
  <c r="E23" i="43"/>
  <c r="D23" i="43"/>
  <c r="N22" i="43"/>
  <c r="O22" i="43" s="1"/>
  <c r="N21" i="43"/>
  <c r="O21" i="43" s="1"/>
  <c r="N20" i="43"/>
  <c r="O20" i="43"/>
  <c r="N19" i="43"/>
  <c r="O19" i="43"/>
  <c r="N18" i="43"/>
  <c r="O18" i="43" s="1"/>
  <c r="M17" i="43"/>
  <c r="L17" i="43"/>
  <c r="K17" i="43"/>
  <c r="J17" i="43"/>
  <c r="I17" i="43"/>
  <c r="H17" i="43"/>
  <c r="G17" i="43"/>
  <c r="F17" i="43"/>
  <c r="F31" i="43" s="1"/>
  <c r="E17" i="43"/>
  <c r="D17" i="43"/>
  <c r="N17" i="43" s="1"/>
  <c r="O17" i="43" s="1"/>
  <c r="N16" i="43"/>
  <c r="O16" i="43" s="1"/>
  <c r="N15" i="43"/>
  <c r="O15" i="43"/>
  <c r="N14" i="43"/>
  <c r="O14" i="43" s="1"/>
  <c r="M13" i="43"/>
  <c r="L13" i="43"/>
  <c r="K13" i="43"/>
  <c r="J13" i="43"/>
  <c r="I13" i="43"/>
  <c r="H13" i="43"/>
  <c r="G13" i="43"/>
  <c r="F13" i="43"/>
  <c r="E13" i="43"/>
  <c r="D13" i="43"/>
  <c r="N12" i="43"/>
  <c r="O12" i="43" s="1"/>
  <c r="N11" i="43"/>
  <c r="O11" i="43" s="1"/>
  <c r="N10" i="43"/>
  <c r="O10" i="43"/>
  <c r="N9" i="43"/>
  <c r="O9" i="43"/>
  <c r="N8" i="43"/>
  <c r="O8" i="43" s="1"/>
  <c r="N7" i="43"/>
  <c r="O7" i="43"/>
  <c r="N6" i="43"/>
  <c r="O6" i="43" s="1"/>
  <c r="M5" i="43"/>
  <c r="L5" i="43"/>
  <c r="L31" i="43" s="1"/>
  <c r="K5" i="43"/>
  <c r="J5" i="43"/>
  <c r="I5" i="43"/>
  <c r="H5" i="43"/>
  <c r="G5" i="43"/>
  <c r="F5" i="43"/>
  <c r="E5" i="43"/>
  <c r="D5" i="43"/>
  <c r="L29" i="42"/>
  <c r="N28" i="42"/>
  <c r="O28" i="42"/>
  <c r="N27" i="42"/>
  <c r="O27" i="42" s="1"/>
  <c r="N26" i="42"/>
  <c r="O26" i="42" s="1"/>
  <c r="M25" i="42"/>
  <c r="L25" i="42"/>
  <c r="K25" i="42"/>
  <c r="J25" i="42"/>
  <c r="I25" i="42"/>
  <c r="H25" i="42"/>
  <c r="G25" i="42"/>
  <c r="F25" i="42"/>
  <c r="E25" i="42"/>
  <c r="D25" i="42"/>
  <c r="N24" i="42"/>
  <c r="O24" i="42" s="1"/>
  <c r="M23" i="42"/>
  <c r="L23" i="42"/>
  <c r="K23" i="42"/>
  <c r="J23" i="42"/>
  <c r="I23" i="42"/>
  <c r="H23" i="42"/>
  <c r="G23" i="42"/>
  <c r="F23" i="42"/>
  <c r="E23" i="42"/>
  <c r="D23" i="42"/>
  <c r="N22" i="42"/>
  <c r="O22" i="42" s="1"/>
  <c r="N21" i="42"/>
  <c r="O21" i="42"/>
  <c r="N20" i="42"/>
  <c r="O20" i="42" s="1"/>
  <c r="N19" i="42"/>
  <c r="O19" i="42" s="1"/>
  <c r="N18" i="42"/>
  <c r="O18" i="42" s="1"/>
  <c r="M17" i="42"/>
  <c r="L17" i="42"/>
  <c r="K17" i="42"/>
  <c r="J17" i="42"/>
  <c r="I17" i="42"/>
  <c r="H17" i="42"/>
  <c r="G17" i="42"/>
  <c r="F17" i="42"/>
  <c r="E17" i="42"/>
  <c r="D17" i="42"/>
  <c r="N16" i="42"/>
  <c r="O16" i="42"/>
  <c r="N15" i="42"/>
  <c r="O15" i="42"/>
  <c r="N14" i="42"/>
  <c r="O14" i="42" s="1"/>
  <c r="M13" i="42"/>
  <c r="L13" i="42"/>
  <c r="K13" i="42"/>
  <c r="J13" i="42"/>
  <c r="I13" i="42"/>
  <c r="H13" i="42"/>
  <c r="G13" i="42"/>
  <c r="F13" i="42"/>
  <c r="E13" i="42"/>
  <c r="D13" i="42"/>
  <c r="N12" i="42"/>
  <c r="O12" i="42" s="1"/>
  <c r="N11" i="42"/>
  <c r="O11" i="42"/>
  <c r="N10" i="42"/>
  <c r="O10" i="42"/>
  <c r="N9" i="42"/>
  <c r="O9" i="42" s="1"/>
  <c r="N8" i="42"/>
  <c r="O8" i="42" s="1"/>
  <c r="N7" i="42"/>
  <c r="O7" i="42"/>
  <c r="N6" i="42"/>
  <c r="O6" i="42" s="1"/>
  <c r="M5" i="42"/>
  <c r="L5" i="42"/>
  <c r="K5" i="42"/>
  <c r="J5" i="42"/>
  <c r="I5" i="42"/>
  <c r="H5" i="42"/>
  <c r="G5" i="42"/>
  <c r="F5" i="42"/>
  <c r="E5" i="42"/>
  <c r="D5" i="42"/>
  <c r="G31" i="41"/>
  <c r="N30" i="41"/>
  <c r="O30" i="41"/>
  <c r="M29" i="41"/>
  <c r="L29" i="41"/>
  <c r="K29" i="41"/>
  <c r="J29" i="41"/>
  <c r="I29" i="41"/>
  <c r="H29" i="41"/>
  <c r="G29" i="41"/>
  <c r="F29" i="41"/>
  <c r="E29" i="41"/>
  <c r="D29" i="41"/>
  <c r="N28" i="41"/>
  <c r="O28" i="41"/>
  <c r="N27" i="41"/>
  <c r="O27" i="41" s="1"/>
  <c r="N26" i="41"/>
  <c r="O26" i="41"/>
  <c r="M25" i="41"/>
  <c r="L25" i="41"/>
  <c r="K25" i="41"/>
  <c r="J25" i="41"/>
  <c r="J31" i="41" s="1"/>
  <c r="I25" i="41"/>
  <c r="H25" i="41"/>
  <c r="G25" i="41"/>
  <c r="F25" i="41"/>
  <c r="E25" i="41"/>
  <c r="D25" i="41"/>
  <c r="N24" i="41"/>
  <c r="O24" i="41" s="1"/>
  <c r="M23" i="41"/>
  <c r="L23" i="41"/>
  <c r="K23" i="41"/>
  <c r="J23" i="41"/>
  <c r="I23" i="41"/>
  <c r="H23" i="41"/>
  <c r="G23" i="41"/>
  <c r="F23" i="41"/>
  <c r="E23" i="41"/>
  <c r="D23" i="41"/>
  <c r="N22" i="41"/>
  <c r="O22" i="41"/>
  <c r="N21" i="41"/>
  <c r="O21" i="41"/>
  <c r="N20" i="41"/>
  <c r="O20" i="41" s="1"/>
  <c r="N19" i="41"/>
  <c r="O19" i="41"/>
  <c r="N18" i="41"/>
  <c r="O18" i="41" s="1"/>
  <c r="M17" i="41"/>
  <c r="L17" i="41"/>
  <c r="K17" i="41"/>
  <c r="J17" i="41"/>
  <c r="I17" i="41"/>
  <c r="H17" i="41"/>
  <c r="G17" i="41"/>
  <c r="F17" i="41"/>
  <c r="E17" i="41"/>
  <c r="D17" i="41"/>
  <c r="N16" i="41"/>
  <c r="O16" i="41" s="1"/>
  <c r="N15" i="41"/>
  <c r="O15" i="41" s="1"/>
  <c r="N14" i="41"/>
  <c r="O14" i="41"/>
  <c r="M13" i="41"/>
  <c r="L13" i="41"/>
  <c r="K13" i="41"/>
  <c r="J13" i="41"/>
  <c r="I13" i="41"/>
  <c r="H13" i="41"/>
  <c r="G13" i="41"/>
  <c r="F13" i="41"/>
  <c r="E13" i="41"/>
  <c r="D13" i="41"/>
  <c r="N12" i="41"/>
  <c r="O12" i="41"/>
  <c r="N11" i="41"/>
  <c r="O11" i="41" s="1"/>
  <c r="N10" i="41"/>
  <c r="O10" i="41" s="1"/>
  <c r="N9" i="41"/>
  <c r="O9" i="41"/>
  <c r="N8" i="41"/>
  <c r="O8" i="41" s="1"/>
  <c r="N7" i="41"/>
  <c r="O7" i="41" s="1"/>
  <c r="N6" i="41"/>
  <c r="O6" i="41"/>
  <c r="M5" i="41"/>
  <c r="M31" i="41" s="1"/>
  <c r="L5" i="41"/>
  <c r="N5" i="41" s="1"/>
  <c r="O5" i="41" s="1"/>
  <c r="K5" i="41"/>
  <c r="J5" i="41"/>
  <c r="I5" i="41"/>
  <c r="H5" i="41"/>
  <c r="G5" i="41"/>
  <c r="F5" i="41"/>
  <c r="E5" i="41"/>
  <c r="D5" i="41"/>
  <c r="N29" i="40"/>
  <c r="O29" i="40"/>
  <c r="N28" i="40"/>
  <c r="O28" i="40"/>
  <c r="N27" i="40"/>
  <c r="O27" i="40" s="1"/>
  <c r="M26" i="40"/>
  <c r="L26" i="40"/>
  <c r="K26" i="40"/>
  <c r="J26" i="40"/>
  <c r="I26" i="40"/>
  <c r="H26" i="40"/>
  <c r="G26" i="40"/>
  <c r="F26" i="40"/>
  <c r="E26" i="40"/>
  <c r="D26" i="40"/>
  <c r="N25" i="40"/>
  <c r="O25" i="40" s="1"/>
  <c r="N24" i="40"/>
  <c r="O24" i="40"/>
  <c r="M23" i="40"/>
  <c r="L23" i="40"/>
  <c r="K23" i="40"/>
  <c r="J23" i="40"/>
  <c r="I23" i="40"/>
  <c r="H23" i="40"/>
  <c r="G23" i="40"/>
  <c r="F23" i="40"/>
  <c r="E23" i="40"/>
  <c r="D23" i="40"/>
  <c r="N23" i="40" s="1"/>
  <c r="O23" i="40" s="1"/>
  <c r="N22" i="40"/>
  <c r="O22" i="40" s="1"/>
  <c r="M21" i="40"/>
  <c r="L21" i="40"/>
  <c r="K21" i="40"/>
  <c r="J21" i="40"/>
  <c r="I21" i="40"/>
  <c r="H21" i="40"/>
  <c r="G21" i="40"/>
  <c r="F21" i="40"/>
  <c r="E21" i="40"/>
  <c r="D21" i="40"/>
  <c r="N20" i="40"/>
  <c r="O20" i="40" s="1"/>
  <c r="N19" i="40"/>
  <c r="O19" i="40" s="1"/>
  <c r="N18" i="40"/>
  <c r="O18" i="40"/>
  <c r="N17" i="40"/>
  <c r="O17" i="40" s="1"/>
  <c r="M16" i="40"/>
  <c r="L16" i="40"/>
  <c r="K16" i="40"/>
  <c r="K30" i="40" s="1"/>
  <c r="J16" i="40"/>
  <c r="I16" i="40"/>
  <c r="H16" i="40"/>
  <c r="G16" i="40"/>
  <c r="F16" i="40"/>
  <c r="E16" i="40"/>
  <c r="D16" i="40"/>
  <c r="N15" i="40"/>
  <c r="O15" i="40"/>
  <c r="N14" i="40"/>
  <c r="O14" i="40" s="1"/>
  <c r="N13" i="40"/>
  <c r="O13" i="40"/>
  <c r="M12" i="40"/>
  <c r="L12" i="40"/>
  <c r="K12" i="40"/>
  <c r="J12" i="40"/>
  <c r="I12" i="40"/>
  <c r="H12" i="40"/>
  <c r="G12" i="40"/>
  <c r="F12" i="40"/>
  <c r="E12" i="40"/>
  <c r="D12" i="40"/>
  <c r="N11" i="40"/>
  <c r="O11" i="40" s="1"/>
  <c r="N10" i="40"/>
  <c r="O10" i="40"/>
  <c r="N9" i="40"/>
  <c r="O9" i="40" s="1"/>
  <c r="N8" i="40"/>
  <c r="O8" i="40" s="1"/>
  <c r="N7" i="40"/>
  <c r="O7" i="40" s="1"/>
  <c r="N6" i="40"/>
  <c r="O6" i="40" s="1"/>
  <c r="M5" i="40"/>
  <c r="L5" i="40"/>
  <c r="K5" i="40"/>
  <c r="J5" i="40"/>
  <c r="I5" i="40"/>
  <c r="H5" i="40"/>
  <c r="G5" i="40"/>
  <c r="F5" i="40"/>
  <c r="E5" i="40"/>
  <c r="D5" i="40"/>
  <c r="N30" i="39"/>
  <c r="O30" i="39"/>
  <c r="M29" i="39"/>
  <c r="L29" i="39"/>
  <c r="K29" i="39"/>
  <c r="J29" i="39"/>
  <c r="I29" i="39"/>
  <c r="H29" i="39"/>
  <c r="G29" i="39"/>
  <c r="F29" i="39"/>
  <c r="E29" i="39"/>
  <c r="N29" i="39"/>
  <c r="O29" i="39" s="1"/>
  <c r="D29" i="39"/>
  <c r="N28" i="39"/>
  <c r="O28" i="39" s="1"/>
  <c r="N27" i="39"/>
  <c r="O27" i="39" s="1"/>
  <c r="N26" i="39"/>
  <c r="O26" i="39" s="1"/>
  <c r="M25" i="39"/>
  <c r="L25" i="39"/>
  <c r="K25" i="39"/>
  <c r="J25" i="39"/>
  <c r="I25" i="39"/>
  <c r="H25" i="39"/>
  <c r="G25" i="39"/>
  <c r="F25" i="39"/>
  <c r="E25" i="39"/>
  <c r="D25" i="39"/>
  <c r="N24" i="39"/>
  <c r="O24" i="39" s="1"/>
  <c r="M23" i="39"/>
  <c r="L23" i="39"/>
  <c r="K23" i="39"/>
  <c r="J23" i="39"/>
  <c r="I23" i="39"/>
  <c r="H23" i="39"/>
  <c r="G23" i="39"/>
  <c r="F23" i="39"/>
  <c r="E23" i="39"/>
  <c r="E31" i="39" s="1"/>
  <c r="D23" i="39"/>
  <c r="N22" i="39"/>
  <c r="O22" i="39" s="1"/>
  <c r="N21" i="39"/>
  <c r="O21" i="39"/>
  <c r="N20" i="39"/>
  <c r="O20" i="39"/>
  <c r="N19" i="39"/>
  <c r="O19" i="39" s="1"/>
  <c r="N18" i="39"/>
  <c r="O18" i="39" s="1"/>
  <c r="M17" i="39"/>
  <c r="L17" i="39"/>
  <c r="K17" i="39"/>
  <c r="J17" i="39"/>
  <c r="I17" i="39"/>
  <c r="H17" i="39"/>
  <c r="G17" i="39"/>
  <c r="F17" i="39"/>
  <c r="F31" i="39" s="1"/>
  <c r="E17" i="39"/>
  <c r="D17" i="39"/>
  <c r="N16" i="39"/>
  <c r="O16" i="39" s="1"/>
  <c r="N15" i="39"/>
  <c r="O15" i="39"/>
  <c r="N14" i="39"/>
  <c r="O14" i="39" s="1"/>
  <c r="M13" i="39"/>
  <c r="L13" i="39"/>
  <c r="K13" i="39"/>
  <c r="J13" i="39"/>
  <c r="J31" i="39" s="1"/>
  <c r="I13" i="39"/>
  <c r="H13" i="39"/>
  <c r="G13" i="39"/>
  <c r="F13" i="39"/>
  <c r="E13" i="39"/>
  <c r="D13" i="39"/>
  <c r="N12" i="39"/>
  <c r="O12" i="39" s="1"/>
  <c r="N11" i="39"/>
  <c r="O11" i="39"/>
  <c r="N10" i="39"/>
  <c r="O10" i="39" s="1"/>
  <c r="N9" i="39"/>
  <c r="O9" i="39" s="1"/>
  <c r="N8" i="39"/>
  <c r="O8" i="39"/>
  <c r="N7" i="39"/>
  <c r="O7" i="39" s="1"/>
  <c r="N6" i="39"/>
  <c r="O6" i="39" s="1"/>
  <c r="M5" i="39"/>
  <c r="M31" i="39" s="1"/>
  <c r="L5" i="39"/>
  <c r="L31" i="39" s="1"/>
  <c r="K5" i="39"/>
  <c r="K31" i="39" s="1"/>
  <c r="J5" i="39"/>
  <c r="I5" i="39"/>
  <c r="H5" i="39"/>
  <c r="G5" i="39"/>
  <c r="F5" i="39"/>
  <c r="E5" i="39"/>
  <c r="D5" i="39"/>
  <c r="N30" i="38"/>
  <c r="O30" i="38" s="1"/>
  <c r="M29" i="38"/>
  <c r="L29" i="38"/>
  <c r="K29" i="38"/>
  <c r="J29" i="38"/>
  <c r="I29" i="38"/>
  <c r="H29" i="38"/>
  <c r="G29" i="38"/>
  <c r="F29" i="38"/>
  <c r="E29" i="38"/>
  <c r="D29" i="38"/>
  <c r="N28" i="38"/>
  <c r="O28" i="38" s="1"/>
  <c r="N27" i="38"/>
  <c r="O27" i="38" s="1"/>
  <c r="N26" i="38"/>
  <c r="O26" i="38"/>
  <c r="M25" i="38"/>
  <c r="L25" i="38"/>
  <c r="K25" i="38"/>
  <c r="J25" i="38"/>
  <c r="I25" i="38"/>
  <c r="H25" i="38"/>
  <c r="G25" i="38"/>
  <c r="F25" i="38"/>
  <c r="E25" i="38"/>
  <c r="D25" i="38"/>
  <c r="N25" i="38" s="1"/>
  <c r="O25" i="38" s="1"/>
  <c r="N24" i="38"/>
  <c r="O24" i="38"/>
  <c r="M23" i="38"/>
  <c r="M31" i="38" s="1"/>
  <c r="L23" i="38"/>
  <c r="K23" i="38"/>
  <c r="J23" i="38"/>
  <c r="I23" i="38"/>
  <c r="H23" i="38"/>
  <c r="G23" i="38"/>
  <c r="F23" i="38"/>
  <c r="E23" i="38"/>
  <c r="D23" i="38"/>
  <c r="N22" i="38"/>
  <c r="O22" i="38" s="1"/>
  <c r="N21" i="38"/>
  <c r="O21" i="38"/>
  <c r="N20" i="38"/>
  <c r="O20" i="38" s="1"/>
  <c r="N19" i="38"/>
  <c r="O19" i="38" s="1"/>
  <c r="N18" i="38"/>
  <c r="O18" i="38"/>
  <c r="M17" i="38"/>
  <c r="L17" i="38"/>
  <c r="K17" i="38"/>
  <c r="K31" i="38" s="1"/>
  <c r="J17" i="38"/>
  <c r="I17" i="38"/>
  <c r="H17" i="38"/>
  <c r="G17" i="38"/>
  <c r="F17" i="38"/>
  <c r="E17" i="38"/>
  <c r="D17" i="38"/>
  <c r="N16" i="38"/>
  <c r="O16" i="38"/>
  <c r="N15" i="38"/>
  <c r="O15" i="38"/>
  <c r="N14" i="38"/>
  <c r="O14" i="38" s="1"/>
  <c r="M13" i="38"/>
  <c r="L13" i="38"/>
  <c r="K13" i="38"/>
  <c r="J13" i="38"/>
  <c r="I13" i="38"/>
  <c r="H13" i="38"/>
  <c r="G13" i="38"/>
  <c r="F13" i="38"/>
  <c r="E13" i="38"/>
  <c r="D13" i="38"/>
  <c r="N13" i="38" s="1"/>
  <c r="O13" i="38" s="1"/>
  <c r="N12" i="38"/>
  <c r="O12" i="38" s="1"/>
  <c r="N11" i="38"/>
  <c r="O11" i="38"/>
  <c r="N10" i="38"/>
  <c r="O10" i="38" s="1"/>
  <c r="N9" i="38"/>
  <c r="O9" i="38" s="1"/>
  <c r="N8" i="38"/>
  <c r="O8" i="38" s="1"/>
  <c r="N7" i="38"/>
  <c r="O7" i="38" s="1"/>
  <c r="N6" i="38"/>
  <c r="O6" i="38" s="1"/>
  <c r="M5" i="38"/>
  <c r="L5" i="38"/>
  <c r="K5" i="38"/>
  <c r="J5" i="38"/>
  <c r="I5" i="38"/>
  <c r="H5" i="38"/>
  <c r="G5" i="38"/>
  <c r="F5" i="38"/>
  <c r="E5" i="38"/>
  <c r="D5" i="38"/>
  <c r="N28" i="37"/>
  <c r="O28" i="37" s="1"/>
  <c r="N27" i="37"/>
  <c r="O27" i="37"/>
  <c r="M26" i="37"/>
  <c r="L26" i="37"/>
  <c r="K26" i="37"/>
  <c r="J26" i="37"/>
  <c r="I26" i="37"/>
  <c r="H26" i="37"/>
  <c r="G26" i="37"/>
  <c r="F26" i="37"/>
  <c r="E26" i="37"/>
  <c r="D26" i="37"/>
  <c r="N25" i="37"/>
  <c r="O25" i="37"/>
  <c r="N24" i="37"/>
  <c r="O24" i="37" s="1"/>
  <c r="M23" i="37"/>
  <c r="L23" i="37"/>
  <c r="K23" i="37"/>
  <c r="J23" i="37"/>
  <c r="I23" i="37"/>
  <c r="H23" i="37"/>
  <c r="G23" i="37"/>
  <c r="F23" i="37"/>
  <c r="E23" i="37"/>
  <c r="D23" i="37"/>
  <c r="N23" i="37" s="1"/>
  <c r="O23" i="37" s="1"/>
  <c r="N22" i="37"/>
  <c r="O22" i="37" s="1"/>
  <c r="M21" i="37"/>
  <c r="L21" i="37"/>
  <c r="K21" i="37"/>
  <c r="J21" i="37"/>
  <c r="I21" i="37"/>
  <c r="H21" i="37"/>
  <c r="G21" i="37"/>
  <c r="G29" i="37" s="1"/>
  <c r="F21" i="37"/>
  <c r="E21" i="37"/>
  <c r="D21" i="37"/>
  <c r="N20" i="37"/>
  <c r="O20" i="37" s="1"/>
  <c r="N19" i="37"/>
  <c r="O19" i="37" s="1"/>
  <c r="N18" i="37"/>
  <c r="O18" i="37" s="1"/>
  <c r="N17" i="37"/>
  <c r="O17" i="37"/>
  <c r="M16" i="37"/>
  <c r="L16" i="37"/>
  <c r="K16" i="37"/>
  <c r="J16" i="37"/>
  <c r="I16" i="37"/>
  <c r="H16" i="37"/>
  <c r="G16" i="37"/>
  <c r="F16" i="37"/>
  <c r="E16" i="37"/>
  <c r="D16" i="37"/>
  <c r="N15" i="37"/>
  <c r="O15" i="37"/>
  <c r="N14" i="37"/>
  <c r="O14" i="37" s="1"/>
  <c r="N13" i="37"/>
  <c r="O13" i="37" s="1"/>
  <c r="M12" i="37"/>
  <c r="L12" i="37"/>
  <c r="K12" i="37"/>
  <c r="N12" i="37" s="1"/>
  <c r="O12" i="37" s="1"/>
  <c r="J12" i="37"/>
  <c r="I12" i="37"/>
  <c r="H12" i="37"/>
  <c r="G12" i="37"/>
  <c r="F12" i="37"/>
  <c r="E12" i="37"/>
  <c r="D12" i="37"/>
  <c r="N11" i="37"/>
  <c r="O11" i="37" s="1"/>
  <c r="N10" i="37"/>
  <c r="O10" i="37"/>
  <c r="N9" i="37"/>
  <c r="O9" i="37"/>
  <c r="N8" i="37"/>
  <c r="O8" i="37" s="1"/>
  <c r="N7" i="37"/>
  <c r="O7" i="37"/>
  <c r="N6" i="37"/>
  <c r="O6" i="37"/>
  <c r="M5" i="37"/>
  <c r="L5" i="37"/>
  <c r="K5" i="37"/>
  <c r="J5" i="37"/>
  <c r="I5" i="37"/>
  <c r="H5" i="37"/>
  <c r="G5" i="37"/>
  <c r="F5" i="37"/>
  <c r="E5" i="37"/>
  <c r="E29" i="37" s="1"/>
  <c r="D5" i="37"/>
  <c r="N30" i="36"/>
  <c r="O30" i="36" s="1"/>
  <c r="M29" i="36"/>
  <c r="L29" i="36"/>
  <c r="K29" i="36"/>
  <c r="J29" i="36"/>
  <c r="I29" i="36"/>
  <c r="H29" i="36"/>
  <c r="G29" i="36"/>
  <c r="F29" i="36"/>
  <c r="E29" i="36"/>
  <c r="D29" i="36"/>
  <c r="N28" i="36"/>
  <c r="O28" i="36" s="1"/>
  <c r="N27" i="36"/>
  <c r="O27" i="36" s="1"/>
  <c r="N26" i="36"/>
  <c r="O26" i="36"/>
  <c r="M25" i="36"/>
  <c r="L25" i="36"/>
  <c r="K25" i="36"/>
  <c r="J25" i="36"/>
  <c r="I25" i="36"/>
  <c r="H25" i="36"/>
  <c r="G25" i="36"/>
  <c r="F25" i="36"/>
  <c r="E25" i="36"/>
  <c r="D25" i="36"/>
  <c r="N24" i="36"/>
  <c r="O24" i="36" s="1"/>
  <c r="M23" i="36"/>
  <c r="L23" i="36"/>
  <c r="K23" i="36"/>
  <c r="K31" i="36" s="1"/>
  <c r="J23" i="36"/>
  <c r="I23" i="36"/>
  <c r="H23" i="36"/>
  <c r="G23" i="36"/>
  <c r="F23" i="36"/>
  <c r="E23" i="36"/>
  <c r="D23" i="36"/>
  <c r="N22" i="36"/>
  <c r="O22" i="36"/>
  <c r="N21" i="36"/>
  <c r="O21" i="36" s="1"/>
  <c r="N20" i="36"/>
  <c r="O20" i="36" s="1"/>
  <c r="N19" i="36"/>
  <c r="O19" i="36" s="1"/>
  <c r="N18" i="36"/>
  <c r="O18" i="36" s="1"/>
  <c r="M17" i="36"/>
  <c r="L17" i="36"/>
  <c r="K17" i="36"/>
  <c r="J17" i="36"/>
  <c r="I17" i="36"/>
  <c r="H17" i="36"/>
  <c r="G17" i="36"/>
  <c r="F17" i="36"/>
  <c r="E17" i="36"/>
  <c r="D17" i="36"/>
  <c r="N17" i="36" s="1"/>
  <c r="O17" i="36" s="1"/>
  <c r="N16" i="36"/>
  <c r="O16" i="36"/>
  <c r="N15" i="36"/>
  <c r="O15" i="36" s="1"/>
  <c r="N14" i="36"/>
  <c r="O14" i="36" s="1"/>
  <c r="M13" i="36"/>
  <c r="L13" i="36"/>
  <c r="K13" i="36"/>
  <c r="J13" i="36"/>
  <c r="I13" i="36"/>
  <c r="H13" i="36"/>
  <c r="G13" i="36"/>
  <c r="F13" i="36"/>
  <c r="E13" i="36"/>
  <c r="D13" i="36"/>
  <c r="N13" i="36" s="1"/>
  <c r="O13" i="36" s="1"/>
  <c r="N12" i="36"/>
  <c r="O12" i="36" s="1"/>
  <c r="N11" i="36"/>
  <c r="O11" i="36"/>
  <c r="N10" i="36"/>
  <c r="O10" i="36" s="1"/>
  <c r="N9" i="36"/>
  <c r="O9" i="36" s="1"/>
  <c r="N8" i="36"/>
  <c r="O8" i="36"/>
  <c r="N7" i="36"/>
  <c r="O7" i="36"/>
  <c r="N6" i="36"/>
  <c r="O6" i="36" s="1"/>
  <c r="M5" i="36"/>
  <c r="L5" i="36"/>
  <c r="K5" i="36"/>
  <c r="J5" i="36"/>
  <c r="I5" i="36"/>
  <c r="H5" i="36"/>
  <c r="G5" i="36"/>
  <c r="F5" i="36"/>
  <c r="F31" i="36" s="1"/>
  <c r="E5" i="36"/>
  <c r="D5" i="36"/>
  <c r="D31" i="36" s="1"/>
  <c r="N27" i="35"/>
  <c r="O27" i="35" s="1"/>
  <c r="N26" i="35"/>
  <c r="O26" i="35" s="1"/>
  <c r="N25" i="35"/>
  <c r="O25" i="35"/>
  <c r="M24" i="35"/>
  <c r="L24" i="35"/>
  <c r="K24" i="35"/>
  <c r="J24" i="35"/>
  <c r="I24" i="35"/>
  <c r="H24" i="35"/>
  <c r="G24" i="35"/>
  <c r="F24" i="35"/>
  <c r="E24" i="35"/>
  <c r="D24" i="35"/>
  <c r="N23" i="35"/>
  <c r="O23" i="35"/>
  <c r="M22" i="35"/>
  <c r="M28" i="35" s="1"/>
  <c r="L22" i="35"/>
  <c r="K22" i="35"/>
  <c r="J22" i="35"/>
  <c r="I22" i="35"/>
  <c r="H22" i="35"/>
  <c r="G22" i="35"/>
  <c r="F22" i="35"/>
  <c r="E22" i="35"/>
  <c r="D22" i="35"/>
  <c r="N21" i="35"/>
  <c r="O21" i="35" s="1"/>
  <c r="N20" i="35"/>
  <c r="O20" i="35"/>
  <c r="N19" i="35"/>
  <c r="O19" i="35" s="1"/>
  <c r="N18" i="35"/>
  <c r="O18" i="35" s="1"/>
  <c r="M17" i="35"/>
  <c r="L17" i="35"/>
  <c r="K17" i="35"/>
  <c r="J17" i="35"/>
  <c r="I17" i="35"/>
  <c r="H17" i="35"/>
  <c r="G17" i="35"/>
  <c r="F17" i="35"/>
  <c r="F28" i="35" s="1"/>
  <c r="E17" i="35"/>
  <c r="E28" i="35" s="1"/>
  <c r="D17" i="35"/>
  <c r="N17" i="35" s="1"/>
  <c r="O17" i="35" s="1"/>
  <c r="N16" i="35"/>
  <c r="O16" i="35" s="1"/>
  <c r="N15" i="35"/>
  <c r="O15" i="35" s="1"/>
  <c r="N14" i="35"/>
  <c r="O14" i="35" s="1"/>
  <c r="M13" i="35"/>
  <c r="L13" i="35"/>
  <c r="K13" i="35"/>
  <c r="J13" i="35"/>
  <c r="I13" i="35"/>
  <c r="H13" i="35"/>
  <c r="G13" i="35"/>
  <c r="F13" i="35"/>
  <c r="E13" i="35"/>
  <c r="D13" i="35"/>
  <c r="N12" i="35"/>
  <c r="O12" i="35" s="1"/>
  <c r="N11" i="35"/>
  <c r="O11" i="35"/>
  <c r="N10" i="35"/>
  <c r="O10" i="35"/>
  <c r="N9" i="35"/>
  <c r="O9" i="35" s="1"/>
  <c r="N8" i="35"/>
  <c r="O8" i="35" s="1"/>
  <c r="N7" i="35"/>
  <c r="O7" i="35" s="1"/>
  <c r="N6" i="35"/>
  <c r="O6" i="35" s="1"/>
  <c r="M5" i="35"/>
  <c r="L5" i="35"/>
  <c r="L28" i="35" s="1"/>
  <c r="K5" i="35"/>
  <c r="J5" i="35"/>
  <c r="I5" i="35"/>
  <c r="H5" i="35"/>
  <c r="G5" i="35"/>
  <c r="F5" i="35"/>
  <c r="E5" i="35"/>
  <c r="D5" i="35"/>
  <c r="N29" i="34"/>
  <c r="O29" i="34" s="1"/>
  <c r="M28" i="34"/>
  <c r="L28" i="34"/>
  <c r="K28" i="34"/>
  <c r="J28" i="34"/>
  <c r="I28" i="34"/>
  <c r="I30" i="34" s="1"/>
  <c r="H28" i="34"/>
  <c r="G28" i="34"/>
  <c r="F28" i="34"/>
  <c r="E28" i="34"/>
  <c r="D28" i="34"/>
  <c r="N27" i="34"/>
  <c r="O27" i="34" s="1"/>
  <c r="N26" i="34"/>
  <c r="O26" i="34"/>
  <c r="N25" i="34"/>
  <c r="O25" i="34" s="1"/>
  <c r="M24" i="34"/>
  <c r="L24" i="34"/>
  <c r="K24" i="34"/>
  <c r="J24" i="34"/>
  <c r="I24" i="34"/>
  <c r="H24" i="34"/>
  <c r="G24" i="34"/>
  <c r="F24" i="34"/>
  <c r="E24" i="34"/>
  <c r="D24" i="34"/>
  <c r="N24" i="34" s="1"/>
  <c r="O24" i="34" s="1"/>
  <c r="N23" i="34"/>
  <c r="O23" i="34" s="1"/>
  <c r="M22" i="34"/>
  <c r="L22" i="34"/>
  <c r="K22" i="34"/>
  <c r="J22" i="34"/>
  <c r="I22" i="34"/>
  <c r="H22" i="34"/>
  <c r="G22" i="34"/>
  <c r="F22" i="34"/>
  <c r="E22" i="34"/>
  <c r="D22" i="34"/>
  <c r="N21" i="34"/>
  <c r="O21" i="34"/>
  <c r="N20" i="34"/>
  <c r="O20" i="34" s="1"/>
  <c r="N19" i="34"/>
  <c r="O19" i="34" s="1"/>
  <c r="N18" i="34"/>
  <c r="O18" i="34"/>
  <c r="M17" i="34"/>
  <c r="M30" i="34" s="1"/>
  <c r="L17" i="34"/>
  <c r="K17" i="34"/>
  <c r="J17" i="34"/>
  <c r="I17" i="34"/>
  <c r="H17" i="34"/>
  <c r="G17" i="34"/>
  <c r="F17" i="34"/>
  <c r="E17" i="34"/>
  <c r="D17" i="34"/>
  <c r="N16" i="34"/>
  <c r="O16" i="34"/>
  <c r="N15" i="34"/>
  <c r="O15" i="34"/>
  <c r="N14" i="34"/>
  <c r="O14" i="34" s="1"/>
  <c r="M13" i="34"/>
  <c r="L13" i="34"/>
  <c r="K13" i="34"/>
  <c r="J13" i="34"/>
  <c r="I13" i="34"/>
  <c r="H13" i="34"/>
  <c r="G13" i="34"/>
  <c r="F13" i="34"/>
  <c r="E13" i="34"/>
  <c r="E30" i="34" s="1"/>
  <c r="D13" i="34"/>
  <c r="N12" i="34"/>
  <c r="O12" i="34" s="1"/>
  <c r="N11" i="34"/>
  <c r="O11" i="34" s="1"/>
  <c r="N10" i="34"/>
  <c r="O10" i="34" s="1"/>
  <c r="N9" i="34"/>
  <c r="O9" i="34" s="1"/>
  <c r="N8" i="34"/>
  <c r="O8" i="34"/>
  <c r="N7" i="34"/>
  <c r="O7" i="34"/>
  <c r="N6" i="34"/>
  <c r="O6" i="34" s="1"/>
  <c r="M5" i="34"/>
  <c r="L5" i="34"/>
  <c r="K5" i="34"/>
  <c r="J5" i="34"/>
  <c r="I5" i="34"/>
  <c r="H5" i="34"/>
  <c r="G5" i="34"/>
  <c r="G30" i="34" s="1"/>
  <c r="F5" i="34"/>
  <c r="F30" i="34" s="1"/>
  <c r="E5" i="34"/>
  <c r="D5" i="34"/>
  <c r="E28" i="33"/>
  <c r="F28" i="33"/>
  <c r="G28" i="33"/>
  <c r="H28" i="33"/>
  <c r="I28" i="33"/>
  <c r="J28" i="33"/>
  <c r="K28" i="33"/>
  <c r="L28" i="33"/>
  <c r="M28" i="33"/>
  <c r="D28" i="33"/>
  <c r="E24" i="33"/>
  <c r="F24" i="33"/>
  <c r="G24" i="33"/>
  <c r="H24" i="33"/>
  <c r="I24" i="33"/>
  <c r="J24" i="33"/>
  <c r="K24" i="33"/>
  <c r="L24" i="33"/>
  <c r="N24" i="33" s="1"/>
  <c r="O24" i="33" s="1"/>
  <c r="M24" i="33"/>
  <c r="E22" i="33"/>
  <c r="F22" i="33"/>
  <c r="G22" i="33"/>
  <c r="H22" i="33"/>
  <c r="I22" i="33"/>
  <c r="J22" i="33"/>
  <c r="K22" i="33"/>
  <c r="L22" i="33"/>
  <c r="M22" i="33"/>
  <c r="E17" i="33"/>
  <c r="F17" i="33"/>
  <c r="G17" i="33"/>
  <c r="H17" i="33"/>
  <c r="I17" i="33"/>
  <c r="J17" i="33"/>
  <c r="K17" i="33"/>
  <c r="L17" i="33"/>
  <c r="M17" i="33"/>
  <c r="E13" i="33"/>
  <c r="F13" i="33"/>
  <c r="G13" i="33"/>
  <c r="H13" i="33"/>
  <c r="I13" i="33"/>
  <c r="J13" i="33"/>
  <c r="K13" i="33"/>
  <c r="L13" i="33"/>
  <c r="M13" i="33"/>
  <c r="E5" i="33"/>
  <c r="F5" i="33"/>
  <c r="G5" i="33"/>
  <c r="H5" i="33"/>
  <c r="I5" i="33"/>
  <c r="J5" i="33"/>
  <c r="K5" i="33"/>
  <c r="L5" i="33"/>
  <c r="M5" i="33"/>
  <c r="D24" i="33"/>
  <c r="D22" i="33"/>
  <c r="N22" i="33" s="1"/>
  <c r="O22" i="33" s="1"/>
  <c r="D17" i="33"/>
  <c r="D30" i="33" s="1"/>
  <c r="D13" i="33"/>
  <c r="D5" i="33"/>
  <c r="N29" i="33"/>
  <c r="O29" i="33"/>
  <c r="N25" i="33"/>
  <c r="O25" i="33" s="1"/>
  <c r="N26" i="33"/>
  <c r="O26" i="33"/>
  <c r="N27" i="33"/>
  <c r="O27" i="33" s="1"/>
  <c r="N23" i="33"/>
  <c r="O23" i="33"/>
  <c r="N15" i="33"/>
  <c r="O15" i="33" s="1"/>
  <c r="N16" i="33"/>
  <c r="O16" i="33" s="1"/>
  <c r="N7" i="33"/>
  <c r="O7" i="33" s="1"/>
  <c r="N8" i="33"/>
  <c r="O8" i="33" s="1"/>
  <c r="N9" i="33"/>
  <c r="O9" i="33"/>
  <c r="N10" i="33"/>
  <c r="O10" i="33" s="1"/>
  <c r="N11" i="33"/>
  <c r="O11" i="33" s="1"/>
  <c r="N12" i="33"/>
  <c r="O12" i="33" s="1"/>
  <c r="N6" i="33"/>
  <c r="O6" i="33" s="1"/>
  <c r="N18" i="33"/>
  <c r="O18" i="33" s="1"/>
  <c r="N19" i="33"/>
  <c r="O19" i="33"/>
  <c r="N20" i="33"/>
  <c r="O20" i="33" s="1"/>
  <c r="N21" i="33"/>
  <c r="O21" i="33" s="1"/>
  <c r="N14" i="33"/>
  <c r="O14" i="33" s="1"/>
  <c r="H29" i="37"/>
  <c r="N18" i="46"/>
  <c r="O18" i="46"/>
  <c r="P27" i="49" l="1"/>
  <c r="K30" i="34"/>
  <c r="G29" i="42"/>
  <c r="H30" i="33"/>
  <c r="N23" i="42"/>
  <c r="O23" i="42" s="1"/>
  <c r="H31" i="36"/>
  <c r="N26" i="37"/>
  <c r="O26" i="37" s="1"/>
  <c r="N17" i="39"/>
  <c r="O17" i="39" s="1"/>
  <c r="N23" i="39"/>
  <c r="O23" i="39" s="1"/>
  <c r="I30" i="40"/>
  <c r="F29" i="42"/>
  <c r="N21" i="46"/>
  <c r="O21" i="46" s="1"/>
  <c r="O23" i="47"/>
  <c r="P23" i="47" s="1"/>
  <c r="N5" i="34"/>
  <c r="O5" i="34" s="1"/>
  <c r="N17" i="33"/>
  <c r="O17" i="33" s="1"/>
  <c r="N13" i="35"/>
  <c r="O13" i="35" s="1"/>
  <c r="J29" i="37"/>
  <c r="J30" i="40"/>
  <c r="G31" i="43"/>
  <c r="N23" i="45"/>
  <c r="O23" i="45" s="1"/>
  <c r="I27" i="47"/>
  <c r="J27" i="47"/>
  <c r="J30" i="34"/>
  <c r="N29" i="36"/>
  <c r="O29" i="36" s="1"/>
  <c r="E31" i="38"/>
  <c r="D29" i="42"/>
  <c r="N16" i="46"/>
  <c r="O16" i="46" s="1"/>
  <c r="O12" i="47"/>
  <c r="P12" i="47" s="1"/>
  <c r="K27" i="47"/>
  <c r="E29" i="42"/>
  <c r="G27" i="47"/>
  <c r="N5" i="43"/>
  <c r="O5" i="43" s="1"/>
  <c r="N13" i="43"/>
  <c r="O13" i="43" s="1"/>
  <c r="D31" i="39"/>
  <c r="N31" i="39" s="1"/>
  <c r="O31" i="39" s="1"/>
  <c r="L30" i="40"/>
  <c r="N17" i="41"/>
  <c r="O17" i="41" s="1"/>
  <c r="I31" i="43"/>
  <c r="N17" i="44"/>
  <c r="O17" i="44" s="1"/>
  <c r="N23" i="44"/>
  <c r="O23" i="44" s="1"/>
  <c r="H29" i="46"/>
  <c r="I29" i="46"/>
  <c r="J29" i="46"/>
  <c r="I31" i="36"/>
  <c r="J30" i="33"/>
  <c r="J31" i="38"/>
  <c r="I29" i="42"/>
  <c r="O16" i="47"/>
  <c r="P16" i="47" s="1"/>
  <c r="M30" i="40"/>
  <c r="I31" i="41"/>
  <c r="N5" i="42"/>
  <c r="O5" i="42" s="1"/>
  <c r="J31" i="43"/>
  <c r="N25" i="43"/>
  <c r="O25" i="43" s="1"/>
  <c r="L27" i="47"/>
  <c r="H31" i="38"/>
  <c r="E27" i="47"/>
  <c r="N5" i="46"/>
  <c r="O5" i="46" s="1"/>
  <c r="J31" i="36"/>
  <c r="L31" i="36"/>
  <c r="J28" i="35"/>
  <c r="N25" i="36"/>
  <c r="O25" i="36" s="1"/>
  <c r="D29" i="37"/>
  <c r="D31" i="38"/>
  <c r="E31" i="41"/>
  <c r="N23" i="41"/>
  <c r="O23" i="41" s="1"/>
  <c r="K29" i="42"/>
  <c r="N13" i="42"/>
  <c r="O13" i="42" s="1"/>
  <c r="K31" i="43"/>
  <c r="M27" i="47"/>
  <c r="F29" i="46"/>
  <c r="N25" i="44"/>
  <c r="O25" i="44" s="1"/>
  <c r="G31" i="38"/>
  <c r="L29" i="45"/>
  <c r="E31" i="36"/>
  <c r="G30" i="33"/>
  <c r="H30" i="40"/>
  <c r="N28" i="33"/>
  <c r="O28" i="33" s="1"/>
  <c r="M31" i="36"/>
  <c r="K29" i="37"/>
  <c r="F31" i="41"/>
  <c r="N27" i="47"/>
  <c r="N23" i="43"/>
  <c r="O23" i="43" s="1"/>
  <c r="H30" i="34"/>
  <c r="N21" i="37"/>
  <c r="O21" i="37" s="1"/>
  <c r="N17" i="38"/>
  <c r="O17" i="38" s="1"/>
  <c r="H29" i="42"/>
  <c r="H28" i="35"/>
  <c r="N21" i="40"/>
  <c r="O21" i="40" s="1"/>
  <c r="M29" i="42"/>
  <c r="D30" i="40"/>
  <c r="N12" i="40"/>
  <c r="O12" i="40" s="1"/>
  <c r="D31" i="41"/>
  <c r="N5" i="37"/>
  <c r="O5" i="37" s="1"/>
  <c r="F31" i="38"/>
  <c r="N13" i="33"/>
  <c r="O13" i="33" s="1"/>
  <c r="N23" i="36"/>
  <c r="O23" i="36" s="1"/>
  <c r="M29" i="37"/>
  <c r="L29" i="37"/>
  <c r="G31" i="39"/>
  <c r="N16" i="40"/>
  <c r="O16" i="40" s="1"/>
  <c r="N29" i="41"/>
  <c r="O29" i="41" s="1"/>
  <c r="E29" i="44"/>
  <c r="N13" i="41"/>
  <c r="O13" i="41" s="1"/>
  <c r="N25" i="41"/>
  <c r="O25" i="41" s="1"/>
  <c r="I31" i="38"/>
  <c r="L30" i="34"/>
  <c r="E31" i="43"/>
  <c r="M29" i="46"/>
  <c r="L31" i="38"/>
  <c r="N22" i="34"/>
  <c r="O22" i="34" s="1"/>
  <c r="I28" i="35"/>
  <c r="N24" i="35"/>
  <c r="O24" i="35" s="1"/>
  <c r="N26" i="40"/>
  <c r="O26" i="40" s="1"/>
  <c r="N25" i="42"/>
  <c r="O25" i="42" s="1"/>
  <c r="F29" i="44"/>
  <c r="N5" i="45"/>
  <c r="O5" i="45" s="1"/>
  <c r="N13" i="45"/>
  <c r="O13" i="45" s="1"/>
  <c r="O21" i="47"/>
  <c r="P21" i="47" s="1"/>
  <c r="F30" i="33"/>
  <c r="N27" i="46"/>
  <c r="O27" i="46" s="1"/>
  <c r="N22" i="35"/>
  <c r="O22" i="35" s="1"/>
  <c r="I29" i="37"/>
  <c r="I31" i="39"/>
  <c r="H31" i="39"/>
  <c r="E30" i="40"/>
  <c r="G29" i="44"/>
  <c r="N13" i="44"/>
  <c r="O13" i="44" s="1"/>
  <c r="E29" i="45"/>
  <c r="D29" i="46"/>
  <c r="N17" i="34"/>
  <c r="O17" i="34" s="1"/>
  <c r="L30" i="33"/>
  <c r="N17" i="42"/>
  <c r="O17" i="42" s="1"/>
  <c r="K30" i="33"/>
  <c r="F30" i="40"/>
  <c r="G31" i="36"/>
  <c r="G28" i="35"/>
  <c r="M30" i="33"/>
  <c r="N13" i="34"/>
  <c r="O13" i="34" s="1"/>
  <c r="N29" i="38"/>
  <c r="O29" i="38" s="1"/>
  <c r="N25" i="39"/>
  <c r="O25" i="39" s="1"/>
  <c r="K31" i="41"/>
  <c r="H29" i="44"/>
  <c r="F29" i="45"/>
  <c r="K29" i="45"/>
  <c r="E29" i="46"/>
  <c r="N23" i="46"/>
  <c r="O23" i="46" s="1"/>
  <c r="O29" i="48"/>
  <c r="P29" i="48" s="1"/>
  <c r="D30" i="34"/>
  <c r="N30" i="34" s="1"/>
  <c r="O30" i="34" s="1"/>
  <c r="F29" i="37"/>
  <c r="N16" i="37"/>
  <c r="O16" i="37" s="1"/>
  <c r="L29" i="46"/>
  <c r="H31" i="41"/>
  <c r="D28" i="35"/>
  <c r="D27" i="47"/>
  <c r="N5" i="40"/>
  <c r="O5" i="40" s="1"/>
  <c r="N23" i="38"/>
  <c r="O23" i="38" s="1"/>
  <c r="H31" i="43"/>
  <c r="J29" i="42"/>
  <c r="N29" i="42" s="1"/>
  <c r="O29" i="42" s="1"/>
  <c r="D29" i="44"/>
  <c r="N5" i="35"/>
  <c r="O5" i="35" s="1"/>
  <c r="I30" i="33"/>
  <c r="N30" i="33" s="1"/>
  <c r="O30" i="33" s="1"/>
  <c r="D29" i="45"/>
  <c r="D31" i="43"/>
  <c r="K28" i="35"/>
  <c r="E30" i="33"/>
  <c r="N28" i="34"/>
  <c r="O28" i="34" s="1"/>
  <c r="N13" i="39"/>
  <c r="O13" i="39" s="1"/>
  <c r="N12" i="46"/>
  <c r="O12" i="46" s="1"/>
  <c r="N5" i="44"/>
  <c r="O5" i="44" s="1"/>
  <c r="G30" i="40"/>
  <c r="N5" i="38"/>
  <c r="O5" i="38" s="1"/>
  <c r="N5" i="36"/>
  <c r="O5" i="36" s="1"/>
  <c r="L31" i="41"/>
  <c r="N5" i="39"/>
  <c r="O5" i="39" s="1"/>
  <c r="N5" i="33"/>
  <c r="O5" i="33" s="1"/>
  <c r="N31" i="36" l="1"/>
  <c r="O31" i="36" s="1"/>
  <c r="N31" i="41"/>
  <c r="O31" i="41" s="1"/>
  <c r="N29" i="44"/>
  <c r="O29" i="44" s="1"/>
  <c r="O27" i="47"/>
  <c r="P27" i="47" s="1"/>
  <c r="N29" i="46"/>
  <c r="O29" i="46" s="1"/>
  <c r="N29" i="37"/>
  <c r="O29" i="37" s="1"/>
  <c r="N30" i="40"/>
  <c r="O30" i="40" s="1"/>
  <c r="N31" i="43"/>
  <c r="O31" i="43" s="1"/>
  <c r="N29" i="45"/>
  <c r="O29" i="45" s="1"/>
  <c r="N31" i="38"/>
  <c r="O31" i="38" s="1"/>
  <c r="N28" i="35"/>
  <c r="O28" i="35" s="1"/>
</calcChain>
</file>

<file path=xl/sharedStrings.xml><?xml version="1.0" encoding="utf-8"?>
<sst xmlns="http://schemas.openxmlformats.org/spreadsheetml/2006/main" count="776" uniqueCount="94">
  <si>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</si>
  <si>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</si>
  <si>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</si>
  <si>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</si>
  <si>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</si>
  <si>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</si>
  <si>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</si>
  <si>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</si>
  <si>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</si>
  <si>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</si>
  <si>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</si>
  <si>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</si>
  <si>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</si>
  <si>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</si>
  <si>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</si>
  <si>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</si>
  <si>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</si>
  <si>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</si>
  <si>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</si>
  <si>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</si>
  <si>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</si>
  <si>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</si>
  <si>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</si>
  <si>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Debt Service Payments</t>
  </si>
  <si>
    <t>Pension Benefits</t>
  </si>
  <si>
    <t>Other General Government Services</t>
  </si>
  <si>
    <t>Public Safety</t>
  </si>
  <si>
    <t>Law Enforcement</t>
  </si>
  <si>
    <t>Fire Control</t>
  </si>
  <si>
    <t>Protective Inspections</t>
  </si>
  <si>
    <t>Physical Environment</t>
  </si>
  <si>
    <t>Water Utility Services</t>
  </si>
  <si>
    <t>Garbage / Solid Waste Control Services</t>
  </si>
  <si>
    <t>Sewer / Wastewater Services</t>
  </si>
  <si>
    <t>Other Physical Environment</t>
  </si>
  <si>
    <t>Transportation</t>
  </si>
  <si>
    <t>Road and Street Facilities</t>
  </si>
  <si>
    <t>Culture / Recreation</t>
  </si>
  <si>
    <t>Libraries</t>
  </si>
  <si>
    <t>Parks and Recreation</t>
  </si>
  <si>
    <t>Other Culture / Recreation</t>
  </si>
  <si>
    <t>Inter-Fund Group Transfers Out</t>
  </si>
  <si>
    <t>Other Uses and Non-Operating</t>
  </si>
  <si>
    <t>2009 Municipal Population:</t>
  </si>
  <si>
    <t>Flagler Beach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</si>
  <si>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</si>
  <si>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</si>
  <si>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</si>
  <si>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</si>
  <si>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</si>
  <si>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</si>
  <si>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Flood Control / Stormwater Management</t>
  </si>
  <si>
    <t>2012 Municipal Population:</t>
  </si>
  <si>
    <t>Local Fiscal Year Ended September 30, 2008</t>
  </si>
  <si>
    <t>Proprietary - Other Non-Operating Disbursements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</si>
  <si>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</si>
  <si>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</si>
  <si>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</si>
  <si>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</si>
  <si>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</si>
  <si>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Garbage / Solid Waste</t>
  </si>
  <si>
    <t>Flood Control / Stormwater Control</t>
  </si>
  <si>
    <t>Road / Street Facilities</t>
  </si>
  <si>
    <t>Parks / Recreation</t>
  </si>
  <si>
    <t>Other Uses</t>
  </si>
  <si>
    <t>Interfund Transfers Out</t>
  </si>
  <si>
    <t>2014 Municipal Population:</t>
  </si>
  <si>
    <t>Local Fiscal Year Ended September 30, 2007</t>
  </si>
  <si>
    <t>Proprietary - Non-Operating Interest Expense</t>
  </si>
  <si>
    <t>2007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</si>
  <si>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</si>
  <si>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</si>
  <si>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</si>
  <si>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</si>
  <si>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</si>
  <si>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</si>
  <si>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</si>
  <si>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</si>
  <si>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</si>
  <si>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</si>
  <si>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</si>
  <si>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Water / Sewer Services</t>
  </si>
  <si>
    <t>2020 Municipal Population:</t>
  </si>
  <si>
    <t>Local Fiscal Year Ended September 30, 2021</t>
  </si>
  <si>
    <t>Per Capita Account</t>
  </si>
  <si>
    <t>Custodial</t>
  </si>
  <si>
    <t>Total Account</t>
  </si>
  <si>
    <t>Water-Sewer Combination Services</t>
  </si>
  <si>
    <t>2021 Municipal Population:</t>
  </si>
  <si>
    <t>Local Fiscal Year Ended September 30, 2022</t>
  </si>
  <si>
    <t>Inter-fund Group Transfers Out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</si>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</sst>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1ED08-96D1-4049-BE05-DDA4A8EF6D8B}">
  <sheetPr>
    <pageSetUpPr fitToPage="1"/>
  </sheetPr>
  <dimension ref="A1:ED31"/>
  <sheetViews>
    <sheetView tabSelected="1" workbookViewId="0">
      <selection sqref="A1:P1"/>
    </sheetView>
  </sheetViews>
  <sheetFormatPr defaultColWidth="9.77734375" defaultRowHeight="15"/>
  <cols>
    <col min="1" max="1" width="1.77734375" style="104" customWidth="1"/>
    <col min="2" max="2" width="6.77734375" style="104" customWidth="1"/>
    <col min="3" max="3" width="55.77734375" style="104" customWidth="1"/>
    <col min="4" max="5" width="16.77734375" style="132" customWidth="1"/>
    <col min="6" max="7" width="15.77734375" style="132" customWidth="1"/>
    <col min="8" max="8" width="13.77734375" style="132" customWidth="1"/>
    <col min="9" max="10" width="15.77734375" style="132" customWidth="1"/>
    <col min="11" max="14" width="13.77734375" style="132" customWidth="1"/>
    <col min="15" max="15" width="16.77734375" style="132" customWidth="1"/>
    <col min="16" max="16" width="13.77734375" style="104" customWidth="1"/>
    <col min="17" max="18" width="9.77734375" style="104"/>
  </cols>
  <sheetData>
    <row r="1" spans="1:134" ht="27.75">
      <c r="A1" s="140" t="s">
        <v>44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2"/>
      <c r="Q1" s="90"/>
      <c r="R1"/>
    </row>
    <row r="2" spans="1:134" ht="24" thickBot="1">
      <c r="A2" s="143" t="s">
        <v>92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5"/>
      <c r="Q2" s="90"/>
      <c r="R2"/>
    </row>
    <row r="3" spans="1:134" ht="18" customHeight="1">
      <c r="A3" s="146" t="s">
        <v>12</v>
      </c>
      <c r="B3" s="147"/>
      <c r="C3" s="148"/>
      <c r="D3" s="152" t="s">
        <v>6</v>
      </c>
      <c r="E3" s="153"/>
      <c r="F3" s="153"/>
      <c r="G3" s="153"/>
      <c r="H3" s="154"/>
      <c r="I3" s="152" t="s">
        <v>7</v>
      </c>
      <c r="J3" s="154"/>
      <c r="K3" s="152" t="s">
        <v>9</v>
      </c>
      <c r="L3" s="153"/>
      <c r="M3" s="154"/>
      <c r="N3" s="91"/>
      <c r="O3" s="92"/>
      <c r="P3" s="155" t="s">
        <v>84</v>
      </c>
      <c r="Q3" s="93"/>
      <c r="R3"/>
    </row>
    <row r="4" spans="1:134" ht="32.25" customHeight="1" thickBot="1">
      <c r="A4" s="149"/>
      <c r="B4" s="150"/>
      <c r="C4" s="151"/>
      <c r="D4" s="94" t="s">
        <v>0</v>
      </c>
      <c r="E4" s="94" t="s">
        <v>13</v>
      </c>
      <c r="F4" s="94" t="s">
        <v>14</v>
      </c>
      <c r="G4" s="94" t="s">
        <v>15</v>
      </c>
      <c r="H4" s="94" t="s">
        <v>1</v>
      </c>
      <c r="I4" s="94" t="s">
        <v>2</v>
      </c>
      <c r="J4" s="95" t="s">
        <v>16</v>
      </c>
      <c r="K4" s="95" t="s">
        <v>3</v>
      </c>
      <c r="L4" s="95" t="s">
        <v>4</v>
      </c>
      <c r="M4" s="95" t="s">
        <v>85</v>
      </c>
      <c r="N4" s="95" t="s">
        <v>5</v>
      </c>
      <c r="O4" s="95" t="s">
        <v>86</v>
      </c>
      <c r="P4" s="156"/>
      <c r="Q4" s="96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</row>
    <row r="5" spans="1:134" ht="15.75">
      <c r="A5" s="98" t="s">
        <v>18</v>
      </c>
      <c r="B5" s="99"/>
      <c r="C5" s="99"/>
      <c r="D5" s="100">
        <f>SUM(D6:D11)</f>
        <v>4081081</v>
      </c>
      <c r="E5" s="100">
        <f>SUM(E6:E11)</f>
        <v>0</v>
      </c>
      <c r="F5" s="100">
        <f>SUM(F6:F11)</f>
        <v>0</v>
      </c>
      <c r="G5" s="100">
        <f>SUM(G6:G11)</f>
        <v>0</v>
      </c>
      <c r="H5" s="100">
        <f>SUM(H6:H11)</f>
        <v>0</v>
      </c>
      <c r="I5" s="100">
        <f>SUM(I6:I11)</f>
        <v>0</v>
      </c>
      <c r="J5" s="100">
        <f>SUM(J6:J11)</f>
        <v>0</v>
      </c>
      <c r="K5" s="100">
        <f>SUM(K6:K11)</f>
        <v>425542</v>
      </c>
      <c r="L5" s="100">
        <f>SUM(L6:L11)</f>
        <v>0</v>
      </c>
      <c r="M5" s="100">
        <f>SUM(M6:M11)</f>
        <v>0</v>
      </c>
      <c r="N5" s="100">
        <f>SUM(N6:N11)</f>
        <v>0</v>
      </c>
      <c r="O5" s="101">
        <f>SUM(D5:N5)</f>
        <v>4506623</v>
      </c>
      <c r="P5" s="102">
        <f>(O5/P$29)</f>
        <v>852.23581694402424</v>
      </c>
      <c r="Q5" s="103"/>
    </row>
    <row r="6" spans="1:134">
      <c r="A6" s="105"/>
      <c r="B6" s="106">
        <v>511</v>
      </c>
      <c r="C6" s="107" t="s">
        <v>19</v>
      </c>
      <c r="D6" s="108">
        <v>103442</v>
      </c>
      <c r="E6" s="108">
        <v>0</v>
      </c>
      <c r="F6" s="108">
        <v>0</v>
      </c>
      <c r="G6" s="108">
        <v>0</v>
      </c>
      <c r="H6" s="108">
        <v>0</v>
      </c>
      <c r="I6" s="108">
        <v>0</v>
      </c>
      <c r="J6" s="108">
        <v>0</v>
      </c>
      <c r="K6" s="108">
        <v>0</v>
      </c>
      <c r="L6" s="108">
        <v>0</v>
      </c>
      <c r="M6" s="108">
        <v>0</v>
      </c>
      <c r="N6" s="108">
        <v>0</v>
      </c>
      <c r="O6" s="108">
        <f>SUM(D6:N6)</f>
        <v>103442</v>
      </c>
      <c r="P6" s="109">
        <f>(O6/P$29)</f>
        <v>19.561649016641454</v>
      </c>
      <c r="Q6" s="110"/>
    </row>
    <row r="7" spans="1:134">
      <c r="A7" s="105"/>
      <c r="B7" s="106">
        <v>512</v>
      </c>
      <c r="C7" s="107" t="s">
        <v>20</v>
      </c>
      <c r="D7" s="108">
        <v>747225</v>
      </c>
      <c r="E7" s="108">
        <v>0</v>
      </c>
      <c r="F7" s="108">
        <v>0</v>
      </c>
      <c r="G7" s="108">
        <v>0</v>
      </c>
      <c r="H7" s="108">
        <v>0</v>
      </c>
      <c r="I7" s="108">
        <v>0</v>
      </c>
      <c r="J7" s="108">
        <v>0</v>
      </c>
      <c r="K7" s="108">
        <v>0</v>
      </c>
      <c r="L7" s="108">
        <v>0</v>
      </c>
      <c r="M7" s="108">
        <v>0</v>
      </c>
      <c r="N7" s="108">
        <v>0</v>
      </c>
      <c r="O7" s="108">
        <f t="shared" ref="O7:O11" si="0">SUM(D7:N7)</f>
        <v>747225</v>
      </c>
      <c r="P7" s="109">
        <f>(O7/P$29)</f>
        <v>141.30578668683813</v>
      </c>
      <c r="Q7" s="110"/>
    </row>
    <row r="8" spans="1:134">
      <c r="A8" s="105"/>
      <c r="B8" s="106">
        <v>513</v>
      </c>
      <c r="C8" s="107" t="s">
        <v>21</v>
      </c>
      <c r="D8" s="108">
        <v>314319</v>
      </c>
      <c r="E8" s="108">
        <v>0</v>
      </c>
      <c r="F8" s="108">
        <v>0</v>
      </c>
      <c r="G8" s="108">
        <v>0</v>
      </c>
      <c r="H8" s="108">
        <v>0</v>
      </c>
      <c r="I8" s="108">
        <v>0</v>
      </c>
      <c r="J8" s="108">
        <v>0</v>
      </c>
      <c r="K8" s="108">
        <v>89361</v>
      </c>
      <c r="L8" s="108">
        <v>0</v>
      </c>
      <c r="M8" s="108">
        <v>0</v>
      </c>
      <c r="N8" s="108">
        <v>0</v>
      </c>
      <c r="O8" s="108">
        <f t="shared" si="0"/>
        <v>403680</v>
      </c>
      <c r="P8" s="109">
        <f>(O8/P$29)</f>
        <v>76.338880484114981</v>
      </c>
      <c r="Q8" s="110"/>
    </row>
    <row r="9" spans="1:134">
      <c r="A9" s="105"/>
      <c r="B9" s="106">
        <v>514</v>
      </c>
      <c r="C9" s="107" t="s">
        <v>22</v>
      </c>
      <c r="D9" s="108">
        <v>184948</v>
      </c>
      <c r="E9" s="108">
        <v>0</v>
      </c>
      <c r="F9" s="108">
        <v>0</v>
      </c>
      <c r="G9" s="108">
        <v>0</v>
      </c>
      <c r="H9" s="108">
        <v>0</v>
      </c>
      <c r="I9" s="108">
        <v>0</v>
      </c>
      <c r="J9" s="108">
        <v>0</v>
      </c>
      <c r="K9" s="108">
        <v>0</v>
      </c>
      <c r="L9" s="108">
        <v>0</v>
      </c>
      <c r="M9" s="108">
        <v>0</v>
      </c>
      <c r="N9" s="108">
        <v>0</v>
      </c>
      <c r="O9" s="108">
        <f t="shared" si="0"/>
        <v>184948</v>
      </c>
      <c r="P9" s="109">
        <f>(O9/P$29)</f>
        <v>34.975037821482601</v>
      </c>
      <c r="Q9" s="110"/>
    </row>
    <row r="10" spans="1:134">
      <c r="A10" s="105"/>
      <c r="B10" s="106">
        <v>518</v>
      </c>
      <c r="C10" s="107" t="s">
        <v>24</v>
      </c>
      <c r="D10" s="108">
        <v>0</v>
      </c>
      <c r="E10" s="108">
        <v>0</v>
      </c>
      <c r="F10" s="108">
        <v>0</v>
      </c>
      <c r="G10" s="108">
        <v>0</v>
      </c>
      <c r="H10" s="108">
        <v>0</v>
      </c>
      <c r="I10" s="108">
        <v>0</v>
      </c>
      <c r="J10" s="108">
        <v>0</v>
      </c>
      <c r="K10" s="108">
        <v>336181</v>
      </c>
      <c r="L10" s="108">
        <v>0</v>
      </c>
      <c r="M10" s="108">
        <v>0</v>
      </c>
      <c r="N10" s="108">
        <v>0</v>
      </c>
      <c r="O10" s="108">
        <f t="shared" si="0"/>
        <v>336181</v>
      </c>
      <c r="P10" s="109">
        <f>(O10/P$29)</f>
        <v>63.57431921331316</v>
      </c>
      <c r="Q10" s="110"/>
    </row>
    <row r="11" spans="1:134">
      <c r="A11" s="105"/>
      <c r="B11" s="106">
        <v>519</v>
      </c>
      <c r="C11" s="107" t="s">
        <v>25</v>
      </c>
      <c r="D11" s="108">
        <v>2731147</v>
      </c>
      <c r="E11" s="108">
        <v>0</v>
      </c>
      <c r="F11" s="108">
        <v>0</v>
      </c>
      <c r="G11" s="108">
        <v>0</v>
      </c>
      <c r="H11" s="108">
        <v>0</v>
      </c>
      <c r="I11" s="108">
        <v>0</v>
      </c>
      <c r="J11" s="108">
        <v>0</v>
      </c>
      <c r="K11" s="108">
        <v>0</v>
      </c>
      <c r="L11" s="108">
        <v>0</v>
      </c>
      <c r="M11" s="108">
        <v>0</v>
      </c>
      <c r="N11" s="108">
        <v>0</v>
      </c>
      <c r="O11" s="108">
        <f t="shared" si="0"/>
        <v>2731147</v>
      </c>
      <c r="P11" s="109">
        <f>(O11/P$29)</f>
        <v>516.48014372163391</v>
      </c>
      <c r="Q11" s="110"/>
    </row>
    <row r="12" spans="1:134" ht="15.75">
      <c r="A12" s="111" t="s">
        <v>26</v>
      </c>
      <c r="B12" s="112"/>
      <c r="C12" s="113"/>
      <c r="D12" s="114">
        <f>SUM(D13:D15)</f>
        <v>4726155</v>
      </c>
      <c r="E12" s="114">
        <f>SUM(E13:E15)</f>
        <v>0</v>
      </c>
      <c r="F12" s="114">
        <f>SUM(F13:F15)</f>
        <v>0</v>
      </c>
      <c r="G12" s="114">
        <f>SUM(G13:G15)</f>
        <v>0</v>
      </c>
      <c r="H12" s="114">
        <f>SUM(H13:H15)</f>
        <v>0</v>
      </c>
      <c r="I12" s="114">
        <f>SUM(I13:I15)</f>
        <v>0</v>
      </c>
      <c r="J12" s="114">
        <f>SUM(J13:J15)</f>
        <v>0</v>
      </c>
      <c r="K12" s="114">
        <f>SUM(K13:K15)</f>
        <v>0</v>
      </c>
      <c r="L12" s="114">
        <f>SUM(L13:L15)</f>
        <v>0</v>
      </c>
      <c r="M12" s="114">
        <f>SUM(M13:M15)</f>
        <v>0</v>
      </c>
      <c r="N12" s="114">
        <f>SUM(N13:N15)</f>
        <v>0</v>
      </c>
      <c r="O12" s="115">
        <f>SUM(D12:N12)</f>
        <v>4726155</v>
      </c>
      <c r="P12" s="116">
        <f>(O12/P$29)</f>
        <v>893.75094553706504</v>
      </c>
      <c r="Q12" s="117"/>
    </row>
    <row r="13" spans="1:134">
      <c r="A13" s="105"/>
      <c r="B13" s="106">
        <v>521</v>
      </c>
      <c r="C13" s="107" t="s">
        <v>27</v>
      </c>
      <c r="D13" s="108">
        <v>2773374</v>
      </c>
      <c r="E13" s="108">
        <v>0</v>
      </c>
      <c r="F13" s="108">
        <v>0</v>
      </c>
      <c r="G13" s="108">
        <v>0</v>
      </c>
      <c r="H13" s="108">
        <v>0</v>
      </c>
      <c r="I13" s="108">
        <v>0</v>
      </c>
      <c r="J13" s="108">
        <v>0</v>
      </c>
      <c r="K13" s="108">
        <v>0</v>
      </c>
      <c r="L13" s="108">
        <v>0</v>
      </c>
      <c r="M13" s="108">
        <v>0</v>
      </c>
      <c r="N13" s="108">
        <v>0</v>
      </c>
      <c r="O13" s="108">
        <f>SUM(D13:N13)</f>
        <v>2773374</v>
      </c>
      <c r="P13" s="109">
        <f>(O13/P$29)</f>
        <v>524.46558245083202</v>
      </c>
      <c r="Q13" s="110"/>
    </row>
    <row r="14" spans="1:134">
      <c r="A14" s="105"/>
      <c r="B14" s="106">
        <v>522</v>
      </c>
      <c r="C14" s="107" t="s">
        <v>28</v>
      </c>
      <c r="D14" s="108">
        <v>1230346</v>
      </c>
      <c r="E14" s="108">
        <v>0</v>
      </c>
      <c r="F14" s="108">
        <v>0</v>
      </c>
      <c r="G14" s="108">
        <v>0</v>
      </c>
      <c r="H14" s="108">
        <v>0</v>
      </c>
      <c r="I14" s="108">
        <v>0</v>
      </c>
      <c r="J14" s="108">
        <v>0</v>
      </c>
      <c r="K14" s="108">
        <v>0</v>
      </c>
      <c r="L14" s="108">
        <v>0</v>
      </c>
      <c r="M14" s="108">
        <v>0</v>
      </c>
      <c r="N14" s="108">
        <v>0</v>
      </c>
      <c r="O14" s="108">
        <f t="shared" ref="O14:O15" si="1">SUM(D14:N14)</f>
        <v>1230346</v>
      </c>
      <c r="P14" s="109">
        <f>(O14/P$29)</f>
        <v>232.66754916792738</v>
      </c>
      <c r="Q14" s="110"/>
    </row>
    <row r="15" spans="1:134">
      <c r="A15" s="105"/>
      <c r="B15" s="106">
        <v>524</v>
      </c>
      <c r="C15" s="107" t="s">
        <v>29</v>
      </c>
      <c r="D15" s="108">
        <v>722435</v>
      </c>
      <c r="E15" s="108">
        <v>0</v>
      </c>
      <c r="F15" s="108">
        <v>0</v>
      </c>
      <c r="G15" s="108">
        <v>0</v>
      </c>
      <c r="H15" s="108">
        <v>0</v>
      </c>
      <c r="I15" s="108">
        <v>0</v>
      </c>
      <c r="J15" s="108">
        <v>0</v>
      </c>
      <c r="K15" s="108">
        <v>0</v>
      </c>
      <c r="L15" s="108">
        <v>0</v>
      </c>
      <c r="M15" s="108">
        <v>0</v>
      </c>
      <c r="N15" s="108">
        <v>0</v>
      </c>
      <c r="O15" s="108">
        <f t="shared" si="1"/>
        <v>722435</v>
      </c>
      <c r="P15" s="109">
        <f>(O15/P$29)</f>
        <v>136.61781391830559</v>
      </c>
      <c r="Q15" s="110"/>
    </row>
    <row r="16" spans="1:134" ht="15.75">
      <c r="A16" s="111" t="s">
        <v>30</v>
      </c>
      <c r="B16" s="112"/>
      <c r="C16" s="113"/>
      <c r="D16" s="114">
        <f>SUM(D17:D20)</f>
        <v>0</v>
      </c>
      <c r="E16" s="114">
        <f>SUM(E17:E20)</f>
        <v>571859</v>
      </c>
      <c r="F16" s="114">
        <f>SUM(F17:F20)</f>
        <v>0</v>
      </c>
      <c r="G16" s="114">
        <f>SUM(G17:G20)</f>
        <v>0</v>
      </c>
      <c r="H16" s="114">
        <f>SUM(H17:H20)</f>
        <v>0</v>
      </c>
      <c r="I16" s="114">
        <f>SUM(I17:I20)</f>
        <v>6761265</v>
      </c>
      <c r="J16" s="114">
        <f>SUM(J17:J20)</f>
        <v>0</v>
      </c>
      <c r="K16" s="114">
        <f>SUM(K17:K20)</f>
        <v>0</v>
      </c>
      <c r="L16" s="114">
        <f>SUM(L17:L20)</f>
        <v>0</v>
      </c>
      <c r="M16" s="114">
        <f>SUM(M17:M20)</f>
        <v>0</v>
      </c>
      <c r="N16" s="114">
        <f>SUM(N17:N20)</f>
        <v>0</v>
      </c>
      <c r="O16" s="115">
        <f>SUM(D16:N16)</f>
        <v>7333124</v>
      </c>
      <c r="P16" s="116">
        <f>(O16/P$29)</f>
        <v>1386.7481089258699</v>
      </c>
      <c r="Q16" s="117"/>
    </row>
    <row r="17" spans="1:120">
      <c r="A17" s="105"/>
      <c r="B17" s="106">
        <v>534</v>
      </c>
      <c r="C17" s="107" t="s">
        <v>32</v>
      </c>
      <c r="D17" s="108">
        <v>0</v>
      </c>
      <c r="E17" s="108">
        <v>0</v>
      </c>
      <c r="F17" s="108">
        <v>0</v>
      </c>
      <c r="G17" s="108">
        <v>0</v>
      </c>
      <c r="H17" s="108">
        <v>0</v>
      </c>
      <c r="I17" s="108">
        <v>1861865</v>
      </c>
      <c r="J17" s="108">
        <v>0</v>
      </c>
      <c r="K17" s="108">
        <v>0</v>
      </c>
      <c r="L17" s="108">
        <v>0</v>
      </c>
      <c r="M17" s="108">
        <v>0</v>
      </c>
      <c r="N17" s="108">
        <v>0</v>
      </c>
      <c r="O17" s="108">
        <f t="shared" ref="O17:O26" si="2">SUM(D17:N17)</f>
        <v>1861865</v>
      </c>
      <c r="P17" s="109">
        <f>(O17/P$29)</f>
        <v>352.0924735249622</v>
      </c>
      <c r="Q17" s="110"/>
    </row>
    <row r="18" spans="1:120">
      <c r="A18" s="105"/>
      <c r="B18" s="106">
        <v>536</v>
      </c>
      <c r="C18" s="107" t="s">
        <v>87</v>
      </c>
      <c r="D18" s="108">
        <v>0</v>
      </c>
      <c r="E18" s="108">
        <v>0</v>
      </c>
      <c r="F18" s="108">
        <v>0</v>
      </c>
      <c r="G18" s="108">
        <v>0</v>
      </c>
      <c r="H18" s="108">
        <v>0</v>
      </c>
      <c r="I18" s="108">
        <v>4512930</v>
      </c>
      <c r="J18" s="108">
        <v>0</v>
      </c>
      <c r="K18" s="108">
        <v>0</v>
      </c>
      <c r="L18" s="108">
        <v>0</v>
      </c>
      <c r="M18" s="108">
        <v>0</v>
      </c>
      <c r="N18" s="108">
        <v>0</v>
      </c>
      <c r="O18" s="108">
        <f t="shared" si="2"/>
        <v>4512930</v>
      </c>
      <c r="P18" s="109">
        <f>(O18/P$29)</f>
        <v>853.42851739788205</v>
      </c>
      <c r="Q18" s="110"/>
    </row>
    <row r="19" spans="1:120">
      <c r="A19" s="105"/>
      <c r="B19" s="106">
        <v>538</v>
      </c>
      <c r="C19" s="107" t="s">
        <v>51</v>
      </c>
      <c r="D19" s="108">
        <v>0</v>
      </c>
      <c r="E19" s="108">
        <v>0</v>
      </c>
      <c r="F19" s="108">
        <v>0</v>
      </c>
      <c r="G19" s="108">
        <v>0</v>
      </c>
      <c r="H19" s="108">
        <v>0</v>
      </c>
      <c r="I19" s="108">
        <v>386470</v>
      </c>
      <c r="J19" s="108">
        <v>0</v>
      </c>
      <c r="K19" s="108">
        <v>0</v>
      </c>
      <c r="L19" s="108">
        <v>0</v>
      </c>
      <c r="M19" s="108">
        <v>0</v>
      </c>
      <c r="N19" s="108">
        <v>0</v>
      </c>
      <c r="O19" s="108">
        <f t="shared" si="2"/>
        <v>386470</v>
      </c>
      <c r="P19" s="109">
        <f>(O19/P$29)</f>
        <v>73.084341906202724</v>
      </c>
      <c r="Q19" s="110"/>
    </row>
    <row r="20" spans="1:120">
      <c r="A20" s="105"/>
      <c r="B20" s="106">
        <v>539</v>
      </c>
      <c r="C20" s="107" t="s">
        <v>34</v>
      </c>
      <c r="D20" s="108">
        <v>0</v>
      </c>
      <c r="E20" s="108">
        <v>571859</v>
      </c>
      <c r="F20" s="108">
        <v>0</v>
      </c>
      <c r="G20" s="108">
        <v>0</v>
      </c>
      <c r="H20" s="108">
        <v>0</v>
      </c>
      <c r="I20" s="108">
        <v>0</v>
      </c>
      <c r="J20" s="108">
        <v>0</v>
      </c>
      <c r="K20" s="108">
        <v>0</v>
      </c>
      <c r="L20" s="108">
        <v>0</v>
      </c>
      <c r="M20" s="108">
        <v>0</v>
      </c>
      <c r="N20" s="108">
        <v>0</v>
      </c>
      <c r="O20" s="108">
        <f t="shared" si="2"/>
        <v>571859</v>
      </c>
      <c r="P20" s="109">
        <f>(O20/P$29)</f>
        <v>108.142776096823</v>
      </c>
      <c r="Q20" s="110"/>
    </row>
    <row r="21" spans="1:120" ht="15.75">
      <c r="A21" s="111" t="s">
        <v>35</v>
      </c>
      <c r="B21" s="112"/>
      <c r="C21" s="113"/>
      <c r="D21" s="114">
        <f>SUM(D22:D22)</f>
        <v>367631</v>
      </c>
      <c r="E21" s="114">
        <f>SUM(E22:E22)</f>
        <v>0</v>
      </c>
      <c r="F21" s="114">
        <f>SUM(F22:F22)</f>
        <v>0</v>
      </c>
      <c r="G21" s="114">
        <f>SUM(G22:G22)</f>
        <v>0</v>
      </c>
      <c r="H21" s="114">
        <f>SUM(H22:H22)</f>
        <v>0</v>
      </c>
      <c r="I21" s="114">
        <f>SUM(I22:I22)</f>
        <v>0</v>
      </c>
      <c r="J21" s="114">
        <f>SUM(J22:J22)</f>
        <v>0</v>
      </c>
      <c r="K21" s="114">
        <f>SUM(K22:K22)</f>
        <v>0</v>
      </c>
      <c r="L21" s="114">
        <f>SUM(L22:L22)</f>
        <v>0</v>
      </c>
      <c r="M21" s="114">
        <f>SUM(M22:M22)</f>
        <v>0</v>
      </c>
      <c r="N21" s="114">
        <f>SUM(N22:N22)</f>
        <v>0</v>
      </c>
      <c r="O21" s="114">
        <f t="shared" si="2"/>
        <v>367631</v>
      </c>
      <c r="P21" s="116">
        <f>(O21/P$29)</f>
        <v>69.52174735249622</v>
      </c>
      <c r="Q21" s="117"/>
    </row>
    <row r="22" spans="1:120">
      <c r="A22" s="105"/>
      <c r="B22" s="106">
        <v>541</v>
      </c>
      <c r="C22" s="107" t="s">
        <v>36</v>
      </c>
      <c r="D22" s="108">
        <v>367631</v>
      </c>
      <c r="E22" s="108">
        <v>0</v>
      </c>
      <c r="F22" s="108">
        <v>0</v>
      </c>
      <c r="G22" s="108">
        <v>0</v>
      </c>
      <c r="H22" s="108">
        <v>0</v>
      </c>
      <c r="I22" s="108">
        <v>0</v>
      </c>
      <c r="J22" s="108">
        <v>0</v>
      </c>
      <c r="K22" s="108">
        <v>0</v>
      </c>
      <c r="L22" s="108">
        <v>0</v>
      </c>
      <c r="M22" s="108">
        <v>0</v>
      </c>
      <c r="N22" s="108">
        <v>0</v>
      </c>
      <c r="O22" s="108">
        <f t="shared" si="2"/>
        <v>367631</v>
      </c>
      <c r="P22" s="109">
        <f>(O22/P$29)</f>
        <v>69.52174735249622</v>
      </c>
      <c r="Q22" s="110"/>
    </row>
    <row r="23" spans="1:120" ht="15.75">
      <c r="A23" s="111" t="s">
        <v>37</v>
      </c>
      <c r="B23" s="112"/>
      <c r="C23" s="113"/>
      <c r="D23" s="114">
        <f>SUM(D24:D26)</f>
        <v>529132</v>
      </c>
      <c r="E23" s="114">
        <f>SUM(E24:E26)</f>
        <v>0</v>
      </c>
      <c r="F23" s="114">
        <f>SUM(F24:F26)</f>
        <v>0</v>
      </c>
      <c r="G23" s="114">
        <f>SUM(G24:G26)</f>
        <v>0</v>
      </c>
      <c r="H23" s="114">
        <f>SUM(H24:H26)</f>
        <v>0</v>
      </c>
      <c r="I23" s="114">
        <f>SUM(I24:I26)</f>
        <v>524572</v>
      </c>
      <c r="J23" s="114">
        <f>SUM(J24:J26)</f>
        <v>0</v>
      </c>
      <c r="K23" s="114">
        <f>SUM(K24:K26)</f>
        <v>0</v>
      </c>
      <c r="L23" s="114">
        <f>SUM(L24:L26)</f>
        <v>0</v>
      </c>
      <c r="M23" s="114">
        <f>SUM(M24:M26)</f>
        <v>0</v>
      </c>
      <c r="N23" s="114">
        <f>SUM(N24:N26)</f>
        <v>0</v>
      </c>
      <c r="O23" s="114">
        <f>SUM(D23:N23)</f>
        <v>1053704</v>
      </c>
      <c r="P23" s="116">
        <f>(O23/P$29)</f>
        <v>199.26323751891073</v>
      </c>
      <c r="Q23" s="110"/>
    </row>
    <row r="24" spans="1:120">
      <c r="A24" s="105"/>
      <c r="B24" s="106">
        <v>571</v>
      </c>
      <c r="C24" s="107" t="s">
        <v>38</v>
      </c>
      <c r="D24" s="108">
        <v>175686</v>
      </c>
      <c r="E24" s="108">
        <v>0</v>
      </c>
      <c r="F24" s="108">
        <v>0</v>
      </c>
      <c r="G24" s="108">
        <v>0</v>
      </c>
      <c r="H24" s="108">
        <v>0</v>
      </c>
      <c r="I24" s="108">
        <v>0</v>
      </c>
      <c r="J24" s="108">
        <v>0</v>
      </c>
      <c r="K24" s="108">
        <v>0</v>
      </c>
      <c r="L24" s="108">
        <v>0</v>
      </c>
      <c r="M24" s="108">
        <v>0</v>
      </c>
      <c r="N24" s="108">
        <v>0</v>
      </c>
      <c r="O24" s="108">
        <f t="shared" si="2"/>
        <v>175686</v>
      </c>
      <c r="P24" s="109">
        <f>(O24/P$29)</f>
        <v>33.223524962178516</v>
      </c>
      <c r="Q24" s="110"/>
    </row>
    <row r="25" spans="1:120">
      <c r="A25" s="105"/>
      <c r="B25" s="106">
        <v>572</v>
      </c>
      <c r="C25" s="107" t="s">
        <v>39</v>
      </c>
      <c r="D25" s="108">
        <v>276445</v>
      </c>
      <c r="E25" s="108">
        <v>0</v>
      </c>
      <c r="F25" s="108">
        <v>0</v>
      </c>
      <c r="G25" s="108">
        <v>0</v>
      </c>
      <c r="H25" s="108">
        <v>0</v>
      </c>
      <c r="I25" s="108">
        <v>524572</v>
      </c>
      <c r="J25" s="108">
        <v>0</v>
      </c>
      <c r="K25" s="108">
        <v>0</v>
      </c>
      <c r="L25" s="108">
        <v>0</v>
      </c>
      <c r="M25" s="108">
        <v>0</v>
      </c>
      <c r="N25" s="108">
        <v>0</v>
      </c>
      <c r="O25" s="108">
        <f t="shared" si="2"/>
        <v>801017</v>
      </c>
      <c r="P25" s="109">
        <f>(O25/P$29)</f>
        <v>151.47825264750378</v>
      </c>
      <c r="Q25" s="110"/>
    </row>
    <row r="26" spans="1:120" ht="15.75" thickBot="1">
      <c r="A26" s="105"/>
      <c r="B26" s="106">
        <v>579</v>
      </c>
      <c r="C26" s="107" t="s">
        <v>40</v>
      </c>
      <c r="D26" s="108">
        <v>77001</v>
      </c>
      <c r="E26" s="108">
        <v>0</v>
      </c>
      <c r="F26" s="108">
        <v>0</v>
      </c>
      <c r="G26" s="108">
        <v>0</v>
      </c>
      <c r="H26" s="108">
        <v>0</v>
      </c>
      <c r="I26" s="108">
        <v>0</v>
      </c>
      <c r="J26" s="108">
        <v>0</v>
      </c>
      <c r="K26" s="108">
        <v>0</v>
      </c>
      <c r="L26" s="108">
        <v>0</v>
      </c>
      <c r="M26" s="108">
        <v>0</v>
      </c>
      <c r="N26" s="108">
        <v>0</v>
      </c>
      <c r="O26" s="108">
        <f t="shared" si="2"/>
        <v>77001</v>
      </c>
      <c r="P26" s="109">
        <f>(O26/P$29)</f>
        <v>14.561459909228441</v>
      </c>
      <c r="Q26" s="110"/>
    </row>
    <row r="27" spans="1:120" ht="16.5" thickBot="1">
      <c r="A27" s="118" t="s">
        <v>10</v>
      </c>
      <c r="B27" s="119"/>
      <c r="C27" s="120"/>
      <c r="D27" s="121">
        <f>SUM(D5,D12,D16,D21,D23)</f>
        <v>9703999</v>
      </c>
      <c r="E27" s="121">
        <f t="shared" ref="E27:N27" si="3">SUM(E5,E12,E16,E21,E23)</f>
        <v>571859</v>
      </c>
      <c r="F27" s="121">
        <f t="shared" si="3"/>
        <v>0</v>
      </c>
      <c r="G27" s="121">
        <f t="shared" si="3"/>
        <v>0</v>
      </c>
      <c r="H27" s="121">
        <f t="shared" si="3"/>
        <v>0</v>
      </c>
      <c r="I27" s="121">
        <f t="shared" si="3"/>
        <v>7285837</v>
      </c>
      <c r="J27" s="121">
        <f t="shared" si="3"/>
        <v>0</v>
      </c>
      <c r="K27" s="121">
        <f t="shared" si="3"/>
        <v>425542</v>
      </c>
      <c r="L27" s="121">
        <f t="shared" si="3"/>
        <v>0</v>
      </c>
      <c r="M27" s="121">
        <f t="shared" si="3"/>
        <v>0</v>
      </c>
      <c r="N27" s="121">
        <f t="shared" si="3"/>
        <v>0</v>
      </c>
      <c r="O27" s="121">
        <f>SUM(D27:N27)</f>
        <v>17987237</v>
      </c>
      <c r="P27" s="122">
        <f>(O27/P$29)</f>
        <v>3401.5198562783662</v>
      </c>
      <c r="Q27" s="103"/>
      <c r="R27" s="12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S27" s="93"/>
      <c r="AT27" s="93"/>
      <c r="AU27" s="93"/>
      <c r="AV27" s="93"/>
      <c r="AW27" s="93"/>
      <c r="AX27" s="93"/>
      <c r="AY27" s="93"/>
      <c r="AZ27" s="93"/>
      <c r="BA27" s="93"/>
      <c r="BB27" s="93"/>
      <c r="BC27" s="93"/>
      <c r="BD27" s="93"/>
      <c r="BE27" s="93"/>
      <c r="BF27" s="93"/>
      <c r="BG27" s="93"/>
      <c r="BH27" s="93"/>
      <c r="BI27" s="93"/>
      <c r="BJ27" s="93"/>
      <c r="BK27" s="93"/>
      <c r="BL27" s="93"/>
      <c r="BM27" s="93"/>
      <c r="BN27" s="93"/>
      <c r="BO27" s="93"/>
      <c r="BP27" s="93"/>
      <c r="BQ27" s="93"/>
      <c r="BR27" s="93"/>
      <c r="BS27" s="93"/>
      <c r="BT27" s="93"/>
      <c r="BU27" s="93"/>
      <c r="BV27" s="93"/>
      <c r="BW27" s="93"/>
      <c r="BX27" s="93"/>
      <c r="BY27" s="93"/>
      <c r="BZ27" s="93"/>
      <c r="CA27" s="93"/>
      <c r="CB27" s="93"/>
      <c r="CC27" s="93"/>
      <c r="CD27" s="93"/>
      <c r="CE27" s="93"/>
      <c r="CF27" s="93"/>
      <c r="CG27" s="93"/>
      <c r="CH27" s="93"/>
      <c r="CI27" s="93"/>
      <c r="CJ27" s="93"/>
      <c r="CK27" s="93"/>
      <c r="CL27" s="93"/>
      <c r="CM27" s="93"/>
      <c r="CN27" s="93"/>
      <c r="CO27" s="93"/>
      <c r="CP27" s="93"/>
      <c r="CQ27" s="93"/>
      <c r="CR27" s="93"/>
      <c r="CS27" s="93"/>
      <c r="CT27" s="93"/>
      <c r="CU27" s="93"/>
      <c r="CV27" s="93"/>
      <c r="CW27" s="93"/>
      <c r="CX27" s="93"/>
      <c r="CY27" s="93"/>
      <c r="CZ27" s="93"/>
      <c r="DA27" s="93"/>
      <c r="DB27" s="93"/>
      <c r="DC27" s="93"/>
      <c r="DD27" s="93"/>
      <c r="DE27" s="93"/>
      <c r="DF27" s="93"/>
      <c r="DG27" s="93"/>
      <c r="DH27" s="93"/>
      <c r="DI27" s="93"/>
      <c r="DJ27" s="93"/>
      <c r="DK27" s="93"/>
      <c r="DL27" s="93"/>
      <c r="DM27" s="93"/>
      <c r="DN27" s="93"/>
      <c r="DO27" s="93"/>
      <c r="DP27" s="93"/>
    </row>
    <row r="28" spans="1:120">
      <c r="A28" s="124"/>
      <c r="B28" s="125"/>
      <c r="C28" s="125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7"/>
    </row>
    <row r="29" spans="1:120">
      <c r="A29" s="128"/>
      <c r="B29" s="129"/>
      <c r="C29" s="129"/>
      <c r="D29" s="130"/>
      <c r="E29" s="130"/>
      <c r="F29" s="130"/>
      <c r="G29" s="130"/>
      <c r="H29" s="130"/>
      <c r="I29" s="130"/>
      <c r="J29" s="130"/>
      <c r="K29" s="130"/>
      <c r="L29" s="130"/>
      <c r="M29" s="133" t="s">
        <v>93</v>
      </c>
      <c r="N29" s="133"/>
      <c r="O29" s="133"/>
      <c r="P29" s="131">
        <v>5288</v>
      </c>
    </row>
    <row r="30" spans="1:120">
      <c r="A30" s="134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6"/>
    </row>
    <row r="31" spans="1:120" ht="15.75" customHeight="1" thickBot="1">
      <c r="A31" s="137" t="s">
        <v>47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9"/>
    </row>
  </sheetData>
  <mergeCells count="10">
    <mergeCell ref="M29:O29"/>
    <mergeCell ref="A30:P30"/>
    <mergeCell ref="A31:P3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78" t="s">
        <v>44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80"/>
      <c r="P1" s="45"/>
      <c r="Q1" s="46"/>
    </row>
    <row r="2" spans="1:133" ht="24" thickBot="1">
      <c r="A2" s="181" t="s">
        <v>58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  <c r="P2" s="45"/>
      <c r="Q2" s="46"/>
    </row>
    <row r="3" spans="1:133" ht="18" customHeight="1">
      <c r="A3" s="184" t="s">
        <v>12</v>
      </c>
      <c r="B3" s="185"/>
      <c r="C3" s="186"/>
      <c r="D3" s="190" t="s">
        <v>6</v>
      </c>
      <c r="E3" s="191"/>
      <c r="F3" s="191"/>
      <c r="G3" s="191"/>
      <c r="H3" s="192"/>
      <c r="I3" s="190" t="s">
        <v>7</v>
      </c>
      <c r="J3" s="192"/>
      <c r="K3" s="190" t="s">
        <v>9</v>
      </c>
      <c r="L3" s="192"/>
      <c r="M3" s="47"/>
      <c r="N3" s="48"/>
      <c r="O3" s="193" t="s">
        <v>17</v>
      </c>
      <c r="P3" s="49"/>
      <c r="Q3" s="46"/>
    </row>
    <row r="4" spans="1:133" ht="32.25" customHeight="1" thickBot="1">
      <c r="A4" s="187"/>
      <c r="B4" s="188"/>
      <c r="C4" s="189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94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SUM(D6:D12)</f>
        <v>3680890</v>
      </c>
      <c r="E5" s="56">
        <f t="shared" si="0"/>
        <v>80953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191054</v>
      </c>
      <c r="J5" s="56">
        <f t="shared" si="0"/>
        <v>0</v>
      </c>
      <c r="K5" s="56">
        <f t="shared" si="0"/>
        <v>181593</v>
      </c>
      <c r="L5" s="56">
        <f t="shared" si="0"/>
        <v>0</v>
      </c>
      <c r="M5" s="56">
        <f t="shared" si="0"/>
        <v>0</v>
      </c>
      <c r="N5" s="57">
        <f>SUM(D5:M5)</f>
        <v>4134490</v>
      </c>
      <c r="O5" s="58">
        <f t="shared" ref="O5:O31" si="1">(N5/O$33)</f>
        <v>914.30561698363556</v>
      </c>
      <c r="P5" s="59"/>
    </row>
    <row r="6" spans="1:133">
      <c r="A6" s="61"/>
      <c r="B6" s="62">
        <v>511</v>
      </c>
      <c r="C6" s="63" t="s">
        <v>19</v>
      </c>
      <c r="D6" s="64">
        <v>55364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72449</v>
      </c>
      <c r="L6" s="64">
        <v>0</v>
      </c>
      <c r="M6" s="64">
        <v>0</v>
      </c>
      <c r="N6" s="64">
        <f>SUM(D6:M6)</f>
        <v>127813</v>
      </c>
      <c r="O6" s="65">
        <f t="shared" si="1"/>
        <v>28.264705882352942</v>
      </c>
      <c r="P6" s="66"/>
    </row>
    <row r="7" spans="1:133">
      <c r="A7" s="61"/>
      <c r="B7" s="62">
        <v>512</v>
      </c>
      <c r="C7" s="63" t="s">
        <v>20</v>
      </c>
      <c r="D7" s="64">
        <v>164727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ref="N7:N12" si="2">SUM(D7:M7)</f>
        <v>164727</v>
      </c>
      <c r="O7" s="65">
        <f t="shared" si="1"/>
        <v>36.427908005307387</v>
      </c>
      <c r="P7" s="66"/>
    </row>
    <row r="8" spans="1:133">
      <c r="A8" s="61"/>
      <c r="B8" s="62">
        <v>513</v>
      </c>
      <c r="C8" s="63" t="s">
        <v>21</v>
      </c>
      <c r="D8" s="64">
        <v>387145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2"/>
        <v>387145</v>
      </c>
      <c r="O8" s="65">
        <f t="shared" si="1"/>
        <v>85.613666519239274</v>
      </c>
      <c r="P8" s="66"/>
    </row>
    <row r="9" spans="1:133">
      <c r="A9" s="61"/>
      <c r="B9" s="62">
        <v>514</v>
      </c>
      <c r="C9" s="63" t="s">
        <v>22</v>
      </c>
      <c r="D9" s="64">
        <v>162640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2"/>
        <v>162640</v>
      </c>
      <c r="O9" s="65">
        <f t="shared" si="1"/>
        <v>35.966386554621849</v>
      </c>
      <c r="P9" s="66"/>
    </row>
    <row r="10" spans="1:133">
      <c r="A10" s="61"/>
      <c r="B10" s="62">
        <v>517</v>
      </c>
      <c r="C10" s="63" t="s">
        <v>23</v>
      </c>
      <c r="D10" s="64">
        <v>18814</v>
      </c>
      <c r="E10" s="64">
        <v>80953</v>
      </c>
      <c r="F10" s="64">
        <v>0</v>
      </c>
      <c r="G10" s="64">
        <v>0</v>
      </c>
      <c r="H10" s="64">
        <v>0</v>
      </c>
      <c r="I10" s="64">
        <v>191054</v>
      </c>
      <c r="J10" s="64">
        <v>0</v>
      </c>
      <c r="K10" s="64">
        <v>0</v>
      </c>
      <c r="L10" s="64">
        <v>0</v>
      </c>
      <c r="M10" s="64">
        <v>0</v>
      </c>
      <c r="N10" s="64">
        <f t="shared" si="2"/>
        <v>290821</v>
      </c>
      <c r="O10" s="65">
        <f t="shared" si="1"/>
        <v>64.312472357364001</v>
      </c>
      <c r="P10" s="66"/>
    </row>
    <row r="11" spans="1:133">
      <c r="A11" s="61"/>
      <c r="B11" s="62">
        <v>518</v>
      </c>
      <c r="C11" s="63" t="s">
        <v>24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109144</v>
      </c>
      <c r="L11" s="64">
        <v>0</v>
      </c>
      <c r="M11" s="64">
        <v>0</v>
      </c>
      <c r="N11" s="64">
        <f t="shared" si="2"/>
        <v>109144</v>
      </c>
      <c r="O11" s="65">
        <f t="shared" si="1"/>
        <v>24.13622291021672</v>
      </c>
      <c r="P11" s="66"/>
    </row>
    <row r="12" spans="1:133">
      <c r="A12" s="61"/>
      <c r="B12" s="62">
        <v>519</v>
      </c>
      <c r="C12" s="63" t="s">
        <v>59</v>
      </c>
      <c r="D12" s="64">
        <v>2892200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f t="shared" si="2"/>
        <v>2892200</v>
      </c>
      <c r="O12" s="65">
        <f t="shared" si="1"/>
        <v>639.58425475453339</v>
      </c>
      <c r="P12" s="66"/>
    </row>
    <row r="13" spans="1:133" ht="15.75">
      <c r="A13" s="67" t="s">
        <v>26</v>
      </c>
      <c r="B13" s="68"/>
      <c r="C13" s="69"/>
      <c r="D13" s="70">
        <f t="shared" ref="D13:M13" si="3">SUM(D14:D16)</f>
        <v>1966020</v>
      </c>
      <c r="E13" s="70">
        <f t="shared" si="3"/>
        <v>0</v>
      </c>
      <c r="F13" s="70">
        <f t="shared" si="3"/>
        <v>0</v>
      </c>
      <c r="G13" s="70">
        <f t="shared" si="3"/>
        <v>0</v>
      </c>
      <c r="H13" s="70">
        <f t="shared" si="3"/>
        <v>0</v>
      </c>
      <c r="I13" s="70">
        <f t="shared" si="3"/>
        <v>0</v>
      </c>
      <c r="J13" s="70">
        <f t="shared" si="3"/>
        <v>0</v>
      </c>
      <c r="K13" s="70">
        <f t="shared" si="3"/>
        <v>0</v>
      </c>
      <c r="L13" s="70">
        <f t="shared" si="3"/>
        <v>0</v>
      </c>
      <c r="M13" s="70">
        <f t="shared" si="3"/>
        <v>0</v>
      </c>
      <c r="N13" s="71">
        <f t="shared" ref="N13:N31" si="4">SUM(D13:M13)</f>
        <v>1966020</v>
      </c>
      <c r="O13" s="72">
        <f t="shared" si="1"/>
        <v>434.76780185758514</v>
      </c>
      <c r="P13" s="73"/>
    </row>
    <row r="14" spans="1:133">
      <c r="A14" s="61"/>
      <c r="B14" s="62">
        <v>521</v>
      </c>
      <c r="C14" s="63" t="s">
        <v>27</v>
      </c>
      <c r="D14" s="64">
        <v>1277453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4"/>
        <v>1277453</v>
      </c>
      <c r="O14" s="65">
        <f t="shared" si="1"/>
        <v>282.49734630694383</v>
      </c>
      <c r="P14" s="66"/>
    </row>
    <row r="15" spans="1:133">
      <c r="A15" s="61"/>
      <c r="B15" s="62">
        <v>522</v>
      </c>
      <c r="C15" s="63" t="s">
        <v>28</v>
      </c>
      <c r="D15" s="64">
        <v>482034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f t="shared" si="4"/>
        <v>482034</v>
      </c>
      <c r="O15" s="65">
        <f t="shared" si="1"/>
        <v>106.59752321981424</v>
      </c>
      <c r="P15" s="66"/>
    </row>
    <row r="16" spans="1:133">
      <c r="A16" s="61"/>
      <c r="B16" s="62">
        <v>524</v>
      </c>
      <c r="C16" s="63" t="s">
        <v>29</v>
      </c>
      <c r="D16" s="64">
        <v>206533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f t="shared" si="4"/>
        <v>206533</v>
      </c>
      <c r="O16" s="65">
        <f t="shared" si="1"/>
        <v>45.672932330827066</v>
      </c>
      <c r="P16" s="66"/>
    </row>
    <row r="17" spans="1:119" ht="15.75">
      <c r="A17" s="67" t="s">
        <v>30</v>
      </c>
      <c r="B17" s="68"/>
      <c r="C17" s="69"/>
      <c r="D17" s="70">
        <f t="shared" ref="D17:M17" si="5">SUM(D18:D22)</f>
        <v>9083</v>
      </c>
      <c r="E17" s="70">
        <f t="shared" si="5"/>
        <v>35955</v>
      </c>
      <c r="F17" s="70">
        <f t="shared" si="5"/>
        <v>0</v>
      </c>
      <c r="G17" s="70">
        <f t="shared" si="5"/>
        <v>0</v>
      </c>
      <c r="H17" s="70">
        <f t="shared" si="5"/>
        <v>0</v>
      </c>
      <c r="I17" s="70">
        <f t="shared" si="5"/>
        <v>3309870</v>
      </c>
      <c r="J17" s="70">
        <f t="shared" si="5"/>
        <v>0</v>
      </c>
      <c r="K17" s="70">
        <f t="shared" si="5"/>
        <v>0</v>
      </c>
      <c r="L17" s="70">
        <f t="shared" si="5"/>
        <v>0</v>
      </c>
      <c r="M17" s="70">
        <f t="shared" si="5"/>
        <v>0</v>
      </c>
      <c r="N17" s="71">
        <f t="shared" si="4"/>
        <v>3354908</v>
      </c>
      <c r="O17" s="72">
        <f t="shared" si="1"/>
        <v>741.90800530738613</v>
      </c>
      <c r="P17" s="73"/>
    </row>
    <row r="18" spans="1:119">
      <c r="A18" s="61"/>
      <c r="B18" s="62">
        <v>533</v>
      </c>
      <c r="C18" s="63" t="s">
        <v>31</v>
      </c>
      <c r="D18" s="64">
        <v>0</v>
      </c>
      <c r="E18" s="64">
        <v>0</v>
      </c>
      <c r="F18" s="64">
        <v>0</v>
      </c>
      <c r="G18" s="64">
        <v>0</v>
      </c>
      <c r="H18" s="64">
        <v>0</v>
      </c>
      <c r="I18" s="64">
        <v>1445188</v>
      </c>
      <c r="J18" s="64">
        <v>0</v>
      </c>
      <c r="K18" s="64">
        <v>0</v>
      </c>
      <c r="L18" s="64">
        <v>0</v>
      </c>
      <c r="M18" s="64">
        <v>0</v>
      </c>
      <c r="N18" s="64">
        <f t="shared" si="4"/>
        <v>1445188</v>
      </c>
      <c r="O18" s="65">
        <f t="shared" si="1"/>
        <v>319.59044670499782</v>
      </c>
      <c r="P18" s="66"/>
    </row>
    <row r="19" spans="1:119">
      <c r="A19" s="61"/>
      <c r="B19" s="62">
        <v>534</v>
      </c>
      <c r="C19" s="63" t="s">
        <v>60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820735</v>
      </c>
      <c r="J19" s="64">
        <v>0</v>
      </c>
      <c r="K19" s="64">
        <v>0</v>
      </c>
      <c r="L19" s="64">
        <v>0</v>
      </c>
      <c r="M19" s="64">
        <v>0</v>
      </c>
      <c r="N19" s="64">
        <f t="shared" si="4"/>
        <v>820735</v>
      </c>
      <c r="O19" s="65">
        <f t="shared" si="1"/>
        <v>181.49823087129587</v>
      </c>
      <c r="P19" s="66"/>
    </row>
    <row r="20" spans="1:119">
      <c r="A20" s="61"/>
      <c r="B20" s="62">
        <v>535</v>
      </c>
      <c r="C20" s="63" t="s">
        <v>33</v>
      </c>
      <c r="D20" s="64">
        <v>0</v>
      </c>
      <c r="E20" s="64">
        <v>0</v>
      </c>
      <c r="F20" s="64">
        <v>0</v>
      </c>
      <c r="G20" s="64">
        <v>0</v>
      </c>
      <c r="H20" s="64">
        <v>0</v>
      </c>
      <c r="I20" s="64">
        <v>598417</v>
      </c>
      <c r="J20" s="64">
        <v>0</v>
      </c>
      <c r="K20" s="64">
        <v>0</v>
      </c>
      <c r="L20" s="64">
        <v>0</v>
      </c>
      <c r="M20" s="64">
        <v>0</v>
      </c>
      <c r="N20" s="64">
        <f t="shared" si="4"/>
        <v>598417</v>
      </c>
      <c r="O20" s="65">
        <f t="shared" si="1"/>
        <v>132.3345864661654</v>
      </c>
      <c r="P20" s="66"/>
    </row>
    <row r="21" spans="1:119">
      <c r="A21" s="61"/>
      <c r="B21" s="62">
        <v>538</v>
      </c>
      <c r="C21" s="63" t="s">
        <v>61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  <c r="I21" s="64">
        <v>130079</v>
      </c>
      <c r="J21" s="64">
        <v>0</v>
      </c>
      <c r="K21" s="64">
        <v>0</v>
      </c>
      <c r="L21" s="64">
        <v>0</v>
      </c>
      <c r="M21" s="64">
        <v>0</v>
      </c>
      <c r="N21" s="64">
        <f t="shared" si="4"/>
        <v>130079</v>
      </c>
      <c r="O21" s="65">
        <f t="shared" si="1"/>
        <v>28.765811587793014</v>
      </c>
      <c r="P21" s="66"/>
    </row>
    <row r="22" spans="1:119">
      <c r="A22" s="61"/>
      <c r="B22" s="62">
        <v>539</v>
      </c>
      <c r="C22" s="63" t="s">
        <v>34</v>
      </c>
      <c r="D22" s="64">
        <v>9083</v>
      </c>
      <c r="E22" s="64">
        <v>35955</v>
      </c>
      <c r="F22" s="64">
        <v>0</v>
      </c>
      <c r="G22" s="64">
        <v>0</v>
      </c>
      <c r="H22" s="64">
        <v>0</v>
      </c>
      <c r="I22" s="64">
        <v>315451</v>
      </c>
      <c r="J22" s="64">
        <v>0</v>
      </c>
      <c r="K22" s="64">
        <v>0</v>
      </c>
      <c r="L22" s="64">
        <v>0</v>
      </c>
      <c r="M22" s="64">
        <v>0</v>
      </c>
      <c r="N22" s="64">
        <f t="shared" si="4"/>
        <v>360489</v>
      </c>
      <c r="O22" s="65">
        <f t="shared" si="1"/>
        <v>79.718929677134014</v>
      </c>
      <c r="P22" s="66"/>
    </row>
    <row r="23" spans="1:119" ht="15.75">
      <c r="A23" s="67" t="s">
        <v>35</v>
      </c>
      <c r="B23" s="68"/>
      <c r="C23" s="69"/>
      <c r="D23" s="70">
        <f t="shared" ref="D23:M23" si="6">SUM(D24:D24)</f>
        <v>196773</v>
      </c>
      <c r="E23" s="70">
        <f t="shared" si="6"/>
        <v>0</v>
      </c>
      <c r="F23" s="70">
        <f t="shared" si="6"/>
        <v>0</v>
      </c>
      <c r="G23" s="70">
        <f t="shared" si="6"/>
        <v>0</v>
      </c>
      <c r="H23" s="70">
        <f t="shared" si="6"/>
        <v>0</v>
      </c>
      <c r="I23" s="70">
        <f t="shared" si="6"/>
        <v>0</v>
      </c>
      <c r="J23" s="70">
        <f t="shared" si="6"/>
        <v>0</v>
      </c>
      <c r="K23" s="70">
        <f t="shared" si="6"/>
        <v>0</v>
      </c>
      <c r="L23" s="70">
        <f t="shared" si="6"/>
        <v>0</v>
      </c>
      <c r="M23" s="70">
        <f t="shared" si="6"/>
        <v>0</v>
      </c>
      <c r="N23" s="70">
        <f t="shared" si="4"/>
        <v>196773</v>
      </c>
      <c r="O23" s="72">
        <f t="shared" si="1"/>
        <v>43.514595311808932</v>
      </c>
      <c r="P23" s="73"/>
    </row>
    <row r="24" spans="1:119">
      <c r="A24" s="61"/>
      <c r="B24" s="62">
        <v>541</v>
      </c>
      <c r="C24" s="63" t="s">
        <v>62</v>
      </c>
      <c r="D24" s="64">
        <v>196773</v>
      </c>
      <c r="E24" s="64">
        <v>0</v>
      </c>
      <c r="F24" s="64">
        <v>0</v>
      </c>
      <c r="G24" s="64">
        <v>0</v>
      </c>
      <c r="H24" s="64">
        <v>0</v>
      </c>
      <c r="I24" s="64">
        <v>0</v>
      </c>
      <c r="J24" s="64">
        <v>0</v>
      </c>
      <c r="K24" s="64">
        <v>0</v>
      </c>
      <c r="L24" s="64">
        <v>0</v>
      </c>
      <c r="M24" s="64">
        <v>0</v>
      </c>
      <c r="N24" s="64">
        <f t="shared" si="4"/>
        <v>196773</v>
      </c>
      <c r="O24" s="65">
        <f t="shared" si="1"/>
        <v>43.514595311808932</v>
      </c>
      <c r="P24" s="66"/>
    </row>
    <row r="25" spans="1:119" ht="15.75">
      <c r="A25" s="67" t="s">
        <v>37</v>
      </c>
      <c r="B25" s="68"/>
      <c r="C25" s="69"/>
      <c r="D25" s="70">
        <f t="shared" ref="D25:M25" si="7">SUM(D26:D28)</f>
        <v>624174</v>
      </c>
      <c r="E25" s="70">
        <f t="shared" si="7"/>
        <v>0</v>
      </c>
      <c r="F25" s="70">
        <f t="shared" si="7"/>
        <v>0</v>
      </c>
      <c r="G25" s="70">
        <f t="shared" si="7"/>
        <v>0</v>
      </c>
      <c r="H25" s="70">
        <f t="shared" si="7"/>
        <v>0</v>
      </c>
      <c r="I25" s="70">
        <f t="shared" si="7"/>
        <v>0</v>
      </c>
      <c r="J25" s="70">
        <f t="shared" si="7"/>
        <v>0</v>
      </c>
      <c r="K25" s="70">
        <f t="shared" si="7"/>
        <v>0</v>
      </c>
      <c r="L25" s="70">
        <f t="shared" si="7"/>
        <v>0</v>
      </c>
      <c r="M25" s="70">
        <f t="shared" si="7"/>
        <v>0</v>
      </c>
      <c r="N25" s="70">
        <f t="shared" si="4"/>
        <v>624174</v>
      </c>
      <c r="O25" s="72">
        <f t="shared" si="1"/>
        <v>138.03051747014595</v>
      </c>
      <c r="P25" s="66"/>
    </row>
    <row r="26" spans="1:119">
      <c r="A26" s="61"/>
      <c r="B26" s="62">
        <v>571</v>
      </c>
      <c r="C26" s="63" t="s">
        <v>38</v>
      </c>
      <c r="D26" s="64">
        <v>79774</v>
      </c>
      <c r="E26" s="64">
        <v>0</v>
      </c>
      <c r="F26" s="64">
        <v>0</v>
      </c>
      <c r="G26" s="64">
        <v>0</v>
      </c>
      <c r="H26" s="64">
        <v>0</v>
      </c>
      <c r="I26" s="64">
        <v>0</v>
      </c>
      <c r="J26" s="64">
        <v>0</v>
      </c>
      <c r="K26" s="64">
        <v>0</v>
      </c>
      <c r="L26" s="64">
        <v>0</v>
      </c>
      <c r="M26" s="64">
        <v>0</v>
      </c>
      <c r="N26" s="64">
        <f t="shared" si="4"/>
        <v>79774</v>
      </c>
      <c r="O26" s="65">
        <f t="shared" si="1"/>
        <v>17.641309155241043</v>
      </c>
      <c r="P26" s="66"/>
    </row>
    <row r="27" spans="1:119">
      <c r="A27" s="61"/>
      <c r="B27" s="62">
        <v>572</v>
      </c>
      <c r="C27" s="63" t="s">
        <v>63</v>
      </c>
      <c r="D27" s="64">
        <v>474139</v>
      </c>
      <c r="E27" s="64">
        <v>0</v>
      </c>
      <c r="F27" s="64">
        <v>0</v>
      </c>
      <c r="G27" s="64">
        <v>0</v>
      </c>
      <c r="H27" s="64">
        <v>0</v>
      </c>
      <c r="I27" s="64">
        <v>0</v>
      </c>
      <c r="J27" s="64">
        <v>0</v>
      </c>
      <c r="K27" s="64">
        <v>0</v>
      </c>
      <c r="L27" s="64">
        <v>0</v>
      </c>
      <c r="M27" s="64">
        <v>0</v>
      </c>
      <c r="N27" s="64">
        <f t="shared" si="4"/>
        <v>474139</v>
      </c>
      <c r="O27" s="65">
        <f t="shared" si="1"/>
        <v>104.85161432994251</v>
      </c>
      <c r="P27" s="66"/>
    </row>
    <row r="28" spans="1:119">
      <c r="A28" s="61"/>
      <c r="B28" s="62">
        <v>579</v>
      </c>
      <c r="C28" s="63" t="s">
        <v>40</v>
      </c>
      <c r="D28" s="64">
        <v>70261</v>
      </c>
      <c r="E28" s="64">
        <v>0</v>
      </c>
      <c r="F28" s="64">
        <v>0</v>
      </c>
      <c r="G28" s="64">
        <v>0</v>
      </c>
      <c r="H28" s="64">
        <v>0</v>
      </c>
      <c r="I28" s="64">
        <v>0</v>
      </c>
      <c r="J28" s="64">
        <v>0</v>
      </c>
      <c r="K28" s="64">
        <v>0</v>
      </c>
      <c r="L28" s="64">
        <v>0</v>
      </c>
      <c r="M28" s="64">
        <v>0</v>
      </c>
      <c r="N28" s="64">
        <f t="shared" si="4"/>
        <v>70261</v>
      </c>
      <c r="O28" s="65">
        <f t="shared" si="1"/>
        <v>15.537593984962406</v>
      </c>
      <c r="P28" s="66"/>
    </row>
    <row r="29" spans="1:119" ht="15.75">
      <c r="A29" s="67" t="s">
        <v>64</v>
      </c>
      <c r="B29" s="68"/>
      <c r="C29" s="69"/>
      <c r="D29" s="70">
        <f t="shared" ref="D29:M29" si="8">SUM(D30:D30)</f>
        <v>0</v>
      </c>
      <c r="E29" s="70">
        <f t="shared" si="8"/>
        <v>0</v>
      </c>
      <c r="F29" s="70">
        <f t="shared" si="8"/>
        <v>0</v>
      </c>
      <c r="G29" s="70">
        <f t="shared" si="8"/>
        <v>0</v>
      </c>
      <c r="H29" s="70">
        <f t="shared" si="8"/>
        <v>0</v>
      </c>
      <c r="I29" s="70">
        <f t="shared" si="8"/>
        <v>230285</v>
      </c>
      <c r="J29" s="70">
        <f t="shared" si="8"/>
        <v>0</v>
      </c>
      <c r="K29" s="70">
        <f t="shared" si="8"/>
        <v>0</v>
      </c>
      <c r="L29" s="70">
        <f t="shared" si="8"/>
        <v>0</v>
      </c>
      <c r="M29" s="70">
        <f t="shared" si="8"/>
        <v>0</v>
      </c>
      <c r="N29" s="70">
        <f t="shared" si="4"/>
        <v>230285</v>
      </c>
      <c r="O29" s="72">
        <f t="shared" si="1"/>
        <v>50.925475453339232</v>
      </c>
      <c r="P29" s="66"/>
    </row>
    <row r="30" spans="1:119" ht="15.75" thickBot="1">
      <c r="A30" s="61"/>
      <c r="B30" s="62">
        <v>581</v>
      </c>
      <c r="C30" s="63" t="s">
        <v>65</v>
      </c>
      <c r="D30" s="64">
        <v>0</v>
      </c>
      <c r="E30" s="64">
        <v>0</v>
      </c>
      <c r="F30" s="64">
        <v>0</v>
      </c>
      <c r="G30" s="64">
        <v>0</v>
      </c>
      <c r="H30" s="64">
        <v>0</v>
      </c>
      <c r="I30" s="64">
        <v>230285</v>
      </c>
      <c r="J30" s="64">
        <v>0</v>
      </c>
      <c r="K30" s="64">
        <v>0</v>
      </c>
      <c r="L30" s="64">
        <v>0</v>
      </c>
      <c r="M30" s="64">
        <v>0</v>
      </c>
      <c r="N30" s="64">
        <f t="shared" si="4"/>
        <v>230285</v>
      </c>
      <c r="O30" s="65">
        <f t="shared" si="1"/>
        <v>50.925475453339232</v>
      </c>
      <c r="P30" s="66"/>
    </row>
    <row r="31" spans="1:119" ht="16.5" thickBot="1">
      <c r="A31" s="74" t="s">
        <v>10</v>
      </c>
      <c r="B31" s="75"/>
      <c r="C31" s="76"/>
      <c r="D31" s="77">
        <f>SUM(D5,D13,D17,D23,D25,D29)</f>
        <v>6476940</v>
      </c>
      <c r="E31" s="77">
        <f t="shared" ref="E31:M31" si="9">SUM(E5,E13,E17,E23,E25,E29)</f>
        <v>116908</v>
      </c>
      <c r="F31" s="77">
        <f t="shared" si="9"/>
        <v>0</v>
      </c>
      <c r="G31" s="77">
        <f t="shared" si="9"/>
        <v>0</v>
      </c>
      <c r="H31" s="77">
        <f t="shared" si="9"/>
        <v>0</v>
      </c>
      <c r="I31" s="77">
        <f t="shared" si="9"/>
        <v>3731209</v>
      </c>
      <c r="J31" s="77">
        <f t="shared" si="9"/>
        <v>0</v>
      </c>
      <c r="K31" s="77">
        <f t="shared" si="9"/>
        <v>181593</v>
      </c>
      <c r="L31" s="77">
        <f t="shared" si="9"/>
        <v>0</v>
      </c>
      <c r="M31" s="77">
        <f t="shared" si="9"/>
        <v>0</v>
      </c>
      <c r="N31" s="77">
        <f t="shared" si="4"/>
        <v>10506650</v>
      </c>
      <c r="O31" s="78">
        <f t="shared" si="1"/>
        <v>2323.4520123839011</v>
      </c>
      <c r="P31" s="59"/>
      <c r="Q31" s="79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0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0"/>
      <c r="CA31" s="80"/>
      <c r="CB31" s="80"/>
      <c r="CC31" s="80"/>
      <c r="CD31" s="80"/>
      <c r="CE31" s="80"/>
      <c r="CF31" s="80"/>
      <c r="CG31" s="80"/>
      <c r="CH31" s="80"/>
      <c r="CI31" s="80"/>
      <c r="CJ31" s="80"/>
      <c r="CK31" s="80"/>
      <c r="CL31" s="80"/>
      <c r="CM31" s="80"/>
      <c r="CN31" s="80"/>
      <c r="CO31" s="80"/>
      <c r="CP31" s="80"/>
      <c r="CQ31" s="80"/>
      <c r="CR31" s="80"/>
      <c r="CS31" s="80"/>
      <c r="CT31" s="80"/>
      <c r="CU31" s="80"/>
      <c r="CV31" s="80"/>
      <c r="CW31" s="80"/>
      <c r="CX31" s="80"/>
      <c r="CY31" s="80"/>
      <c r="CZ31" s="80"/>
      <c r="DA31" s="80"/>
      <c r="DB31" s="80"/>
      <c r="DC31" s="80"/>
      <c r="DD31" s="80"/>
      <c r="DE31" s="80"/>
      <c r="DF31" s="80"/>
      <c r="DG31" s="80"/>
      <c r="DH31" s="80"/>
      <c r="DI31" s="80"/>
      <c r="DJ31" s="80"/>
      <c r="DK31" s="80"/>
      <c r="DL31" s="80"/>
      <c r="DM31" s="80"/>
      <c r="DN31" s="80"/>
      <c r="DO31" s="80"/>
    </row>
    <row r="32" spans="1:119">
      <c r="A32" s="81"/>
      <c r="B32" s="82"/>
      <c r="C32" s="82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4"/>
    </row>
    <row r="33" spans="1:15">
      <c r="A33" s="85"/>
      <c r="B33" s="86"/>
      <c r="C33" s="86"/>
      <c r="D33" s="87"/>
      <c r="E33" s="87"/>
      <c r="F33" s="87"/>
      <c r="G33" s="87"/>
      <c r="H33" s="87"/>
      <c r="I33" s="87"/>
      <c r="J33" s="87"/>
      <c r="K33" s="87"/>
      <c r="L33" s="171" t="s">
        <v>66</v>
      </c>
      <c r="M33" s="171"/>
      <c r="N33" s="171"/>
      <c r="O33" s="88">
        <v>4522</v>
      </c>
    </row>
    <row r="34" spans="1:15">
      <c r="A34" s="172"/>
      <c r="B34" s="173"/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4"/>
    </row>
    <row r="35" spans="1:15" ht="15.75" customHeight="1" thickBot="1">
      <c r="A35" s="175" t="s">
        <v>47</v>
      </c>
      <c r="B35" s="176"/>
      <c r="C35" s="176"/>
      <c r="D35" s="176"/>
      <c r="E35" s="176"/>
      <c r="F35" s="176"/>
      <c r="G35" s="176"/>
      <c r="H35" s="176"/>
      <c r="I35" s="176"/>
      <c r="J35" s="176"/>
      <c r="K35" s="176"/>
      <c r="L35" s="176"/>
      <c r="M35" s="176"/>
      <c r="N35" s="176"/>
      <c r="O35" s="177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2262162</v>
      </c>
      <c r="E5" s="24">
        <f t="shared" si="0"/>
        <v>77832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202357</v>
      </c>
      <c r="J5" s="24">
        <f t="shared" si="0"/>
        <v>0</v>
      </c>
      <c r="K5" s="24">
        <f t="shared" si="0"/>
        <v>131421</v>
      </c>
      <c r="L5" s="24">
        <f t="shared" si="0"/>
        <v>0</v>
      </c>
      <c r="M5" s="24">
        <f t="shared" si="0"/>
        <v>0</v>
      </c>
      <c r="N5" s="25">
        <f>SUM(D5:M5)</f>
        <v>2673772</v>
      </c>
      <c r="O5" s="30">
        <f t="shared" ref="O5:O31" si="1">(N5/O$33)</f>
        <v>592.85410199556543</v>
      </c>
      <c r="P5" s="6"/>
    </row>
    <row r="6" spans="1:133">
      <c r="A6" s="12"/>
      <c r="B6" s="42">
        <v>511</v>
      </c>
      <c r="C6" s="19" t="s">
        <v>19</v>
      </c>
      <c r="D6" s="43">
        <v>56092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56092</v>
      </c>
      <c r="O6" s="44">
        <f t="shared" si="1"/>
        <v>12.437250554323725</v>
      </c>
      <c r="P6" s="9"/>
    </row>
    <row r="7" spans="1:133">
      <c r="A7" s="12"/>
      <c r="B7" s="42">
        <v>512</v>
      </c>
      <c r="C7" s="19" t="s">
        <v>20</v>
      </c>
      <c r="D7" s="43">
        <v>148703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148703</v>
      </c>
      <c r="O7" s="44">
        <f t="shared" si="1"/>
        <v>32.971840354767181</v>
      </c>
      <c r="P7" s="9"/>
    </row>
    <row r="8" spans="1:133">
      <c r="A8" s="12"/>
      <c r="B8" s="42">
        <v>513</v>
      </c>
      <c r="C8" s="19" t="s">
        <v>21</v>
      </c>
      <c r="D8" s="43">
        <v>375588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58155</v>
      </c>
      <c r="L8" s="43">
        <v>0</v>
      </c>
      <c r="M8" s="43">
        <v>0</v>
      </c>
      <c r="N8" s="43">
        <f t="shared" si="2"/>
        <v>433743</v>
      </c>
      <c r="O8" s="44">
        <f t="shared" si="1"/>
        <v>96.17361419068736</v>
      </c>
      <c r="P8" s="9"/>
    </row>
    <row r="9" spans="1:133">
      <c r="A9" s="12"/>
      <c r="B9" s="42">
        <v>514</v>
      </c>
      <c r="C9" s="19" t="s">
        <v>22</v>
      </c>
      <c r="D9" s="43">
        <v>183220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183220</v>
      </c>
      <c r="O9" s="44">
        <f t="shared" si="1"/>
        <v>40.625277161862527</v>
      </c>
      <c r="P9" s="9"/>
    </row>
    <row r="10" spans="1:133">
      <c r="A10" s="12"/>
      <c r="B10" s="42">
        <v>517</v>
      </c>
      <c r="C10" s="19" t="s">
        <v>23</v>
      </c>
      <c r="D10" s="43">
        <v>18817</v>
      </c>
      <c r="E10" s="43">
        <v>77832</v>
      </c>
      <c r="F10" s="43">
        <v>0</v>
      </c>
      <c r="G10" s="43">
        <v>0</v>
      </c>
      <c r="H10" s="43">
        <v>0</v>
      </c>
      <c r="I10" s="43">
        <v>202357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299006</v>
      </c>
      <c r="O10" s="44">
        <f t="shared" si="1"/>
        <v>66.298447893569843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73266</v>
      </c>
      <c r="L11" s="43">
        <v>0</v>
      </c>
      <c r="M11" s="43">
        <v>0</v>
      </c>
      <c r="N11" s="43">
        <f t="shared" si="2"/>
        <v>73266</v>
      </c>
      <c r="O11" s="44">
        <f t="shared" si="1"/>
        <v>16.245232815964524</v>
      </c>
      <c r="P11" s="9"/>
    </row>
    <row r="12" spans="1:133">
      <c r="A12" s="12"/>
      <c r="B12" s="42">
        <v>519</v>
      </c>
      <c r="C12" s="19" t="s">
        <v>25</v>
      </c>
      <c r="D12" s="43">
        <v>1479742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1479742</v>
      </c>
      <c r="O12" s="44">
        <f t="shared" si="1"/>
        <v>328.10243902439026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1937755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1" si="4">SUM(D13:M13)</f>
        <v>1937755</v>
      </c>
      <c r="O13" s="41">
        <f t="shared" si="1"/>
        <v>429.65742793791577</v>
      </c>
      <c r="P13" s="10"/>
    </row>
    <row r="14" spans="1:133">
      <c r="A14" s="12"/>
      <c r="B14" s="42">
        <v>521</v>
      </c>
      <c r="C14" s="19" t="s">
        <v>27</v>
      </c>
      <c r="D14" s="43">
        <v>1236272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1236272</v>
      </c>
      <c r="O14" s="44">
        <f t="shared" si="1"/>
        <v>274.1179600886918</v>
      </c>
      <c r="P14" s="9"/>
    </row>
    <row r="15" spans="1:133">
      <c r="A15" s="12"/>
      <c r="B15" s="42">
        <v>522</v>
      </c>
      <c r="C15" s="19" t="s">
        <v>28</v>
      </c>
      <c r="D15" s="43">
        <v>493001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493001</v>
      </c>
      <c r="O15" s="44">
        <f t="shared" si="1"/>
        <v>109.31286031042129</v>
      </c>
      <c r="P15" s="9"/>
    </row>
    <row r="16" spans="1:133">
      <c r="A16" s="12"/>
      <c r="B16" s="42">
        <v>524</v>
      </c>
      <c r="C16" s="19" t="s">
        <v>29</v>
      </c>
      <c r="D16" s="43">
        <v>208482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208482</v>
      </c>
      <c r="O16" s="44">
        <f t="shared" si="1"/>
        <v>46.226607538802661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SUM(D18:D22)</f>
        <v>31088</v>
      </c>
      <c r="E17" s="29">
        <f t="shared" si="5"/>
        <v>1318652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3083153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4432893</v>
      </c>
      <c r="O17" s="41">
        <f t="shared" si="1"/>
        <v>982.90310421286028</v>
      </c>
      <c r="P17" s="10"/>
    </row>
    <row r="18" spans="1:119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1391455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1391455</v>
      </c>
      <c r="O18" s="44">
        <f t="shared" si="1"/>
        <v>308.52660753880264</v>
      </c>
      <c r="P18" s="9"/>
    </row>
    <row r="19" spans="1:119">
      <c r="A19" s="12"/>
      <c r="B19" s="42">
        <v>534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791238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791238</v>
      </c>
      <c r="O19" s="44">
        <f t="shared" si="1"/>
        <v>175.44079822616408</v>
      </c>
      <c r="P19" s="9"/>
    </row>
    <row r="20" spans="1:119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465080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465080</v>
      </c>
      <c r="O20" s="44">
        <f t="shared" si="1"/>
        <v>103.1219512195122</v>
      </c>
      <c r="P20" s="9"/>
    </row>
    <row r="21" spans="1:119">
      <c r="A21" s="12"/>
      <c r="B21" s="42">
        <v>538</v>
      </c>
      <c r="C21" s="19" t="s">
        <v>51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121570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121570</v>
      </c>
      <c r="O21" s="44">
        <f t="shared" si="1"/>
        <v>26.955654101995567</v>
      </c>
      <c r="P21" s="9"/>
    </row>
    <row r="22" spans="1:119">
      <c r="A22" s="12"/>
      <c r="B22" s="42">
        <v>539</v>
      </c>
      <c r="C22" s="19" t="s">
        <v>34</v>
      </c>
      <c r="D22" s="43">
        <v>31088</v>
      </c>
      <c r="E22" s="43">
        <v>1318652</v>
      </c>
      <c r="F22" s="43">
        <v>0</v>
      </c>
      <c r="G22" s="43">
        <v>0</v>
      </c>
      <c r="H22" s="43">
        <v>0</v>
      </c>
      <c r="I22" s="43">
        <v>313810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1663550</v>
      </c>
      <c r="O22" s="44">
        <f t="shared" si="1"/>
        <v>368.85809312638582</v>
      </c>
      <c r="P22" s="9"/>
    </row>
    <row r="23" spans="1:119" ht="15.75">
      <c r="A23" s="26" t="s">
        <v>35</v>
      </c>
      <c r="B23" s="27"/>
      <c r="C23" s="28"/>
      <c r="D23" s="29">
        <f t="shared" ref="D23:M23" si="6">SUM(D24:D24)</f>
        <v>115020</v>
      </c>
      <c r="E23" s="29">
        <f t="shared" si="6"/>
        <v>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115020</v>
      </c>
      <c r="O23" s="41">
        <f t="shared" si="1"/>
        <v>25.503325942350333</v>
      </c>
      <c r="P23" s="10"/>
    </row>
    <row r="24" spans="1:119">
      <c r="A24" s="12"/>
      <c r="B24" s="42">
        <v>541</v>
      </c>
      <c r="C24" s="19" t="s">
        <v>36</v>
      </c>
      <c r="D24" s="43">
        <v>115020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115020</v>
      </c>
      <c r="O24" s="44">
        <f t="shared" si="1"/>
        <v>25.503325942350333</v>
      </c>
      <c r="P24" s="9"/>
    </row>
    <row r="25" spans="1:119" ht="15.75">
      <c r="A25" s="26" t="s">
        <v>37</v>
      </c>
      <c r="B25" s="27"/>
      <c r="C25" s="28"/>
      <c r="D25" s="29">
        <f t="shared" ref="D25:M25" si="7">SUM(D26:D28)</f>
        <v>613113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613113</v>
      </c>
      <c r="O25" s="41">
        <f t="shared" si="1"/>
        <v>135.94523281596452</v>
      </c>
      <c r="P25" s="9"/>
    </row>
    <row r="26" spans="1:119">
      <c r="A26" s="12"/>
      <c r="B26" s="42">
        <v>571</v>
      </c>
      <c r="C26" s="19" t="s">
        <v>38</v>
      </c>
      <c r="D26" s="43">
        <v>74928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74928</v>
      </c>
      <c r="O26" s="44">
        <f t="shared" si="1"/>
        <v>16.613747228381374</v>
      </c>
      <c r="P26" s="9"/>
    </row>
    <row r="27" spans="1:119">
      <c r="A27" s="12"/>
      <c r="B27" s="42">
        <v>572</v>
      </c>
      <c r="C27" s="19" t="s">
        <v>39</v>
      </c>
      <c r="D27" s="43">
        <v>492519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492519</v>
      </c>
      <c r="O27" s="44">
        <f t="shared" si="1"/>
        <v>109.2059866962306</v>
      </c>
      <c r="P27" s="9"/>
    </row>
    <row r="28" spans="1:119">
      <c r="A28" s="12"/>
      <c r="B28" s="42">
        <v>579</v>
      </c>
      <c r="C28" s="19" t="s">
        <v>40</v>
      </c>
      <c r="D28" s="43">
        <v>45666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45666</v>
      </c>
      <c r="O28" s="44">
        <f t="shared" si="1"/>
        <v>10.125498891352549</v>
      </c>
      <c r="P28" s="9"/>
    </row>
    <row r="29" spans="1:119" ht="15.75">
      <c r="A29" s="26" t="s">
        <v>42</v>
      </c>
      <c r="B29" s="27"/>
      <c r="C29" s="28"/>
      <c r="D29" s="29">
        <f t="shared" ref="D29:M29" si="8">SUM(D30:D30)</f>
        <v>0</v>
      </c>
      <c r="E29" s="29">
        <f t="shared" si="8"/>
        <v>388</v>
      </c>
      <c r="F29" s="29">
        <f t="shared" si="8"/>
        <v>0</v>
      </c>
      <c r="G29" s="29">
        <f t="shared" si="8"/>
        <v>0</v>
      </c>
      <c r="H29" s="29">
        <f t="shared" si="8"/>
        <v>0</v>
      </c>
      <c r="I29" s="29">
        <f t="shared" si="8"/>
        <v>321779</v>
      </c>
      <c r="J29" s="29">
        <f t="shared" si="8"/>
        <v>0</v>
      </c>
      <c r="K29" s="29">
        <f t="shared" si="8"/>
        <v>0</v>
      </c>
      <c r="L29" s="29">
        <f t="shared" si="8"/>
        <v>0</v>
      </c>
      <c r="M29" s="29">
        <f t="shared" si="8"/>
        <v>0</v>
      </c>
      <c r="N29" s="29">
        <f t="shared" si="4"/>
        <v>322167</v>
      </c>
      <c r="O29" s="41">
        <f t="shared" si="1"/>
        <v>71.433924611973396</v>
      </c>
      <c r="P29" s="9"/>
    </row>
    <row r="30" spans="1:119" ht="15.75" thickBot="1">
      <c r="A30" s="12"/>
      <c r="B30" s="42">
        <v>581</v>
      </c>
      <c r="C30" s="19" t="s">
        <v>41</v>
      </c>
      <c r="D30" s="43">
        <v>0</v>
      </c>
      <c r="E30" s="43">
        <v>388</v>
      </c>
      <c r="F30" s="43">
        <v>0</v>
      </c>
      <c r="G30" s="43">
        <v>0</v>
      </c>
      <c r="H30" s="43">
        <v>0</v>
      </c>
      <c r="I30" s="43">
        <v>321779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322167</v>
      </c>
      <c r="O30" s="44">
        <f t="shared" si="1"/>
        <v>71.433924611973396</v>
      </c>
      <c r="P30" s="9"/>
    </row>
    <row r="31" spans="1:119" ht="16.5" thickBot="1">
      <c r="A31" s="13" t="s">
        <v>10</v>
      </c>
      <c r="B31" s="21"/>
      <c r="C31" s="20"/>
      <c r="D31" s="14">
        <f>SUM(D5,D13,D17,D23,D25,D29)</f>
        <v>4959138</v>
      </c>
      <c r="E31" s="14">
        <f t="shared" ref="E31:M31" si="9">SUM(E5,E13,E17,E23,E25,E29)</f>
        <v>1396872</v>
      </c>
      <c r="F31" s="14">
        <f t="shared" si="9"/>
        <v>0</v>
      </c>
      <c r="G31" s="14">
        <f t="shared" si="9"/>
        <v>0</v>
      </c>
      <c r="H31" s="14">
        <f t="shared" si="9"/>
        <v>0</v>
      </c>
      <c r="I31" s="14">
        <f t="shared" si="9"/>
        <v>3607289</v>
      </c>
      <c r="J31" s="14">
        <f t="shared" si="9"/>
        <v>0</v>
      </c>
      <c r="K31" s="14">
        <f t="shared" si="9"/>
        <v>131421</v>
      </c>
      <c r="L31" s="14">
        <f t="shared" si="9"/>
        <v>0</v>
      </c>
      <c r="M31" s="14">
        <f t="shared" si="9"/>
        <v>0</v>
      </c>
      <c r="N31" s="14">
        <f t="shared" si="4"/>
        <v>10094720</v>
      </c>
      <c r="O31" s="35">
        <f t="shared" si="1"/>
        <v>2238.2971175166299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157" t="s">
        <v>57</v>
      </c>
      <c r="M33" s="157"/>
      <c r="N33" s="157"/>
      <c r="O33" s="39">
        <v>4510</v>
      </c>
    </row>
    <row r="34" spans="1:15">
      <c r="A34" s="158"/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6"/>
    </row>
    <row r="35" spans="1:15" ht="15.75" customHeight="1" thickBot="1">
      <c r="A35" s="159" t="s">
        <v>47</v>
      </c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1650755</v>
      </c>
      <c r="E5" s="24">
        <f t="shared" si="0"/>
        <v>78385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200428</v>
      </c>
      <c r="J5" s="24">
        <f t="shared" si="0"/>
        <v>0</v>
      </c>
      <c r="K5" s="24">
        <f t="shared" si="0"/>
        <v>132254</v>
      </c>
      <c r="L5" s="24">
        <f t="shared" si="0"/>
        <v>0</v>
      </c>
      <c r="M5" s="24">
        <f t="shared" si="0"/>
        <v>0</v>
      </c>
      <c r="N5" s="25">
        <f>SUM(D5:M5)</f>
        <v>2061822</v>
      </c>
      <c r="O5" s="30">
        <f t="shared" ref="O5:O31" si="1">(N5/O$33)</f>
        <v>460.02275769745648</v>
      </c>
      <c r="P5" s="6"/>
    </row>
    <row r="6" spans="1:133">
      <c r="A6" s="12"/>
      <c r="B6" s="42">
        <v>511</v>
      </c>
      <c r="C6" s="19" t="s">
        <v>19</v>
      </c>
      <c r="D6" s="43">
        <v>55598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55598</v>
      </c>
      <c r="O6" s="44">
        <f t="shared" si="1"/>
        <v>12.404730031236056</v>
      </c>
      <c r="P6" s="9"/>
    </row>
    <row r="7" spans="1:133">
      <c r="A7" s="12"/>
      <c r="B7" s="42">
        <v>512</v>
      </c>
      <c r="C7" s="19" t="s">
        <v>20</v>
      </c>
      <c r="D7" s="43">
        <v>178451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178451</v>
      </c>
      <c r="O7" s="44">
        <f t="shared" si="1"/>
        <v>39.815037929495759</v>
      </c>
      <c r="P7" s="9"/>
    </row>
    <row r="8" spans="1:133">
      <c r="A8" s="12"/>
      <c r="B8" s="42">
        <v>513</v>
      </c>
      <c r="C8" s="19" t="s">
        <v>21</v>
      </c>
      <c r="D8" s="43">
        <v>386780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56013</v>
      </c>
      <c r="L8" s="43">
        <v>0</v>
      </c>
      <c r="M8" s="43">
        <v>0</v>
      </c>
      <c r="N8" s="43">
        <f t="shared" si="2"/>
        <v>442793</v>
      </c>
      <c r="O8" s="44">
        <f t="shared" si="1"/>
        <v>98.793618920124942</v>
      </c>
      <c r="P8" s="9"/>
    </row>
    <row r="9" spans="1:133">
      <c r="A9" s="12"/>
      <c r="B9" s="42">
        <v>514</v>
      </c>
      <c r="C9" s="19" t="s">
        <v>22</v>
      </c>
      <c r="D9" s="43">
        <v>308766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308766</v>
      </c>
      <c r="O9" s="44">
        <f t="shared" si="1"/>
        <v>68.890227576974567</v>
      </c>
      <c r="P9" s="9"/>
    </row>
    <row r="10" spans="1:133">
      <c r="A10" s="12"/>
      <c r="B10" s="42">
        <v>517</v>
      </c>
      <c r="C10" s="19" t="s">
        <v>23</v>
      </c>
      <c r="D10" s="43">
        <v>12968</v>
      </c>
      <c r="E10" s="43">
        <v>78385</v>
      </c>
      <c r="F10" s="43">
        <v>0</v>
      </c>
      <c r="G10" s="43">
        <v>0</v>
      </c>
      <c r="H10" s="43">
        <v>0</v>
      </c>
      <c r="I10" s="43">
        <v>200428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291781</v>
      </c>
      <c r="O10" s="44">
        <f t="shared" si="1"/>
        <v>65.100624721106655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76241</v>
      </c>
      <c r="L11" s="43">
        <v>0</v>
      </c>
      <c r="M11" s="43">
        <v>0</v>
      </c>
      <c r="N11" s="43">
        <f t="shared" si="2"/>
        <v>76241</v>
      </c>
      <c r="O11" s="44">
        <f t="shared" si="1"/>
        <v>17.010486390004463</v>
      </c>
      <c r="P11" s="9"/>
    </row>
    <row r="12" spans="1:133">
      <c r="A12" s="12"/>
      <c r="B12" s="42">
        <v>519</v>
      </c>
      <c r="C12" s="19" t="s">
        <v>25</v>
      </c>
      <c r="D12" s="43">
        <v>708192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708192</v>
      </c>
      <c r="O12" s="44">
        <f t="shared" si="1"/>
        <v>158.00803212851406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2109125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1" si="4">SUM(D13:M13)</f>
        <v>2109125</v>
      </c>
      <c r="O13" s="41">
        <f t="shared" si="1"/>
        <v>470.57675145024541</v>
      </c>
      <c r="P13" s="10"/>
    </row>
    <row r="14" spans="1:133">
      <c r="A14" s="12"/>
      <c r="B14" s="42">
        <v>521</v>
      </c>
      <c r="C14" s="19" t="s">
        <v>27</v>
      </c>
      <c r="D14" s="43">
        <v>1316983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1316983</v>
      </c>
      <c r="O14" s="44">
        <f t="shared" si="1"/>
        <v>293.83824185631414</v>
      </c>
      <c r="P14" s="9"/>
    </row>
    <row r="15" spans="1:133">
      <c r="A15" s="12"/>
      <c r="B15" s="42">
        <v>522</v>
      </c>
      <c r="C15" s="19" t="s">
        <v>28</v>
      </c>
      <c r="D15" s="43">
        <v>562960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562960</v>
      </c>
      <c r="O15" s="44">
        <f t="shared" si="1"/>
        <v>125.60464078536367</v>
      </c>
      <c r="P15" s="9"/>
    </row>
    <row r="16" spans="1:133">
      <c r="A16" s="12"/>
      <c r="B16" s="42">
        <v>524</v>
      </c>
      <c r="C16" s="19" t="s">
        <v>29</v>
      </c>
      <c r="D16" s="43">
        <v>229182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229182</v>
      </c>
      <c r="O16" s="44">
        <f t="shared" si="1"/>
        <v>51.133868808567605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SUM(D18:D22)</f>
        <v>40363</v>
      </c>
      <c r="E17" s="29">
        <f t="shared" si="5"/>
        <v>424649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2838350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3303362</v>
      </c>
      <c r="O17" s="41">
        <f t="shared" si="1"/>
        <v>737.02855867916105</v>
      </c>
      <c r="P17" s="10"/>
    </row>
    <row r="18" spans="1:119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1341524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1341524</v>
      </c>
      <c r="O18" s="44">
        <f t="shared" si="1"/>
        <v>299.31369924141006</v>
      </c>
      <c r="P18" s="9"/>
    </row>
    <row r="19" spans="1:119">
      <c r="A19" s="12"/>
      <c r="B19" s="42">
        <v>534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760025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760025</v>
      </c>
      <c r="O19" s="44">
        <f t="shared" si="1"/>
        <v>169.57273538598841</v>
      </c>
      <c r="P19" s="9"/>
    </row>
    <row r="20" spans="1:119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472869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472869</v>
      </c>
      <c r="O20" s="44">
        <f t="shared" si="1"/>
        <v>105.50401606425703</v>
      </c>
      <c r="P20" s="9"/>
    </row>
    <row r="21" spans="1:119">
      <c r="A21" s="12"/>
      <c r="B21" s="42">
        <v>538</v>
      </c>
      <c r="C21" s="19" t="s">
        <v>51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116994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116994</v>
      </c>
      <c r="O21" s="44">
        <f t="shared" si="1"/>
        <v>26.103078982597054</v>
      </c>
      <c r="P21" s="9"/>
    </row>
    <row r="22" spans="1:119">
      <c r="A22" s="12"/>
      <c r="B22" s="42">
        <v>539</v>
      </c>
      <c r="C22" s="19" t="s">
        <v>34</v>
      </c>
      <c r="D22" s="43">
        <v>40363</v>
      </c>
      <c r="E22" s="43">
        <v>424649</v>
      </c>
      <c r="F22" s="43">
        <v>0</v>
      </c>
      <c r="G22" s="43">
        <v>0</v>
      </c>
      <c r="H22" s="43">
        <v>0</v>
      </c>
      <c r="I22" s="43">
        <v>146938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611950</v>
      </c>
      <c r="O22" s="44">
        <f t="shared" si="1"/>
        <v>136.53502900490852</v>
      </c>
      <c r="P22" s="9"/>
    </row>
    <row r="23" spans="1:119" ht="15.75">
      <c r="A23" s="26" t="s">
        <v>35</v>
      </c>
      <c r="B23" s="27"/>
      <c r="C23" s="28"/>
      <c r="D23" s="29">
        <f t="shared" ref="D23:M23" si="6">SUM(D24:D24)</f>
        <v>268957</v>
      </c>
      <c r="E23" s="29">
        <f t="shared" si="6"/>
        <v>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268957</v>
      </c>
      <c r="O23" s="41">
        <f t="shared" si="1"/>
        <v>60.008255243195002</v>
      </c>
      <c r="P23" s="10"/>
    </row>
    <row r="24" spans="1:119">
      <c r="A24" s="12"/>
      <c r="B24" s="42">
        <v>541</v>
      </c>
      <c r="C24" s="19" t="s">
        <v>36</v>
      </c>
      <c r="D24" s="43">
        <v>268957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268957</v>
      </c>
      <c r="O24" s="44">
        <f t="shared" si="1"/>
        <v>60.008255243195002</v>
      </c>
      <c r="P24" s="9"/>
    </row>
    <row r="25" spans="1:119" ht="15.75">
      <c r="A25" s="26" t="s">
        <v>37</v>
      </c>
      <c r="B25" s="27"/>
      <c r="C25" s="28"/>
      <c r="D25" s="29">
        <f t="shared" ref="D25:M25" si="7">SUM(D26:D28)</f>
        <v>782568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782568</v>
      </c>
      <c r="O25" s="41">
        <f t="shared" si="1"/>
        <v>174.60240963855421</v>
      </c>
      <c r="P25" s="9"/>
    </row>
    <row r="26" spans="1:119">
      <c r="A26" s="12"/>
      <c r="B26" s="42">
        <v>571</v>
      </c>
      <c r="C26" s="19" t="s">
        <v>38</v>
      </c>
      <c r="D26" s="43">
        <v>76760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76760</v>
      </c>
      <c r="O26" s="44">
        <f t="shared" si="1"/>
        <v>17.126282909415441</v>
      </c>
      <c r="P26" s="9"/>
    </row>
    <row r="27" spans="1:119">
      <c r="A27" s="12"/>
      <c r="B27" s="42">
        <v>572</v>
      </c>
      <c r="C27" s="19" t="s">
        <v>39</v>
      </c>
      <c r="D27" s="43">
        <v>662022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662022</v>
      </c>
      <c r="O27" s="44">
        <f t="shared" si="1"/>
        <v>147.70682730923696</v>
      </c>
      <c r="P27" s="9"/>
    </row>
    <row r="28" spans="1:119">
      <c r="A28" s="12"/>
      <c r="B28" s="42">
        <v>579</v>
      </c>
      <c r="C28" s="19" t="s">
        <v>40</v>
      </c>
      <c r="D28" s="43">
        <v>43786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43786</v>
      </c>
      <c r="O28" s="44">
        <f t="shared" si="1"/>
        <v>9.769299419901829</v>
      </c>
      <c r="P28" s="9"/>
    </row>
    <row r="29" spans="1:119" ht="15.75">
      <c r="A29" s="26" t="s">
        <v>42</v>
      </c>
      <c r="B29" s="27"/>
      <c r="C29" s="28"/>
      <c r="D29" s="29">
        <f t="shared" ref="D29:M29" si="8">SUM(D30:D30)</f>
        <v>16910</v>
      </c>
      <c r="E29" s="29">
        <f t="shared" si="8"/>
        <v>2915</v>
      </c>
      <c r="F29" s="29">
        <f t="shared" si="8"/>
        <v>0</v>
      </c>
      <c r="G29" s="29">
        <f t="shared" si="8"/>
        <v>0</v>
      </c>
      <c r="H29" s="29">
        <f t="shared" si="8"/>
        <v>0</v>
      </c>
      <c r="I29" s="29">
        <f t="shared" si="8"/>
        <v>429026</v>
      </c>
      <c r="J29" s="29">
        <f t="shared" si="8"/>
        <v>0</v>
      </c>
      <c r="K29" s="29">
        <f t="shared" si="8"/>
        <v>0</v>
      </c>
      <c r="L29" s="29">
        <f t="shared" si="8"/>
        <v>0</v>
      </c>
      <c r="M29" s="29">
        <f t="shared" si="8"/>
        <v>0</v>
      </c>
      <c r="N29" s="29">
        <f t="shared" si="4"/>
        <v>448851</v>
      </c>
      <c r="O29" s="41">
        <f t="shared" si="1"/>
        <v>100.14524765729585</v>
      </c>
      <c r="P29" s="9"/>
    </row>
    <row r="30" spans="1:119" ht="15.75" thickBot="1">
      <c r="A30" s="12"/>
      <c r="B30" s="42">
        <v>581</v>
      </c>
      <c r="C30" s="19" t="s">
        <v>41</v>
      </c>
      <c r="D30" s="43">
        <v>16910</v>
      </c>
      <c r="E30" s="43">
        <v>2915</v>
      </c>
      <c r="F30" s="43">
        <v>0</v>
      </c>
      <c r="G30" s="43">
        <v>0</v>
      </c>
      <c r="H30" s="43">
        <v>0</v>
      </c>
      <c r="I30" s="43">
        <v>429026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448851</v>
      </c>
      <c r="O30" s="44">
        <f t="shared" si="1"/>
        <v>100.14524765729585</v>
      </c>
      <c r="P30" s="9"/>
    </row>
    <row r="31" spans="1:119" ht="16.5" thickBot="1">
      <c r="A31" s="13" t="s">
        <v>10</v>
      </c>
      <c r="B31" s="21"/>
      <c r="C31" s="20"/>
      <c r="D31" s="14">
        <f>SUM(D5,D13,D17,D23,D25,D29)</f>
        <v>4868678</v>
      </c>
      <c r="E31" s="14">
        <f t="shared" ref="E31:M31" si="9">SUM(E5,E13,E17,E23,E25,E29)</f>
        <v>505949</v>
      </c>
      <c r="F31" s="14">
        <f t="shared" si="9"/>
        <v>0</v>
      </c>
      <c r="G31" s="14">
        <f t="shared" si="9"/>
        <v>0</v>
      </c>
      <c r="H31" s="14">
        <f t="shared" si="9"/>
        <v>0</v>
      </c>
      <c r="I31" s="14">
        <f t="shared" si="9"/>
        <v>3467804</v>
      </c>
      <c r="J31" s="14">
        <f t="shared" si="9"/>
        <v>0</v>
      </c>
      <c r="K31" s="14">
        <f t="shared" si="9"/>
        <v>132254</v>
      </c>
      <c r="L31" s="14">
        <f t="shared" si="9"/>
        <v>0</v>
      </c>
      <c r="M31" s="14">
        <f t="shared" si="9"/>
        <v>0</v>
      </c>
      <c r="N31" s="14">
        <f t="shared" si="4"/>
        <v>8974685</v>
      </c>
      <c r="O31" s="35">
        <f t="shared" si="1"/>
        <v>2002.383980365908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157" t="s">
        <v>52</v>
      </c>
      <c r="M33" s="157"/>
      <c r="N33" s="157"/>
      <c r="O33" s="39">
        <v>4482</v>
      </c>
    </row>
    <row r="34" spans="1:15">
      <c r="A34" s="158"/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6"/>
    </row>
    <row r="35" spans="1:15" ht="15.75" customHeight="1" thickBot="1">
      <c r="A35" s="159" t="s">
        <v>47</v>
      </c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1474492</v>
      </c>
      <c r="E5" s="24">
        <f t="shared" si="0"/>
        <v>77873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203744</v>
      </c>
      <c r="J5" s="24">
        <f t="shared" si="0"/>
        <v>0</v>
      </c>
      <c r="K5" s="24">
        <f t="shared" si="0"/>
        <v>116512</v>
      </c>
      <c r="L5" s="24">
        <f t="shared" si="0"/>
        <v>0</v>
      </c>
      <c r="M5" s="24">
        <f t="shared" si="0"/>
        <v>0</v>
      </c>
      <c r="N5" s="25">
        <f>SUM(D5:M5)</f>
        <v>1872621</v>
      </c>
      <c r="O5" s="30">
        <f t="shared" ref="O5:O28" si="1">(N5/O$30)</f>
        <v>415.76842806394313</v>
      </c>
      <c r="P5" s="6"/>
    </row>
    <row r="6" spans="1:133">
      <c r="A6" s="12"/>
      <c r="B6" s="42">
        <v>511</v>
      </c>
      <c r="C6" s="19" t="s">
        <v>19</v>
      </c>
      <c r="D6" s="43">
        <v>58505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58505</v>
      </c>
      <c r="O6" s="44">
        <f t="shared" si="1"/>
        <v>12.989564831261101</v>
      </c>
      <c r="P6" s="9"/>
    </row>
    <row r="7" spans="1:133">
      <c r="A7" s="12"/>
      <c r="B7" s="42">
        <v>512</v>
      </c>
      <c r="C7" s="19" t="s">
        <v>20</v>
      </c>
      <c r="D7" s="43">
        <v>169299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169299</v>
      </c>
      <c r="O7" s="44">
        <f t="shared" si="1"/>
        <v>37.58858792184725</v>
      </c>
      <c r="P7" s="9"/>
    </row>
    <row r="8" spans="1:133">
      <c r="A8" s="12"/>
      <c r="B8" s="42">
        <v>513</v>
      </c>
      <c r="C8" s="19" t="s">
        <v>21</v>
      </c>
      <c r="D8" s="43">
        <v>410921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42011</v>
      </c>
      <c r="L8" s="43">
        <v>0</v>
      </c>
      <c r="M8" s="43">
        <v>0</v>
      </c>
      <c r="N8" s="43">
        <f t="shared" si="2"/>
        <v>452932</v>
      </c>
      <c r="O8" s="44">
        <f t="shared" si="1"/>
        <v>100.56216696269982</v>
      </c>
      <c r="P8" s="9"/>
    </row>
    <row r="9" spans="1:133">
      <c r="A9" s="12"/>
      <c r="B9" s="42">
        <v>514</v>
      </c>
      <c r="C9" s="19" t="s">
        <v>22</v>
      </c>
      <c r="D9" s="43">
        <v>128737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128737</v>
      </c>
      <c r="O9" s="44">
        <f t="shared" si="1"/>
        <v>28.582815275310836</v>
      </c>
      <c r="P9" s="9"/>
    </row>
    <row r="10" spans="1:133">
      <c r="A10" s="12"/>
      <c r="B10" s="42">
        <v>517</v>
      </c>
      <c r="C10" s="19" t="s">
        <v>23</v>
      </c>
      <c r="D10" s="43">
        <v>34087</v>
      </c>
      <c r="E10" s="43">
        <v>77873</v>
      </c>
      <c r="F10" s="43">
        <v>0</v>
      </c>
      <c r="G10" s="43">
        <v>0</v>
      </c>
      <c r="H10" s="43">
        <v>0</v>
      </c>
      <c r="I10" s="43">
        <v>203744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315704</v>
      </c>
      <c r="O10" s="44">
        <f t="shared" si="1"/>
        <v>70.094138543516877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74501</v>
      </c>
      <c r="L11" s="43">
        <v>0</v>
      </c>
      <c r="M11" s="43">
        <v>0</v>
      </c>
      <c r="N11" s="43">
        <f t="shared" si="2"/>
        <v>74501</v>
      </c>
      <c r="O11" s="44">
        <f t="shared" si="1"/>
        <v>16.541074600355241</v>
      </c>
      <c r="P11" s="9"/>
    </row>
    <row r="12" spans="1:133">
      <c r="A12" s="12"/>
      <c r="B12" s="42">
        <v>519</v>
      </c>
      <c r="C12" s="19" t="s">
        <v>25</v>
      </c>
      <c r="D12" s="43">
        <v>672943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672943</v>
      </c>
      <c r="O12" s="44">
        <f t="shared" si="1"/>
        <v>149.41007992895203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1972955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8" si="4">SUM(D13:M13)</f>
        <v>1972955</v>
      </c>
      <c r="O13" s="41">
        <f t="shared" si="1"/>
        <v>438.04507104795738</v>
      </c>
      <c r="P13" s="10"/>
    </row>
    <row r="14" spans="1:133">
      <c r="A14" s="12"/>
      <c r="B14" s="42">
        <v>521</v>
      </c>
      <c r="C14" s="19" t="s">
        <v>27</v>
      </c>
      <c r="D14" s="43">
        <v>1162548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1162548</v>
      </c>
      <c r="O14" s="44">
        <f t="shared" si="1"/>
        <v>258.11456483126108</v>
      </c>
      <c r="P14" s="9"/>
    </row>
    <row r="15" spans="1:133">
      <c r="A15" s="12"/>
      <c r="B15" s="42">
        <v>522</v>
      </c>
      <c r="C15" s="19" t="s">
        <v>28</v>
      </c>
      <c r="D15" s="43">
        <v>641000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641000</v>
      </c>
      <c r="O15" s="44">
        <f t="shared" si="1"/>
        <v>142.31793960923625</v>
      </c>
      <c r="P15" s="9"/>
    </row>
    <row r="16" spans="1:133">
      <c r="A16" s="12"/>
      <c r="B16" s="42">
        <v>524</v>
      </c>
      <c r="C16" s="19" t="s">
        <v>29</v>
      </c>
      <c r="D16" s="43">
        <v>169407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169407</v>
      </c>
      <c r="O16" s="44">
        <f t="shared" si="1"/>
        <v>37.612566607460039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SUM(D18:D21)</f>
        <v>0</v>
      </c>
      <c r="E17" s="29">
        <f t="shared" si="5"/>
        <v>819739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3524710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4344449</v>
      </c>
      <c r="O17" s="41">
        <f t="shared" si="1"/>
        <v>964.57571047957367</v>
      </c>
      <c r="P17" s="10"/>
    </row>
    <row r="18" spans="1:119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1615835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1615835</v>
      </c>
      <c r="O18" s="44">
        <f t="shared" si="1"/>
        <v>358.75555062166961</v>
      </c>
      <c r="P18" s="9"/>
    </row>
    <row r="19" spans="1:119">
      <c r="A19" s="12"/>
      <c r="B19" s="42">
        <v>534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875475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875475</v>
      </c>
      <c r="O19" s="44">
        <f t="shared" si="1"/>
        <v>194.37722024866784</v>
      </c>
      <c r="P19" s="9"/>
    </row>
    <row r="20" spans="1:119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546403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546403</v>
      </c>
      <c r="O20" s="44">
        <f t="shared" si="1"/>
        <v>121.31505328596803</v>
      </c>
      <c r="P20" s="9"/>
    </row>
    <row r="21" spans="1:119">
      <c r="A21" s="12"/>
      <c r="B21" s="42">
        <v>539</v>
      </c>
      <c r="C21" s="19" t="s">
        <v>34</v>
      </c>
      <c r="D21" s="43">
        <v>0</v>
      </c>
      <c r="E21" s="43">
        <v>819739</v>
      </c>
      <c r="F21" s="43">
        <v>0</v>
      </c>
      <c r="G21" s="43">
        <v>0</v>
      </c>
      <c r="H21" s="43">
        <v>0</v>
      </c>
      <c r="I21" s="43">
        <v>486997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1306736</v>
      </c>
      <c r="O21" s="44">
        <f t="shared" si="1"/>
        <v>290.12788632326823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SUM(D23:D23)</f>
        <v>107430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107430</v>
      </c>
      <c r="O22" s="41">
        <f t="shared" si="1"/>
        <v>23.852131438721138</v>
      </c>
      <c r="P22" s="10"/>
    </row>
    <row r="23" spans="1:119">
      <c r="A23" s="12"/>
      <c r="B23" s="42">
        <v>541</v>
      </c>
      <c r="C23" s="19" t="s">
        <v>36</v>
      </c>
      <c r="D23" s="43">
        <v>107430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107430</v>
      </c>
      <c r="O23" s="44">
        <f t="shared" si="1"/>
        <v>23.852131438721138</v>
      </c>
      <c r="P23" s="9"/>
    </row>
    <row r="24" spans="1:119" ht="15.75">
      <c r="A24" s="26" t="s">
        <v>37</v>
      </c>
      <c r="B24" s="27"/>
      <c r="C24" s="28"/>
      <c r="D24" s="29">
        <f t="shared" ref="D24:M24" si="7">SUM(D25:D27)</f>
        <v>779199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779199</v>
      </c>
      <c r="O24" s="41">
        <f t="shared" si="1"/>
        <v>173.00155417406751</v>
      </c>
      <c r="P24" s="9"/>
    </row>
    <row r="25" spans="1:119">
      <c r="A25" s="12"/>
      <c r="B25" s="42">
        <v>571</v>
      </c>
      <c r="C25" s="19" t="s">
        <v>38</v>
      </c>
      <c r="D25" s="43">
        <v>91790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91790</v>
      </c>
      <c r="O25" s="44">
        <f t="shared" si="1"/>
        <v>20.379662522202487</v>
      </c>
      <c r="P25" s="9"/>
    </row>
    <row r="26" spans="1:119">
      <c r="A26" s="12"/>
      <c r="B26" s="42">
        <v>572</v>
      </c>
      <c r="C26" s="19" t="s">
        <v>39</v>
      </c>
      <c r="D26" s="43">
        <v>648480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648480</v>
      </c>
      <c r="O26" s="44">
        <f t="shared" si="1"/>
        <v>143.97868561278864</v>
      </c>
      <c r="P26" s="9"/>
    </row>
    <row r="27" spans="1:119" ht="15.75" thickBot="1">
      <c r="A27" s="12"/>
      <c r="B27" s="42">
        <v>579</v>
      </c>
      <c r="C27" s="19" t="s">
        <v>40</v>
      </c>
      <c r="D27" s="43">
        <v>38929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38929</v>
      </c>
      <c r="O27" s="44">
        <f t="shared" si="1"/>
        <v>8.643206039076377</v>
      </c>
      <c r="P27" s="9"/>
    </row>
    <row r="28" spans="1:119" ht="16.5" thickBot="1">
      <c r="A28" s="13" t="s">
        <v>10</v>
      </c>
      <c r="B28" s="21"/>
      <c r="C28" s="20"/>
      <c r="D28" s="14">
        <f>SUM(D5,D13,D17,D22,D24)</f>
        <v>4334076</v>
      </c>
      <c r="E28" s="14">
        <f t="shared" ref="E28:M28" si="8">SUM(E5,E13,E17,E22,E24)</f>
        <v>897612</v>
      </c>
      <c r="F28" s="14">
        <f t="shared" si="8"/>
        <v>0</v>
      </c>
      <c r="G28" s="14">
        <f t="shared" si="8"/>
        <v>0</v>
      </c>
      <c r="H28" s="14">
        <f t="shared" si="8"/>
        <v>0</v>
      </c>
      <c r="I28" s="14">
        <f t="shared" si="8"/>
        <v>3728454</v>
      </c>
      <c r="J28" s="14">
        <f t="shared" si="8"/>
        <v>0</v>
      </c>
      <c r="K28" s="14">
        <f t="shared" si="8"/>
        <v>116512</v>
      </c>
      <c r="L28" s="14">
        <f t="shared" si="8"/>
        <v>0</v>
      </c>
      <c r="M28" s="14">
        <f t="shared" si="8"/>
        <v>0</v>
      </c>
      <c r="N28" s="14">
        <f t="shared" si="4"/>
        <v>9076654</v>
      </c>
      <c r="O28" s="35">
        <f t="shared" si="1"/>
        <v>2015.2428952042628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157" t="s">
        <v>49</v>
      </c>
      <c r="M30" s="157"/>
      <c r="N30" s="157"/>
      <c r="O30" s="39">
        <v>4504</v>
      </c>
    </row>
    <row r="31" spans="1:119">
      <c r="A31" s="158"/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6"/>
    </row>
    <row r="32" spans="1:119" ht="15.75" customHeight="1" thickBot="1">
      <c r="A32" s="159" t="s">
        <v>47</v>
      </c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9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SUM(D6:D12)</f>
        <v>1937349</v>
      </c>
      <c r="E5" s="24">
        <f t="shared" ref="E5:M5" si="0">SUM(E6:E12)</f>
        <v>78290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216083</v>
      </c>
      <c r="J5" s="24">
        <f t="shared" si="0"/>
        <v>0</v>
      </c>
      <c r="K5" s="24">
        <f t="shared" si="0"/>
        <v>102877</v>
      </c>
      <c r="L5" s="24">
        <f t="shared" si="0"/>
        <v>0</v>
      </c>
      <c r="M5" s="24">
        <f t="shared" si="0"/>
        <v>0</v>
      </c>
      <c r="N5" s="25">
        <f>SUM(D5:M5)</f>
        <v>2334599</v>
      </c>
      <c r="O5" s="30">
        <f t="shared" ref="O5:O30" si="1">(N5/O$32)</f>
        <v>520.65098126672615</v>
      </c>
      <c r="P5" s="6"/>
    </row>
    <row r="6" spans="1:133">
      <c r="A6" s="12"/>
      <c r="B6" s="42">
        <v>511</v>
      </c>
      <c r="C6" s="19" t="s">
        <v>19</v>
      </c>
      <c r="D6" s="43">
        <v>64784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64784</v>
      </c>
      <c r="O6" s="44">
        <f t="shared" si="1"/>
        <v>14.447814451382694</v>
      </c>
      <c r="P6" s="9"/>
    </row>
    <row r="7" spans="1:133">
      <c r="A7" s="12"/>
      <c r="B7" s="42">
        <v>512</v>
      </c>
      <c r="C7" s="19" t="s">
        <v>20</v>
      </c>
      <c r="D7" s="43">
        <v>353079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353079</v>
      </c>
      <c r="O7" s="44">
        <f t="shared" si="1"/>
        <v>78.74197145405887</v>
      </c>
      <c r="P7" s="9"/>
    </row>
    <row r="8" spans="1:133">
      <c r="A8" s="12"/>
      <c r="B8" s="42">
        <v>513</v>
      </c>
      <c r="C8" s="19" t="s">
        <v>21</v>
      </c>
      <c r="D8" s="43">
        <v>279819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43679</v>
      </c>
      <c r="L8" s="43">
        <v>0</v>
      </c>
      <c r="M8" s="43">
        <v>0</v>
      </c>
      <c r="N8" s="43">
        <f t="shared" si="2"/>
        <v>323498</v>
      </c>
      <c r="O8" s="44">
        <f t="shared" si="1"/>
        <v>72.144959857270294</v>
      </c>
      <c r="P8" s="9"/>
    </row>
    <row r="9" spans="1:133">
      <c r="A9" s="12"/>
      <c r="B9" s="42">
        <v>514</v>
      </c>
      <c r="C9" s="19" t="s">
        <v>22</v>
      </c>
      <c r="D9" s="43">
        <v>199511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199511</v>
      </c>
      <c r="O9" s="44">
        <f t="shared" si="1"/>
        <v>44.49397859054416</v>
      </c>
      <c r="P9" s="9"/>
    </row>
    <row r="10" spans="1:133">
      <c r="A10" s="12"/>
      <c r="B10" s="42">
        <v>517</v>
      </c>
      <c r="C10" s="19" t="s">
        <v>23</v>
      </c>
      <c r="D10" s="43">
        <v>157604</v>
      </c>
      <c r="E10" s="43">
        <v>78290</v>
      </c>
      <c r="F10" s="43">
        <v>0</v>
      </c>
      <c r="G10" s="43">
        <v>0</v>
      </c>
      <c r="H10" s="43">
        <v>0</v>
      </c>
      <c r="I10" s="43">
        <v>216083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451977</v>
      </c>
      <c r="O10" s="44">
        <f t="shared" si="1"/>
        <v>100.79772524531668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59198</v>
      </c>
      <c r="L11" s="43">
        <v>0</v>
      </c>
      <c r="M11" s="43">
        <v>0</v>
      </c>
      <c r="N11" s="43">
        <f t="shared" si="2"/>
        <v>59198</v>
      </c>
      <c r="O11" s="44">
        <f t="shared" si="1"/>
        <v>13.202051739518287</v>
      </c>
      <c r="P11" s="9"/>
    </row>
    <row r="12" spans="1:133">
      <c r="A12" s="12"/>
      <c r="B12" s="42">
        <v>519</v>
      </c>
      <c r="C12" s="19" t="s">
        <v>25</v>
      </c>
      <c r="D12" s="43">
        <v>882552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882552</v>
      </c>
      <c r="O12" s="44">
        <f t="shared" si="1"/>
        <v>196.82247992863515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1805973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0" si="4">SUM(D13:M13)</f>
        <v>1805973</v>
      </c>
      <c r="O13" s="41">
        <f t="shared" si="1"/>
        <v>402.7593666369313</v>
      </c>
      <c r="P13" s="10"/>
    </row>
    <row r="14" spans="1:133">
      <c r="A14" s="12"/>
      <c r="B14" s="42">
        <v>521</v>
      </c>
      <c r="C14" s="19" t="s">
        <v>27</v>
      </c>
      <c r="D14" s="43">
        <v>1117569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1117569</v>
      </c>
      <c r="O14" s="44">
        <f t="shared" si="1"/>
        <v>249.23483496877788</v>
      </c>
      <c r="P14" s="9"/>
    </row>
    <row r="15" spans="1:133">
      <c r="A15" s="12"/>
      <c r="B15" s="42">
        <v>522</v>
      </c>
      <c r="C15" s="19" t="s">
        <v>28</v>
      </c>
      <c r="D15" s="43">
        <v>498689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498689</v>
      </c>
      <c r="O15" s="44">
        <f t="shared" si="1"/>
        <v>111.21520963425513</v>
      </c>
      <c r="P15" s="9"/>
    </row>
    <row r="16" spans="1:133">
      <c r="A16" s="12"/>
      <c r="B16" s="42">
        <v>524</v>
      </c>
      <c r="C16" s="19" t="s">
        <v>29</v>
      </c>
      <c r="D16" s="43">
        <v>189715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189715</v>
      </c>
      <c r="O16" s="44">
        <f t="shared" si="1"/>
        <v>42.309322033898304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SUM(D18:D21)</f>
        <v>0</v>
      </c>
      <c r="E17" s="29">
        <f t="shared" si="5"/>
        <v>1854517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3192764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5047281</v>
      </c>
      <c r="O17" s="41">
        <f t="shared" si="1"/>
        <v>1125.6202051739517</v>
      </c>
      <c r="P17" s="10"/>
    </row>
    <row r="18" spans="1:119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1541940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1541940</v>
      </c>
      <c r="O18" s="44">
        <f t="shared" si="1"/>
        <v>343.87600356824265</v>
      </c>
      <c r="P18" s="9"/>
    </row>
    <row r="19" spans="1:119">
      <c r="A19" s="12"/>
      <c r="B19" s="42">
        <v>534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761265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761265</v>
      </c>
      <c r="O19" s="44">
        <f t="shared" si="1"/>
        <v>169.77363960749332</v>
      </c>
      <c r="P19" s="9"/>
    </row>
    <row r="20" spans="1:119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461242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461242</v>
      </c>
      <c r="O20" s="44">
        <f t="shared" si="1"/>
        <v>102.86396074933096</v>
      </c>
      <c r="P20" s="9"/>
    </row>
    <row r="21" spans="1:119">
      <c r="A21" s="12"/>
      <c r="B21" s="42">
        <v>539</v>
      </c>
      <c r="C21" s="19" t="s">
        <v>34</v>
      </c>
      <c r="D21" s="43">
        <v>0</v>
      </c>
      <c r="E21" s="43">
        <v>1854517</v>
      </c>
      <c r="F21" s="43">
        <v>0</v>
      </c>
      <c r="G21" s="43">
        <v>0</v>
      </c>
      <c r="H21" s="43">
        <v>0</v>
      </c>
      <c r="I21" s="43">
        <v>428317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2282834</v>
      </c>
      <c r="O21" s="44">
        <f t="shared" si="1"/>
        <v>509.10660124888494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SUM(D23:D23)</f>
        <v>125755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125755</v>
      </c>
      <c r="O22" s="41">
        <f t="shared" si="1"/>
        <v>28.045272078501338</v>
      </c>
      <c r="P22" s="10"/>
    </row>
    <row r="23" spans="1:119">
      <c r="A23" s="12"/>
      <c r="B23" s="42">
        <v>541</v>
      </c>
      <c r="C23" s="19" t="s">
        <v>36</v>
      </c>
      <c r="D23" s="43">
        <v>125755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125755</v>
      </c>
      <c r="O23" s="44">
        <f t="shared" si="1"/>
        <v>28.045272078501338</v>
      </c>
      <c r="P23" s="9"/>
    </row>
    <row r="24" spans="1:119" ht="15.75">
      <c r="A24" s="26" t="s">
        <v>37</v>
      </c>
      <c r="B24" s="27"/>
      <c r="C24" s="28"/>
      <c r="D24" s="29">
        <f t="shared" ref="D24:M24" si="7">SUM(D25:D27)</f>
        <v>655485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655485</v>
      </c>
      <c r="O24" s="41">
        <f t="shared" si="1"/>
        <v>146.18309545049064</v>
      </c>
      <c r="P24" s="9"/>
    </row>
    <row r="25" spans="1:119">
      <c r="A25" s="12"/>
      <c r="B25" s="42">
        <v>571</v>
      </c>
      <c r="C25" s="19" t="s">
        <v>38</v>
      </c>
      <c r="D25" s="43">
        <v>95924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95924</v>
      </c>
      <c r="O25" s="44">
        <f t="shared" si="1"/>
        <v>21.392506690454951</v>
      </c>
      <c r="P25" s="9"/>
    </row>
    <row r="26" spans="1:119">
      <c r="A26" s="12"/>
      <c r="B26" s="42">
        <v>572</v>
      </c>
      <c r="C26" s="19" t="s">
        <v>39</v>
      </c>
      <c r="D26" s="43">
        <v>533280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533280</v>
      </c>
      <c r="O26" s="44">
        <f t="shared" si="1"/>
        <v>118.92952720785013</v>
      </c>
      <c r="P26" s="9"/>
    </row>
    <row r="27" spans="1:119">
      <c r="A27" s="12"/>
      <c r="B27" s="42">
        <v>579</v>
      </c>
      <c r="C27" s="19" t="s">
        <v>40</v>
      </c>
      <c r="D27" s="43">
        <v>26281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26281</v>
      </c>
      <c r="O27" s="44">
        <f t="shared" si="1"/>
        <v>5.8610615521855483</v>
      </c>
      <c r="P27" s="9"/>
    </row>
    <row r="28" spans="1:119" ht="15.75">
      <c r="A28" s="26" t="s">
        <v>42</v>
      </c>
      <c r="B28" s="27"/>
      <c r="C28" s="28"/>
      <c r="D28" s="29">
        <f t="shared" ref="D28:M28" si="8">SUM(D29:D29)</f>
        <v>6468</v>
      </c>
      <c r="E28" s="29">
        <f t="shared" si="8"/>
        <v>0</v>
      </c>
      <c r="F28" s="29">
        <f t="shared" si="8"/>
        <v>0</v>
      </c>
      <c r="G28" s="29">
        <f t="shared" si="8"/>
        <v>9430</v>
      </c>
      <c r="H28" s="29">
        <f t="shared" si="8"/>
        <v>0</v>
      </c>
      <c r="I28" s="29">
        <f t="shared" si="8"/>
        <v>0</v>
      </c>
      <c r="J28" s="29">
        <f t="shared" si="8"/>
        <v>0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4"/>
        <v>15898</v>
      </c>
      <c r="O28" s="41">
        <f t="shared" si="1"/>
        <v>3.5454950936663692</v>
      </c>
      <c r="P28" s="9"/>
    </row>
    <row r="29" spans="1:119" ht="15.75" thickBot="1">
      <c r="A29" s="12"/>
      <c r="B29" s="42">
        <v>581</v>
      </c>
      <c r="C29" s="19" t="s">
        <v>41</v>
      </c>
      <c r="D29" s="43">
        <v>6468</v>
      </c>
      <c r="E29" s="43">
        <v>0</v>
      </c>
      <c r="F29" s="43">
        <v>0</v>
      </c>
      <c r="G29" s="43">
        <v>9430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15898</v>
      </c>
      <c r="O29" s="44">
        <f t="shared" si="1"/>
        <v>3.5454950936663692</v>
      </c>
      <c r="P29" s="9"/>
    </row>
    <row r="30" spans="1:119" ht="16.5" thickBot="1">
      <c r="A30" s="13" t="s">
        <v>10</v>
      </c>
      <c r="B30" s="21"/>
      <c r="C30" s="20"/>
      <c r="D30" s="14">
        <f>SUM(D5,D13,D17,D22,D24,D28)</f>
        <v>4531030</v>
      </c>
      <c r="E30" s="14">
        <f t="shared" ref="E30:M30" si="9">SUM(E5,E13,E17,E22,E24,E28)</f>
        <v>1932807</v>
      </c>
      <c r="F30" s="14">
        <f t="shared" si="9"/>
        <v>0</v>
      </c>
      <c r="G30" s="14">
        <f t="shared" si="9"/>
        <v>9430</v>
      </c>
      <c r="H30" s="14">
        <f t="shared" si="9"/>
        <v>0</v>
      </c>
      <c r="I30" s="14">
        <f t="shared" si="9"/>
        <v>3408847</v>
      </c>
      <c r="J30" s="14">
        <f t="shared" si="9"/>
        <v>0</v>
      </c>
      <c r="K30" s="14">
        <f t="shared" si="9"/>
        <v>102877</v>
      </c>
      <c r="L30" s="14">
        <f t="shared" si="9"/>
        <v>0</v>
      </c>
      <c r="M30" s="14">
        <f t="shared" si="9"/>
        <v>0</v>
      </c>
      <c r="N30" s="14">
        <f t="shared" si="4"/>
        <v>9984991</v>
      </c>
      <c r="O30" s="35">
        <f t="shared" si="1"/>
        <v>2226.8044157002678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157" t="s">
        <v>46</v>
      </c>
      <c r="M32" s="157"/>
      <c r="N32" s="157"/>
      <c r="O32" s="39">
        <v>4484</v>
      </c>
    </row>
    <row r="33" spans="1:15">
      <c r="A33" s="158"/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6"/>
    </row>
    <row r="34" spans="1:15" ht="15.75" thickBot="1">
      <c r="A34" s="159" t="s">
        <v>47</v>
      </c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9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4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11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SUM(D6:D12)</f>
        <v>1699969</v>
      </c>
      <c r="E5" s="24">
        <f t="shared" ref="E5:M5" si="0">SUM(E6:E12)</f>
        <v>20971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208669</v>
      </c>
      <c r="J5" s="24">
        <f t="shared" si="0"/>
        <v>0</v>
      </c>
      <c r="K5" s="24">
        <f t="shared" si="0"/>
        <v>87743</v>
      </c>
      <c r="L5" s="24">
        <f t="shared" si="0"/>
        <v>0</v>
      </c>
      <c r="M5" s="24">
        <f t="shared" si="0"/>
        <v>0</v>
      </c>
      <c r="N5" s="25">
        <f>SUM(D5:M5)</f>
        <v>2017352</v>
      </c>
      <c r="O5" s="30">
        <f t="shared" ref="O5:O30" si="1">(N5/O$32)</f>
        <v>363.22506301764491</v>
      </c>
      <c r="P5" s="6"/>
    </row>
    <row r="6" spans="1:133">
      <c r="A6" s="12"/>
      <c r="B6" s="42">
        <v>511</v>
      </c>
      <c r="C6" s="19" t="s">
        <v>19</v>
      </c>
      <c r="D6" s="43">
        <v>59697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59697</v>
      </c>
      <c r="O6" s="44">
        <f t="shared" si="1"/>
        <v>10.748469571480014</v>
      </c>
      <c r="P6" s="9"/>
    </row>
    <row r="7" spans="1:133">
      <c r="A7" s="12"/>
      <c r="B7" s="42">
        <v>512</v>
      </c>
      <c r="C7" s="19" t="s">
        <v>20</v>
      </c>
      <c r="D7" s="43">
        <v>352796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352796</v>
      </c>
      <c r="O7" s="44">
        <f t="shared" si="1"/>
        <v>63.521065898451567</v>
      </c>
      <c r="P7" s="9"/>
    </row>
    <row r="8" spans="1:133">
      <c r="A8" s="12"/>
      <c r="B8" s="42">
        <v>513</v>
      </c>
      <c r="C8" s="19" t="s">
        <v>21</v>
      </c>
      <c r="D8" s="43">
        <v>265719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41474</v>
      </c>
      <c r="L8" s="43">
        <v>0</v>
      </c>
      <c r="M8" s="43">
        <v>0</v>
      </c>
      <c r="N8" s="43">
        <f t="shared" si="2"/>
        <v>307193</v>
      </c>
      <c r="O8" s="44">
        <f t="shared" si="1"/>
        <v>55.310226863521784</v>
      </c>
      <c r="P8" s="9"/>
    </row>
    <row r="9" spans="1:133">
      <c r="A9" s="12"/>
      <c r="B9" s="42">
        <v>514</v>
      </c>
      <c r="C9" s="19" t="s">
        <v>22</v>
      </c>
      <c r="D9" s="43">
        <v>168778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168778</v>
      </c>
      <c r="O9" s="44">
        <f t="shared" si="1"/>
        <v>30.388548793662224</v>
      </c>
      <c r="P9" s="9"/>
    </row>
    <row r="10" spans="1:133">
      <c r="A10" s="12"/>
      <c r="B10" s="42">
        <v>517</v>
      </c>
      <c r="C10" s="19" t="s">
        <v>23</v>
      </c>
      <c r="D10" s="43">
        <v>171384</v>
      </c>
      <c r="E10" s="43">
        <v>20971</v>
      </c>
      <c r="F10" s="43">
        <v>0</v>
      </c>
      <c r="G10" s="43">
        <v>0</v>
      </c>
      <c r="H10" s="43">
        <v>0</v>
      </c>
      <c r="I10" s="43">
        <v>208669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401024</v>
      </c>
      <c r="O10" s="44">
        <f t="shared" si="1"/>
        <v>72.204537270435722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46269</v>
      </c>
      <c r="L11" s="43">
        <v>0</v>
      </c>
      <c r="M11" s="43">
        <v>0</v>
      </c>
      <c r="N11" s="43">
        <f t="shared" si="2"/>
        <v>46269</v>
      </c>
      <c r="O11" s="44">
        <f t="shared" si="1"/>
        <v>8.3307526107310039</v>
      </c>
      <c r="P11" s="9"/>
    </row>
    <row r="12" spans="1:133">
      <c r="A12" s="12"/>
      <c r="B12" s="42">
        <v>519</v>
      </c>
      <c r="C12" s="19" t="s">
        <v>25</v>
      </c>
      <c r="D12" s="43">
        <v>681595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681595</v>
      </c>
      <c r="O12" s="44">
        <f t="shared" si="1"/>
        <v>122.72146200936263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2028704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0" si="4">SUM(D13:M13)</f>
        <v>2028704</v>
      </c>
      <c r="O13" s="41">
        <f t="shared" si="1"/>
        <v>365.26899531868924</v>
      </c>
      <c r="P13" s="10"/>
    </row>
    <row r="14" spans="1:133">
      <c r="A14" s="12"/>
      <c r="B14" s="42">
        <v>521</v>
      </c>
      <c r="C14" s="19" t="s">
        <v>27</v>
      </c>
      <c r="D14" s="43">
        <v>1138385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1138385</v>
      </c>
      <c r="O14" s="44">
        <f t="shared" si="1"/>
        <v>204.96669067338854</v>
      </c>
      <c r="P14" s="9"/>
    </row>
    <row r="15" spans="1:133">
      <c r="A15" s="12"/>
      <c r="B15" s="42">
        <v>522</v>
      </c>
      <c r="C15" s="19" t="s">
        <v>28</v>
      </c>
      <c r="D15" s="43">
        <v>629392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629392</v>
      </c>
      <c r="O15" s="44">
        <f t="shared" si="1"/>
        <v>113.32229024126755</v>
      </c>
      <c r="P15" s="9"/>
    </row>
    <row r="16" spans="1:133">
      <c r="A16" s="12"/>
      <c r="B16" s="42">
        <v>524</v>
      </c>
      <c r="C16" s="19" t="s">
        <v>29</v>
      </c>
      <c r="D16" s="43">
        <v>260927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260927</v>
      </c>
      <c r="O16" s="44">
        <f t="shared" si="1"/>
        <v>46.980014404033128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SUM(D18:D21)</f>
        <v>0</v>
      </c>
      <c r="E17" s="29">
        <f t="shared" si="5"/>
        <v>881536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3106649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3988185</v>
      </c>
      <c r="O17" s="41">
        <f t="shared" si="1"/>
        <v>718.07436082102993</v>
      </c>
      <c r="P17" s="10"/>
    </row>
    <row r="18" spans="1:119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1464171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1464171</v>
      </c>
      <c r="O18" s="44">
        <f t="shared" si="1"/>
        <v>263.62459488656822</v>
      </c>
      <c r="P18" s="9"/>
    </row>
    <row r="19" spans="1:119">
      <c r="A19" s="12"/>
      <c r="B19" s="42">
        <v>534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694560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694560</v>
      </c>
      <c r="O19" s="44">
        <f t="shared" si="1"/>
        <v>125.05581562837594</v>
      </c>
      <c r="P19" s="9"/>
    </row>
    <row r="20" spans="1:119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471210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471210</v>
      </c>
      <c r="O20" s="44">
        <f t="shared" si="1"/>
        <v>84.841555635577961</v>
      </c>
      <c r="P20" s="9"/>
    </row>
    <row r="21" spans="1:119">
      <c r="A21" s="12"/>
      <c r="B21" s="42">
        <v>539</v>
      </c>
      <c r="C21" s="19" t="s">
        <v>34</v>
      </c>
      <c r="D21" s="43">
        <v>0</v>
      </c>
      <c r="E21" s="43">
        <v>881536</v>
      </c>
      <c r="F21" s="43">
        <v>0</v>
      </c>
      <c r="G21" s="43">
        <v>0</v>
      </c>
      <c r="H21" s="43">
        <v>0</v>
      </c>
      <c r="I21" s="43">
        <v>476708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1358244</v>
      </c>
      <c r="O21" s="44">
        <f t="shared" si="1"/>
        <v>244.55239467050774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SUM(D23:D23)</f>
        <v>468011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468011</v>
      </c>
      <c r="O22" s="41">
        <f t="shared" si="1"/>
        <v>84.265574360821034</v>
      </c>
      <c r="P22" s="10"/>
    </row>
    <row r="23" spans="1:119">
      <c r="A23" s="12"/>
      <c r="B23" s="42">
        <v>541</v>
      </c>
      <c r="C23" s="19" t="s">
        <v>36</v>
      </c>
      <c r="D23" s="43">
        <v>468011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468011</v>
      </c>
      <c r="O23" s="44">
        <f t="shared" si="1"/>
        <v>84.265574360821034</v>
      </c>
      <c r="P23" s="9"/>
    </row>
    <row r="24" spans="1:119" ht="15.75">
      <c r="A24" s="26" t="s">
        <v>37</v>
      </c>
      <c r="B24" s="27"/>
      <c r="C24" s="28"/>
      <c r="D24" s="29">
        <f t="shared" ref="D24:M24" si="7">SUM(D25:D27)</f>
        <v>864419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864419</v>
      </c>
      <c r="O24" s="41">
        <f t="shared" si="1"/>
        <v>155.63899891969751</v>
      </c>
      <c r="P24" s="9"/>
    </row>
    <row r="25" spans="1:119">
      <c r="A25" s="12"/>
      <c r="B25" s="42">
        <v>571</v>
      </c>
      <c r="C25" s="19" t="s">
        <v>38</v>
      </c>
      <c r="D25" s="43">
        <v>104284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104284</v>
      </c>
      <c r="O25" s="44">
        <f t="shared" si="1"/>
        <v>18.776377385667988</v>
      </c>
      <c r="P25" s="9"/>
    </row>
    <row r="26" spans="1:119">
      <c r="A26" s="12"/>
      <c r="B26" s="42">
        <v>572</v>
      </c>
      <c r="C26" s="19" t="s">
        <v>39</v>
      </c>
      <c r="D26" s="43">
        <v>727982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727982</v>
      </c>
      <c r="O26" s="44">
        <f t="shared" si="1"/>
        <v>131.07346056895932</v>
      </c>
      <c r="P26" s="9"/>
    </row>
    <row r="27" spans="1:119">
      <c r="A27" s="12"/>
      <c r="B27" s="42">
        <v>579</v>
      </c>
      <c r="C27" s="19" t="s">
        <v>40</v>
      </c>
      <c r="D27" s="43">
        <v>32153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32153</v>
      </c>
      <c r="O27" s="44">
        <f t="shared" si="1"/>
        <v>5.78916096507022</v>
      </c>
      <c r="P27" s="9"/>
    </row>
    <row r="28" spans="1:119" ht="15.75">
      <c r="A28" s="26" t="s">
        <v>42</v>
      </c>
      <c r="B28" s="27"/>
      <c r="C28" s="28"/>
      <c r="D28" s="29">
        <f t="shared" ref="D28:M28" si="8">SUM(D29:D29)</f>
        <v>1185</v>
      </c>
      <c r="E28" s="29">
        <f t="shared" si="8"/>
        <v>0</v>
      </c>
      <c r="F28" s="29">
        <f t="shared" si="8"/>
        <v>0</v>
      </c>
      <c r="G28" s="29">
        <f t="shared" si="8"/>
        <v>0</v>
      </c>
      <c r="H28" s="29">
        <f t="shared" si="8"/>
        <v>0</v>
      </c>
      <c r="I28" s="29">
        <f t="shared" si="8"/>
        <v>0</v>
      </c>
      <c r="J28" s="29">
        <f t="shared" si="8"/>
        <v>0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4"/>
        <v>1185</v>
      </c>
      <c r="O28" s="41">
        <f t="shared" si="1"/>
        <v>0.21335974072740369</v>
      </c>
      <c r="P28" s="9"/>
    </row>
    <row r="29" spans="1:119" ht="15.75" thickBot="1">
      <c r="A29" s="12"/>
      <c r="B29" s="42">
        <v>581</v>
      </c>
      <c r="C29" s="19" t="s">
        <v>41</v>
      </c>
      <c r="D29" s="43">
        <v>1185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1185</v>
      </c>
      <c r="O29" s="44">
        <f t="shared" si="1"/>
        <v>0.21335974072740369</v>
      </c>
      <c r="P29" s="9"/>
    </row>
    <row r="30" spans="1:119" ht="16.5" thickBot="1">
      <c r="A30" s="13" t="s">
        <v>10</v>
      </c>
      <c r="B30" s="21"/>
      <c r="C30" s="20"/>
      <c r="D30" s="14">
        <f>SUM(D5,D13,D17,D22,D24,D28)</f>
        <v>5062288</v>
      </c>
      <c r="E30" s="14">
        <f t="shared" ref="E30:M30" si="9">SUM(E5,E13,E17,E22,E24,E28)</f>
        <v>902507</v>
      </c>
      <c r="F30" s="14">
        <f t="shared" si="9"/>
        <v>0</v>
      </c>
      <c r="G30" s="14">
        <f t="shared" si="9"/>
        <v>0</v>
      </c>
      <c r="H30" s="14">
        <f t="shared" si="9"/>
        <v>0</v>
      </c>
      <c r="I30" s="14">
        <f t="shared" si="9"/>
        <v>3315318</v>
      </c>
      <c r="J30" s="14">
        <f t="shared" si="9"/>
        <v>0</v>
      </c>
      <c r="K30" s="14">
        <f t="shared" si="9"/>
        <v>87743</v>
      </c>
      <c r="L30" s="14">
        <f t="shared" si="9"/>
        <v>0</v>
      </c>
      <c r="M30" s="14">
        <f t="shared" si="9"/>
        <v>0</v>
      </c>
      <c r="N30" s="14">
        <f t="shared" si="4"/>
        <v>9367856</v>
      </c>
      <c r="O30" s="35">
        <f t="shared" si="1"/>
        <v>1686.6863521786099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157" t="s">
        <v>43</v>
      </c>
      <c r="M32" s="157"/>
      <c r="N32" s="157"/>
      <c r="O32" s="39">
        <v>5554</v>
      </c>
    </row>
    <row r="33" spans="1:15">
      <c r="A33" s="158"/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6"/>
    </row>
    <row r="34" spans="1:15" ht="15.75" thickBot="1">
      <c r="A34" s="159" t="s">
        <v>47</v>
      </c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9"/>
    </row>
  </sheetData>
  <mergeCells count="10">
    <mergeCell ref="A34:O34"/>
    <mergeCell ref="A33:O33"/>
    <mergeCell ref="L32:N32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2421857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49597</v>
      </c>
      <c r="L5" s="24">
        <f t="shared" si="0"/>
        <v>0</v>
      </c>
      <c r="M5" s="24">
        <f t="shared" si="0"/>
        <v>0</v>
      </c>
      <c r="N5" s="25">
        <f t="shared" ref="N5:N29" si="1">SUM(D5:M5)</f>
        <v>2471454</v>
      </c>
      <c r="O5" s="30">
        <f t="shared" ref="O5:O29" si="2">(N5/O$31)</f>
        <v>447.72717391304349</v>
      </c>
      <c r="P5" s="6"/>
    </row>
    <row r="6" spans="1:133">
      <c r="A6" s="12"/>
      <c r="B6" s="42">
        <v>511</v>
      </c>
      <c r="C6" s="19" t="s">
        <v>19</v>
      </c>
      <c r="D6" s="43">
        <v>55135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55135</v>
      </c>
      <c r="O6" s="44">
        <f t="shared" si="2"/>
        <v>9.9882246376811601</v>
      </c>
      <c r="P6" s="9"/>
    </row>
    <row r="7" spans="1:133">
      <c r="A7" s="12"/>
      <c r="B7" s="42">
        <v>512</v>
      </c>
      <c r="C7" s="19" t="s">
        <v>20</v>
      </c>
      <c r="D7" s="43">
        <v>188476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188476</v>
      </c>
      <c r="O7" s="44">
        <f t="shared" si="2"/>
        <v>34.144202898550724</v>
      </c>
      <c r="P7" s="9"/>
    </row>
    <row r="8" spans="1:133">
      <c r="A8" s="12"/>
      <c r="B8" s="42">
        <v>513</v>
      </c>
      <c r="C8" s="19" t="s">
        <v>21</v>
      </c>
      <c r="D8" s="43">
        <v>487720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34072</v>
      </c>
      <c r="L8" s="43">
        <v>0</v>
      </c>
      <c r="M8" s="43">
        <v>0</v>
      </c>
      <c r="N8" s="43">
        <f t="shared" si="1"/>
        <v>521792</v>
      </c>
      <c r="O8" s="44">
        <f t="shared" si="2"/>
        <v>94.527536231884056</v>
      </c>
      <c r="P8" s="9"/>
    </row>
    <row r="9" spans="1:133">
      <c r="A9" s="12"/>
      <c r="B9" s="42">
        <v>514</v>
      </c>
      <c r="C9" s="19" t="s">
        <v>22</v>
      </c>
      <c r="D9" s="43">
        <v>82696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82696</v>
      </c>
      <c r="O9" s="44">
        <f t="shared" si="2"/>
        <v>14.981159420289854</v>
      </c>
      <c r="P9" s="9"/>
    </row>
    <row r="10" spans="1:133">
      <c r="A10" s="12"/>
      <c r="B10" s="42">
        <v>518</v>
      </c>
      <c r="C10" s="19" t="s">
        <v>24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15525</v>
      </c>
      <c r="L10" s="43">
        <v>0</v>
      </c>
      <c r="M10" s="43">
        <v>0</v>
      </c>
      <c r="N10" s="43">
        <f t="shared" si="1"/>
        <v>15525</v>
      </c>
      <c r="O10" s="44">
        <f t="shared" si="2"/>
        <v>2.8125</v>
      </c>
      <c r="P10" s="9"/>
    </row>
    <row r="11" spans="1:133">
      <c r="A11" s="12"/>
      <c r="B11" s="42">
        <v>519</v>
      </c>
      <c r="C11" s="19" t="s">
        <v>25</v>
      </c>
      <c r="D11" s="43">
        <v>1607830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1607830</v>
      </c>
      <c r="O11" s="44">
        <f t="shared" si="2"/>
        <v>291.27355072463769</v>
      </c>
      <c r="P11" s="9"/>
    </row>
    <row r="12" spans="1:133" ht="15.75">
      <c r="A12" s="26" t="s">
        <v>26</v>
      </c>
      <c r="B12" s="27"/>
      <c r="C12" s="28"/>
      <c r="D12" s="29">
        <f t="shared" ref="D12:M12" si="3">SUM(D13:D15)</f>
        <v>2124976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2124976</v>
      </c>
      <c r="O12" s="41">
        <f t="shared" si="2"/>
        <v>384.95942028985507</v>
      </c>
      <c r="P12" s="10"/>
    </row>
    <row r="13" spans="1:133">
      <c r="A13" s="12"/>
      <c r="B13" s="42">
        <v>521</v>
      </c>
      <c r="C13" s="19" t="s">
        <v>27</v>
      </c>
      <c r="D13" s="43">
        <v>1343608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1343608</v>
      </c>
      <c r="O13" s="44">
        <f t="shared" si="2"/>
        <v>243.4072463768116</v>
      </c>
      <c r="P13" s="9"/>
    </row>
    <row r="14" spans="1:133">
      <c r="A14" s="12"/>
      <c r="B14" s="42">
        <v>522</v>
      </c>
      <c r="C14" s="19" t="s">
        <v>28</v>
      </c>
      <c r="D14" s="43">
        <v>519888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519888</v>
      </c>
      <c r="O14" s="44">
        <f t="shared" si="2"/>
        <v>94.182608695652178</v>
      </c>
      <c r="P14" s="9"/>
    </row>
    <row r="15" spans="1:133">
      <c r="A15" s="12"/>
      <c r="B15" s="42">
        <v>524</v>
      </c>
      <c r="C15" s="19" t="s">
        <v>29</v>
      </c>
      <c r="D15" s="43">
        <v>261480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261480</v>
      </c>
      <c r="O15" s="44">
        <f t="shared" si="2"/>
        <v>47.369565217391305</v>
      </c>
      <c r="P15" s="9"/>
    </row>
    <row r="16" spans="1:133" ht="15.75">
      <c r="A16" s="26" t="s">
        <v>30</v>
      </c>
      <c r="B16" s="27"/>
      <c r="C16" s="28"/>
      <c r="D16" s="29">
        <f t="shared" ref="D16:M16" si="4">SUM(D17:D20)</f>
        <v>0</v>
      </c>
      <c r="E16" s="29">
        <f t="shared" si="4"/>
        <v>243932</v>
      </c>
      <c r="F16" s="29">
        <f t="shared" si="4"/>
        <v>0</v>
      </c>
      <c r="G16" s="29">
        <f t="shared" si="4"/>
        <v>897470</v>
      </c>
      <c r="H16" s="29">
        <f t="shared" si="4"/>
        <v>0</v>
      </c>
      <c r="I16" s="29">
        <f t="shared" si="4"/>
        <v>2663447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3804849</v>
      </c>
      <c r="O16" s="41">
        <f t="shared" si="2"/>
        <v>689.2842391304348</v>
      </c>
      <c r="P16" s="10"/>
    </row>
    <row r="17" spans="1:119">
      <c r="A17" s="12"/>
      <c r="B17" s="42">
        <v>533</v>
      </c>
      <c r="C17" s="19" t="s">
        <v>31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1171797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1171797</v>
      </c>
      <c r="O17" s="44">
        <f t="shared" si="2"/>
        <v>212.28206521739131</v>
      </c>
      <c r="P17" s="9"/>
    </row>
    <row r="18" spans="1:119">
      <c r="A18" s="12"/>
      <c r="B18" s="42">
        <v>534</v>
      </c>
      <c r="C18" s="19" t="s">
        <v>32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743698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743698</v>
      </c>
      <c r="O18" s="44">
        <f t="shared" si="2"/>
        <v>134.72789855072463</v>
      </c>
      <c r="P18" s="9"/>
    </row>
    <row r="19" spans="1:119">
      <c r="A19" s="12"/>
      <c r="B19" s="42">
        <v>535</v>
      </c>
      <c r="C19" s="19" t="s">
        <v>33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445114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445114</v>
      </c>
      <c r="O19" s="44">
        <f t="shared" si="2"/>
        <v>80.63659420289855</v>
      </c>
      <c r="P19" s="9"/>
    </row>
    <row r="20" spans="1:119">
      <c r="A20" s="12"/>
      <c r="B20" s="42">
        <v>539</v>
      </c>
      <c r="C20" s="19" t="s">
        <v>34</v>
      </c>
      <c r="D20" s="43">
        <v>0</v>
      </c>
      <c r="E20" s="43">
        <v>243932</v>
      </c>
      <c r="F20" s="43">
        <v>0</v>
      </c>
      <c r="G20" s="43">
        <v>897470</v>
      </c>
      <c r="H20" s="43">
        <v>0</v>
      </c>
      <c r="I20" s="43">
        <v>302838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1444240</v>
      </c>
      <c r="O20" s="44">
        <f t="shared" si="2"/>
        <v>261.63768115942031</v>
      </c>
      <c r="P20" s="9"/>
    </row>
    <row r="21" spans="1:119" ht="15.75">
      <c r="A21" s="26" t="s">
        <v>35</v>
      </c>
      <c r="B21" s="27"/>
      <c r="C21" s="28"/>
      <c r="D21" s="29">
        <f t="shared" ref="D21:M21" si="5">SUM(D22:D22)</f>
        <v>148023</v>
      </c>
      <c r="E21" s="29">
        <f t="shared" si="5"/>
        <v>0</v>
      </c>
      <c r="F21" s="29">
        <f t="shared" si="5"/>
        <v>0</v>
      </c>
      <c r="G21" s="29">
        <f t="shared" si="5"/>
        <v>0</v>
      </c>
      <c r="H21" s="29">
        <f t="shared" si="5"/>
        <v>0</v>
      </c>
      <c r="I21" s="29">
        <f t="shared" si="5"/>
        <v>0</v>
      </c>
      <c r="J21" s="29">
        <f t="shared" si="5"/>
        <v>0</v>
      </c>
      <c r="K21" s="29">
        <f t="shared" si="5"/>
        <v>0</v>
      </c>
      <c r="L21" s="29">
        <f t="shared" si="5"/>
        <v>0</v>
      </c>
      <c r="M21" s="29">
        <f t="shared" si="5"/>
        <v>0</v>
      </c>
      <c r="N21" s="29">
        <f t="shared" si="1"/>
        <v>148023</v>
      </c>
      <c r="O21" s="41">
        <f t="shared" si="2"/>
        <v>26.815760869565217</v>
      </c>
      <c r="P21" s="10"/>
    </row>
    <row r="22" spans="1:119">
      <c r="A22" s="12"/>
      <c r="B22" s="42">
        <v>541</v>
      </c>
      <c r="C22" s="19" t="s">
        <v>36</v>
      </c>
      <c r="D22" s="43">
        <v>148023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148023</v>
      </c>
      <c r="O22" s="44">
        <f t="shared" si="2"/>
        <v>26.815760869565217</v>
      </c>
      <c r="P22" s="9"/>
    </row>
    <row r="23" spans="1:119" ht="15.75">
      <c r="A23" s="26" t="s">
        <v>37</v>
      </c>
      <c r="B23" s="27"/>
      <c r="C23" s="28"/>
      <c r="D23" s="29">
        <f t="shared" ref="D23:M23" si="6">SUM(D24:D25)</f>
        <v>642238</v>
      </c>
      <c r="E23" s="29">
        <f t="shared" si="6"/>
        <v>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1"/>
        <v>642238</v>
      </c>
      <c r="O23" s="41">
        <f t="shared" si="2"/>
        <v>116.34746376811594</v>
      </c>
      <c r="P23" s="9"/>
    </row>
    <row r="24" spans="1:119">
      <c r="A24" s="12"/>
      <c r="B24" s="42">
        <v>571</v>
      </c>
      <c r="C24" s="19" t="s">
        <v>38</v>
      </c>
      <c r="D24" s="43">
        <v>98282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98282</v>
      </c>
      <c r="O24" s="44">
        <f t="shared" si="2"/>
        <v>17.804710144927537</v>
      </c>
      <c r="P24" s="9"/>
    </row>
    <row r="25" spans="1:119">
      <c r="A25" s="12"/>
      <c r="B25" s="42">
        <v>572</v>
      </c>
      <c r="C25" s="19" t="s">
        <v>39</v>
      </c>
      <c r="D25" s="43">
        <v>543956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543956</v>
      </c>
      <c r="O25" s="44">
        <f t="shared" si="2"/>
        <v>98.542753623188403</v>
      </c>
      <c r="P25" s="9"/>
    </row>
    <row r="26" spans="1:119" ht="15.75">
      <c r="A26" s="26" t="s">
        <v>42</v>
      </c>
      <c r="B26" s="27"/>
      <c r="C26" s="28"/>
      <c r="D26" s="29">
        <f t="shared" ref="D26:M26" si="7">SUM(D27:D28)</f>
        <v>233968</v>
      </c>
      <c r="E26" s="29">
        <f t="shared" si="7"/>
        <v>0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301000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1"/>
        <v>534968</v>
      </c>
      <c r="O26" s="41">
        <f t="shared" si="2"/>
        <v>96.914492753623193</v>
      </c>
      <c r="P26" s="9"/>
    </row>
    <row r="27" spans="1:119">
      <c r="A27" s="12"/>
      <c r="B27" s="42">
        <v>581</v>
      </c>
      <c r="C27" s="19" t="s">
        <v>41</v>
      </c>
      <c r="D27" s="43">
        <v>196827</v>
      </c>
      <c r="E27" s="43">
        <v>0</v>
      </c>
      <c r="F27" s="43">
        <v>0</v>
      </c>
      <c r="G27" s="43">
        <v>0</v>
      </c>
      <c r="H27" s="43">
        <v>0</v>
      </c>
      <c r="I27" s="43">
        <v>301000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497827</v>
      </c>
      <c r="O27" s="44">
        <f t="shared" si="2"/>
        <v>90.186050724637681</v>
      </c>
      <c r="P27" s="9"/>
    </row>
    <row r="28" spans="1:119" ht="15.75" thickBot="1">
      <c r="A28" s="12"/>
      <c r="B28" s="42">
        <v>590</v>
      </c>
      <c r="C28" s="19" t="s">
        <v>54</v>
      </c>
      <c r="D28" s="43">
        <v>37141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37141</v>
      </c>
      <c r="O28" s="44">
        <f t="shared" si="2"/>
        <v>6.7284420289855076</v>
      </c>
      <c r="P28" s="9"/>
    </row>
    <row r="29" spans="1:119" ht="16.5" thickBot="1">
      <c r="A29" s="13" t="s">
        <v>10</v>
      </c>
      <c r="B29" s="21"/>
      <c r="C29" s="20"/>
      <c r="D29" s="14">
        <f>SUM(D5,D12,D16,D21,D23,D26)</f>
        <v>5571062</v>
      </c>
      <c r="E29" s="14">
        <f t="shared" ref="E29:M29" si="8">SUM(E5,E12,E16,E21,E23,E26)</f>
        <v>243932</v>
      </c>
      <c r="F29" s="14">
        <f t="shared" si="8"/>
        <v>0</v>
      </c>
      <c r="G29" s="14">
        <f t="shared" si="8"/>
        <v>897470</v>
      </c>
      <c r="H29" s="14">
        <f t="shared" si="8"/>
        <v>0</v>
      </c>
      <c r="I29" s="14">
        <f t="shared" si="8"/>
        <v>2964447</v>
      </c>
      <c r="J29" s="14">
        <f t="shared" si="8"/>
        <v>0</v>
      </c>
      <c r="K29" s="14">
        <f t="shared" si="8"/>
        <v>49597</v>
      </c>
      <c r="L29" s="14">
        <f t="shared" si="8"/>
        <v>0</v>
      </c>
      <c r="M29" s="14">
        <f t="shared" si="8"/>
        <v>0</v>
      </c>
      <c r="N29" s="14">
        <f t="shared" si="1"/>
        <v>9726508</v>
      </c>
      <c r="O29" s="35">
        <f t="shared" si="2"/>
        <v>1762.0485507246376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157" t="s">
        <v>55</v>
      </c>
      <c r="M31" s="157"/>
      <c r="N31" s="157"/>
      <c r="O31" s="39">
        <v>5520</v>
      </c>
    </row>
    <row r="32" spans="1:119">
      <c r="A32" s="158"/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6"/>
    </row>
    <row r="33" spans="1:15" ht="15.75" customHeight="1" thickBot="1">
      <c r="A33" s="159" t="s">
        <v>47</v>
      </c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9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2186157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52562</v>
      </c>
      <c r="L5" s="24">
        <f t="shared" si="0"/>
        <v>0</v>
      </c>
      <c r="M5" s="24">
        <f t="shared" si="0"/>
        <v>0</v>
      </c>
      <c r="N5" s="25">
        <f t="shared" ref="N5:N30" si="1">SUM(D5:M5)</f>
        <v>2238719</v>
      </c>
      <c r="O5" s="30">
        <f t="shared" ref="O5:O30" si="2">(N5/O$32)</f>
        <v>408.74913273689975</v>
      </c>
      <c r="P5" s="6"/>
    </row>
    <row r="6" spans="1:133">
      <c r="A6" s="12"/>
      <c r="B6" s="42">
        <v>511</v>
      </c>
      <c r="C6" s="19" t="s">
        <v>19</v>
      </c>
      <c r="D6" s="43">
        <v>41772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41772</v>
      </c>
      <c r="O6" s="44">
        <f t="shared" si="2"/>
        <v>7.6268029943399673</v>
      </c>
      <c r="P6" s="9"/>
    </row>
    <row r="7" spans="1:133">
      <c r="A7" s="12"/>
      <c r="B7" s="42">
        <v>512</v>
      </c>
      <c r="C7" s="19" t="s">
        <v>20</v>
      </c>
      <c r="D7" s="43">
        <v>199882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199882</v>
      </c>
      <c r="O7" s="44">
        <f t="shared" si="2"/>
        <v>36.494796421398576</v>
      </c>
      <c r="P7" s="9"/>
    </row>
    <row r="8" spans="1:133">
      <c r="A8" s="12"/>
      <c r="B8" s="42">
        <v>513</v>
      </c>
      <c r="C8" s="19" t="s">
        <v>21</v>
      </c>
      <c r="D8" s="43">
        <v>466476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466476</v>
      </c>
      <c r="O8" s="44">
        <f t="shared" si="2"/>
        <v>85.169983567646526</v>
      </c>
      <c r="P8" s="9"/>
    </row>
    <row r="9" spans="1:133">
      <c r="A9" s="12"/>
      <c r="B9" s="42">
        <v>514</v>
      </c>
      <c r="C9" s="19" t="s">
        <v>22</v>
      </c>
      <c r="D9" s="43">
        <v>130928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130928</v>
      </c>
      <c r="O9" s="44">
        <f t="shared" si="2"/>
        <v>23.905057513237175</v>
      </c>
      <c r="P9" s="9"/>
    </row>
    <row r="10" spans="1:133">
      <c r="A10" s="12"/>
      <c r="B10" s="42">
        <v>518</v>
      </c>
      <c r="C10" s="19" t="s">
        <v>24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52562</v>
      </c>
      <c r="L10" s="43">
        <v>0</v>
      </c>
      <c r="M10" s="43">
        <v>0</v>
      </c>
      <c r="N10" s="43">
        <f t="shared" si="1"/>
        <v>52562</v>
      </c>
      <c r="O10" s="44">
        <f t="shared" si="2"/>
        <v>9.596859594668615</v>
      </c>
      <c r="P10" s="9"/>
    </row>
    <row r="11" spans="1:133">
      <c r="A11" s="12"/>
      <c r="B11" s="42">
        <v>519</v>
      </c>
      <c r="C11" s="19" t="s">
        <v>25</v>
      </c>
      <c r="D11" s="43">
        <v>1347099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1347099</v>
      </c>
      <c r="O11" s="44">
        <f t="shared" si="2"/>
        <v>245.95563264560892</v>
      </c>
      <c r="P11" s="9"/>
    </row>
    <row r="12" spans="1:133" ht="15.75">
      <c r="A12" s="26" t="s">
        <v>26</v>
      </c>
      <c r="B12" s="27"/>
      <c r="C12" s="28"/>
      <c r="D12" s="29">
        <f t="shared" ref="D12:M12" si="3">SUM(D13:D15)</f>
        <v>1891253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1891253</v>
      </c>
      <c r="O12" s="41">
        <f t="shared" si="2"/>
        <v>345.30819791856857</v>
      </c>
      <c r="P12" s="10"/>
    </row>
    <row r="13" spans="1:133">
      <c r="A13" s="12"/>
      <c r="B13" s="42">
        <v>521</v>
      </c>
      <c r="C13" s="19" t="s">
        <v>27</v>
      </c>
      <c r="D13" s="43">
        <v>1165298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1165298</v>
      </c>
      <c r="O13" s="44">
        <f t="shared" si="2"/>
        <v>212.76209603797699</v>
      </c>
      <c r="P13" s="9"/>
    </row>
    <row r="14" spans="1:133">
      <c r="A14" s="12"/>
      <c r="B14" s="42">
        <v>522</v>
      </c>
      <c r="C14" s="19" t="s">
        <v>28</v>
      </c>
      <c r="D14" s="43">
        <v>488739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488739</v>
      </c>
      <c r="O14" s="44">
        <f t="shared" si="2"/>
        <v>89.234800073032687</v>
      </c>
      <c r="P14" s="9"/>
    </row>
    <row r="15" spans="1:133">
      <c r="A15" s="12"/>
      <c r="B15" s="42">
        <v>524</v>
      </c>
      <c r="C15" s="19" t="s">
        <v>29</v>
      </c>
      <c r="D15" s="43">
        <v>237216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237216</v>
      </c>
      <c r="O15" s="44">
        <f t="shared" si="2"/>
        <v>43.311301807558884</v>
      </c>
      <c r="P15" s="9"/>
    </row>
    <row r="16" spans="1:133" ht="15.75">
      <c r="A16" s="26" t="s">
        <v>30</v>
      </c>
      <c r="B16" s="27"/>
      <c r="C16" s="28"/>
      <c r="D16" s="29">
        <f t="shared" ref="D16:M16" si="4">SUM(D17:D20)</f>
        <v>0</v>
      </c>
      <c r="E16" s="29">
        <f t="shared" si="4"/>
        <v>607031</v>
      </c>
      <c r="F16" s="29">
        <f t="shared" si="4"/>
        <v>0</v>
      </c>
      <c r="G16" s="29">
        <f t="shared" si="4"/>
        <v>499356</v>
      </c>
      <c r="H16" s="29">
        <f t="shared" si="4"/>
        <v>0</v>
      </c>
      <c r="I16" s="29">
        <f t="shared" si="4"/>
        <v>2762596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3868983</v>
      </c>
      <c r="O16" s="41">
        <f t="shared" si="2"/>
        <v>706.4055139675005</v>
      </c>
      <c r="P16" s="10"/>
    </row>
    <row r="17" spans="1:119">
      <c r="A17" s="12"/>
      <c r="B17" s="42">
        <v>533</v>
      </c>
      <c r="C17" s="19" t="s">
        <v>31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800226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800226</v>
      </c>
      <c r="O17" s="44">
        <f t="shared" si="2"/>
        <v>146.10662771590287</v>
      </c>
      <c r="P17" s="9"/>
    </row>
    <row r="18" spans="1:119">
      <c r="A18" s="12"/>
      <c r="B18" s="42">
        <v>534</v>
      </c>
      <c r="C18" s="19" t="s">
        <v>32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573309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573309</v>
      </c>
      <c r="O18" s="44">
        <f t="shared" si="2"/>
        <v>104.67573489136389</v>
      </c>
      <c r="P18" s="9"/>
    </row>
    <row r="19" spans="1:119">
      <c r="A19" s="12"/>
      <c r="B19" s="42">
        <v>535</v>
      </c>
      <c r="C19" s="19" t="s">
        <v>33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424873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424873</v>
      </c>
      <c r="O19" s="44">
        <f t="shared" si="2"/>
        <v>77.574036881504469</v>
      </c>
      <c r="P19" s="9"/>
    </row>
    <row r="20" spans="1:119">
      <c r="A20" s="12"/>
      <c r="B20" s="42">
        <v>539</v>
      </c>
      <c r="C20" s="19" t="s">
        <v>34</v>
      </c>
      <c r="D20" s="43">
        <v>0</v>
      </c>
      <c r="E20" s="43">
        <v>607031</v>
      </c>
      <c r="F20" s="43">
        <v>0</v>
      </c>
      <c r="G20" s="43">
        <v>499356</v>
      </c>
      <c r="H20" s="43">
        <v>0</v>
      </c>
      <c r="I20" s="43">
        <v>964188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2070575</v>
      </c>
      <c r="O20" s="44">
        <f t="shared" si="2"/>
        <v>378.04911447872922</v>
      </c>
      <c r="P20" s="9"/>
    </row>
    <row r="21" spans="1:119" ht="15.75">
      <c r="A21" s="26" t="s">
        <v>35</v>
      </c>
      <c r="B21" s="27"/>
      <c r="C21" s="28"/>
      <c r="D21" s="29">
        <f t="shared" ref="D21:M21" si="5">SUM(D22:D22)</f>
        <v>153725</v>
      </c>
      <c r="E21" s="29">
        <f t="shared" si="5"/>
        <v>0</v>
      </c>
      <c r="F21" s="29">
        <f t="shared" si="5"/>
        <v>0</v>
      </c>
      <c r="G21" s="29">
        <f t="shared" si="5"/>
        <v>0</v>
      </c>
      <c r="H21" s="29">
        <f t="shared" si="5"/>
        <v>0</v>
      </c>
      <c r="I21" s="29">
        <f t="shared" si="5"/>
        <v>0</v>
      </c>
      <c r="J21" s="29">
        <f t="shared" si="5"/>
        <v>0</v>
      </c>
      <c r="K21" s="29">
        <f t="shared" si="5"/>
        <v>0</v>
      </c>
      <c r="L21" s="29">
        <f t="shared" si="5"/>
        <v>0</v>
      </c>
      <c r="M21" s="29">
        <f t="shared" si="5"/>
        <v>0</v>
      </c>
      <c r="N21" s="29">
        <f t="shared" si="1"/>
        <v>153725</v>
      </c>
      <c r="O21" s="41">
        <f t="shared" si="2"/>
        <v>28.067372649260545</v>
      </c>
      <c r="P21" s="10"/>
    </row>
    <row r="22" spans="1:119">
      <c r="A22" s="12"/>
      <c r="B22" s="42">
        <v>541</v>
      </c>
      <c r="C22" s="19" t="s">
        <v>36</v>
      </c>
      <c r="D22" s="43">
        <v>153725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153725</v>
      </c>
      <c r="O22" s="44">
        <f t="shared" si="2"/>
        <v>28.067372649260545</v>
      </c>
      <c r="P22" s="9"/>
    </row>
    <row r="23" spans="1:119" ht="15.75">
      <c r="A23" s="26" t="s">
        <v>37</v>
      </c>
      <c r="B23" s="27"/>
      <c r="C23" s="28"/>
      <c r="D23" s="29">
        <f t="shared" ref="D23:M23" si="6">SUM(D24:D25)</f>
        <v>905768</v>
      </c>
      <c r="E23" s="29">
        <f t="shared" si="6"/>
        <v>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1"/>
        <v>905768</v>
      </c>
      <c r="O23" s="41">
        <f t="shared" si="2"/>
        <v>165.37666605806098</v>
      </c>
      <c r="P23" s="9"/>
    </row>
    <row r="24" spans="1:119">
      <c r="A24" s="12"/>
      <c r="B24" s="42">
        <v>571</v>
      </c>
      <c r="C24" s="19" t="s">
        <v>38</v>
      </c>
      <c r="D24" s="43">
        <v>109080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109080</v>
      </c>
      <c r="O24" s="44">
        <f t="shared" si="2"/>
        <v>19.916012415555961</v>
      </c>
      <c r="P24" s="9"/>
    </row>
    <row r="25" spans="1:119">
      <c r="A25" s="12"/>
      <c r="B25" s="42">
        <v>572</v>
      </c>
      <c r="C25" s="19" t="s">
        <v>39</v>
      </c>
      <c r="D25" s="43">
        <v>796688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796688</v>
      </c>
      <c r="O25" s="44">
        <f t="shared" si="2"/>
        <v>145.46065364250501</v>
      </c>
      <c r="P25" s="9"/>
    </row>
    <row r="26" spans="1:119" ht="15.75">
      <c r="A26" s="26" t="s">
        <v>42</v>
      </c>
      <c r="B26" s="27"/>
      <c r="C26" s="28"/>
      <c r="D26" s="29">
        <f t="shared" ref="D26:M26" si="7">SUM(D27:D29)</f>
        <v>1242543</v>
      </c>
      <c r="E26" s="29">
        <f t="shared" si="7"/>
        <v>0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301000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1"/>
        <v>1543543</v>
      </c>
      <c r="O26" s="41">
        <f t="shared" si="2"/>
        <v>281.82271316414096</v>
      </c>
      <c r="P26" s="9"/>
    </row>
    <row r="27" spans="1:119">
      <c r="A27" s="12"/>
      <c r="B27" s="42">
        <v>581</v>
      </c>
      <c r="C27" s="19" t="s">
        <v>41</v>
      </c>
      <c r="D27" s="43">
        <v>1200000</v>
      </c>
      <c r="E27" s="43">
        <v>0</v>
      </c>
      <c r="F27" s="43">
        <v>0</v>
      </c>
      <c r="G27" s="43">
        <v>0</v>
      </c>
      <c r="H27" s="43">
        <v>0</v>
      </c>
      <c r="I27" s="43">
        <v>301000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1501000</v>
      </c>
      <c r="O27" s="44">
        <f t="shared" si="2"/>
        <v>274.05513967500457</v>
      </c>
      <c r="P27" s="9"/>
    </row>
    <row r="28" spans="1:119">
      <c r="A28" s="12"/>
      <c r="B28" s="42">
        <v>590</v>
      </c>
      <c r="C28" s="19" t="s">
        <v>54</v>
      </c>
      <c r="D28" s="43">
        <v>41720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41720</v>
      </c>
      <c r="O28" s="44">
        <f t="shared" si="2"/>
        <v>7.6173087456636841</v>
      </c>
      <c r="P28" s="9"/>
    </row>
    <row r="29" spans="1:119" ht="15.75" thickBot="1">
      <c r="A29" s="12"/>
      <c r="B29" s="42">
        <v>591</v>
      </c>
      <c r="C29" s="19" t="s">
        <v>68</v>
      </c>
      <c r="D29" s="43">
        <v>823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823</v>
      </c>
      <c r="O29" s="44">
        <f t="shared" si="2"/>
        <v>0.15026474347270405</v>
      </c>
      <c r="P29" s="9"/>
    </row>
    <row r="30" spans="1:119" ht="16.5" thickBot="1">
      <c r="A30" s="13" t="s">
        <v>10</v>
      </c>
      <c r="B30" s="21"/>
      <c r="C30" s="20"/>
      <c r="D30" s="14">
        <f>SUM(D5,D12,D16,D21,D23,D26)</f>
        <v>6379446</v>
      </c>
      <c r="E30" s="14">
        <f t="shared" ref="E30:M30" si="8">SUM(E5,E12,E16,E21,E23,E26)</f>
        <v>607031</v>
      </c>
      <c r="F30" s="14">
        <f t="shared" si="8"/>
        <v>0</v>
      </c>
      <c r="G30" s="14">
        <f t="shared" si="8"/>
        <v>499356</v>
      </c>
      <c r="H30" s="14">
        <f t="shared" si="8"/>
        <v>0</v>
      </c>
      <c r="I30" s="14">
        <f t="shared" si="8"/>
        <v>3063596</v>
      </c>
      <c r="J30" s="14">
        <f t="shared" si="8"/>
        <v>0</v>
      </c>
      <c r="K30" s="14">
        <f t="shared" si="8"/>
        <v>52562</v>
      </c>
      <c r="L30" s="14">
        <f t="shared" si="8"/>
        <v>0</v>
      </c>
      <c r="M30" s="14">
        <f t="shared" si="8"/>
        <v>0</v>
      </c>
      <c r="N30" s="14">
        <f t="shared" si="1"/>
        <v>10601991</v>
      </c>
      <c r="O30" s="35">
        <f t="shared" si="2"/>
        <v>1935.7295964944312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157" t="s">
        <v>69</v>
      </c>
      <c r="M32" s="157"/>
      <c r="N32" s="157"/>
      <c r="O32" s="39">
        <v>5477</v>
      </c>
    </row>
    <row r="33" spans="1:15">
      <c r="A33" s="158"/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6"/>
    </row>
    <row r="34" spans="1:15" ht="15.75" customHeight="1" thickBot="1">
      <c r="A34" s="159" t="s">
        <v>47</v>
      </c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9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44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89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84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85</v>
      </c>
      <c r="N4" s="32" t="s">
        <v>5</v>
      </c>
      <c r="O4" s="32" t="s">
        <v>86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SUM(D6:D11)</f>
        <v>3015515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407774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3423289</v>
      </c>
      <c r="P5" s="30">
        <f t="shared" ref="P5:P29" si="1">(O5/P$31)</f>
        <v>651.55862200228398</v>
      </c>
      <c r="Q5" s="6"/>
    </row>
    <row r="6" spans="1:134">
      <c r="A6" s="12"/>
      <c r="B6" s="42">
        <v>511</v>
      </c>
      <c r="C6" s="19" t="s">
        <v>19</v>
      </c>
      <c r="D6" s="43">
        <v>110410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110410</v>
      </c>
      <c r="P6" s="44">
        <f t="shared" si="1"/>
        <v>21.014465169394747</v>
      </c>
      <c r="Q6" s="9"/>
    </row>
    <row r="7" spans="1:134">
      <c r="A7" s="12"/>
      <c r="B7" s="42">
        <v>512</v>
      </c>
      <c r="C7" s="19" t="s">
        <v>20</v>
      </c>
      <c r="D7" s="43">
        <v>587966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1" si="2">SUM(D7:N7)</f>
        <v>587966</v>
      </c>
      <c r="P7" s="44">
        <f t="shared" si="1"/>
        <v>111.9082603730491</v>
      </c>
      <c r="Q7" s="9"/>
    </row>
    <row r="8" spans="1:134">
      <c r="A8" s="12"/>
      <c r="B8" s="42">
        <v>513</v>
      </c>
      <c r="C8" s="19" t="s">
        <v>21</v>
      </c>
      <c r="D8" s="43">
        <v>329184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84035</v>
      </c>
      <c r="L8" s="43">
        <v>0</v>
      </c>
      <c r="M8" s="43">
        <v>0</v>
      </c>
      <c r="N8" s="43">
        <v>0</v>
      </c>
      <c r="O8" s="43">
        <f t="shared" si="2"/>
        <v>413219</v>
      </c>
      <c r="P8" s="44">
        <f t="shared" si="1"/>
        <v>78.648458317472404</v>
      </c>
      <c r="Q8" s="9"/>
    </row>
    <row r="9" spans="1:134">
      <c r="A9" s="12"/>
      <c r="B9" s="42">
        <v>514</v>
      </c>
      <c r="C9" s="19" t="s">
        <v>22</v>
      </c>
      <c r="D9" s="43">
        <v>174979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174979</v>
      </c>
      <c r="P9" s="44">
        <f t="shared" si="1"/>
        <v>33.303958888465928</v>
      </c>
      <c r="Q9" s="9"/>
    </row>
    <row r="10" spans="1:134">
      <c r="A10" s="12"/>
      <c r="B10" s="42">
        <v>518</v>
      </c>
      <c r="C10" s="19" t="s">
        <v>24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323739</v>
      </c>
      <c r="L10" s="43">
        <v>0</v>
      </c>
      <c r="M10" s="43">
        <v>0</v>
      </c>
      <c r="N10" s="43">
        <v>0</v>
      </c>
      <c r="O10" s="43">
        <f t="shared" si="2"/>
        <v>323739</v>
      </c>
      <c r="P10" s="44">
        <f t="shared" si="1"/>
        <v>61.617624666920442</v>
      </c>
      <c r="Q10" s="9"/>
    </row>
    <row r="11" spans="1:134">
      <c r="A11" s="12"/>
      <c r="B11" s="42">
        <v>519</v>
      </c>
      <c r="C11" s="19" t="s">
        <v>25</v>
      </c>
      <c r="D11" s="43">
        <v>1812976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1812976</v>
      </c>
      <c r="P11" s="44">
        <f t="shared" si="1"/>
        <v>345.06585458698135</v>
      </c>
      <c r="Q11" s="9"/>
    </row>
    <row r="12" spans="1:134" ht="15.75">
      <c r="A12" s="26" t="s">
        <v>26</v>
      </c>
      <c r="B12" s="27"/>
      <c r="C12" s="28"/>
      <c r="D12" s="29">
        <f t="shared" ref="D12:N12" si="3">SUM(D13:D15)</f>
        <v>4380573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29">
        <f t="shared" si="3"/>
        <v>0</v>
      </c>
      <c r="O12" s="40">
        <f>SUM(D12:N12)</f>
        <v>4380573</v>
      </c>
      <c r="P12" s="41">
        <f t="shared" si="1"/>
        <v>833.75961172440043</v>
      </c>
      <c r="Q12" s="10"/>
    </row>
    <row r="13" spans="1:134">
      <c r="A13" s="12"/>
      <c r="B13" s="42">
        <v>521</v>
      </c>
      <c r="C13" s="19" t="s">
        <v>27</v>
      </c>
      <c r="D13" s="43">
        <v>2076437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>SUM(D13:N13)</f>
        <v>2076437</v>
      </c>
      <c r="P13" s="44">
        <f t="shared" si="1"/>
        <v>395.21069661210504</v>
      </c>
      <c r="Q13" s="9"/>
    </row>
    <row r="14" spans="1:134">
      <c r="A14" s="12"/>
      <c r="B14" s="42">
        <v>522</v>
      </c>
      <c r="C14" s="19" t="s">
        <v>28</v>
      </c>
      <c r="D14" s="43">
        <v>1751422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ref="O14:O15" si="4">SUM(D14:N14)</f>
        <v>1751422</v>
      </c>
      <c r="P14" s="44">
        <f t="shared" si="1"/>
        <v>333.35020936429385</v>
      </c>
      <c r="Q14" s="9"/>
    </row>
    <row r="15" spans="1:134">
      <c r="A15" s="12"/>
      <c r="B15" s="42">
        <v>524</v>
      </c>
      <c r="C15" s="19" t="s">
        <v>29</v>
      </c>
      <c r="D15" s="43">
        <v>552714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4"/>
        <v>552714</v>
      </c>
      <c r="P15" s="44">
        <f t="shared" si="1"/>
        <v>105.19870574800153</v>
      </c>
      <c r="Q15" s="9"/>
    </row>
    <row r="16" spans="1:134" ht="15.75">
      <c r="A16" s="26" t="s">
        <v>30</v>
      </c>
      <c r="B16" s="27"/>
      <c r="C16" s="28"/>
      <c r="D16" s="29">
        <f t="shared" ref="D16:N16" si="5">SUM(D17:D20)</f>
        <v>0</v>
      </c>
      <c r="E16" s="29">
        <f t="shared" si="5"/>
        <v>231641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5449626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5"/>
        <v>0</v>
      </c>
      <c r="O16" s="40">
        <f>SUM(D16:N16)</f>
        <v>5681267</v>
      </c>
      <c r="P16" s="41">
        <f t="shared" si="1"/>
        <v>1081.3222306813857</v>
      </c>
      <c r="Q16" s="10"/>
    </row>
    <row r="17" spans="1:120">
      <c r="A17" s="12"/>
      <c r="B17" s="42">
        <v>534</v>
      </c>
      <c r="C17" s="19" t="s">
        <v>32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1479754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ref="O17:O26" si="6">SUM(D17:N17)</f>
        <v>1479754</v>
      </c>
      <c r="P17" s="44">
        <f t="shared" si="1"/>
        <v>281.64331937571376</v>
      </c>
      <c r="Q17" s="9"/>
    </row>
    <row r="18" spans="1:120">
      <c r="A18" s="12"/>
      <c r="B18" s="42">
        <v>536</v>
      </c>
      <c r="C18" s="19" t="s">
        <v>87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3650820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6"/>
        <v>3650820</v>
      </c>
      <c r="P18" s="44">
        <f t="shared" si="1"/>
        <v>694.8648648648649</v>
      </c>
      <c r="Q18" s="9"/>
    </row>
    <row r="19" spans="1:120">
      <c r="A19" s="12"/>
      <c r="B19" s="42">
        <v>538</v>
      </c>
      <c r="C19" s="19" t="s">
        <v>51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319052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6"/>
        <v>319052</v>
      </c>
      <c r="P19" s="44">
        <f t="shared" si="1"/>
        <v>60.725542443852305</v>
      </c>
      <c r="Q19" s="9"/>
    </row>
    <row r="20" spans="1:120">
      <c r="A20" s="12"/>
      <c r="B20" s="42">
        <v>539</v>
      </c>
      <c r="C20" s="19" t="s">
        <v>34</v>
      </c>
      <c r="D20" s="43">
        <v>0</v>
      </c>
      <c r="E20" s="43">
        <v>231641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6"/>
        <v>231641</v>
      </c>
      <c r="P20" s="44">
        <f t="shared" si="1"/>
        <v>44.088503996954699</v>
      </c>
      <c r="Q20" s="9"/>
    </row>
    <row r="21" spans="1:120" ht="15.75">
      <c r="A21" s="26" t="s">
        <v>35</v>
      </c>
      <c r="B21" s="27"/>
      <c r="C21" s="28"/>
      <c r="D21" s="29">
        <f t="shared" ref="D21:N21" si="7">SUM(D22:D22)</f>
        <v>158084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7"/>
        <v>0</v>
      </c>
      <c r="O21" s="29">
        <f t="shared" si="6"/>
        <v>158084</v>
      </c>
      <c r="P21" s="41">
        <f t="shared" si="1"/>
        <v>30.088313665778454</v>
      </c>
      <c r="Q21" s="10"/>
    </row>
    <row r="22" spans="1:120">
      <c r="A22" s="12"/>
      <c r="B22" s="42">
        <v>541</v>
      </c>
      <c r="C22" s="19" t="s">
        <v>36</v>
      </c>
      <c r="D22" s="43">
        <v>158084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6"/>
        <v>158084</v>
      </c>
      <c r="P22" s="44">
        <f t="shared" si="1"/>
        <v>30.088313665778454</v>
      </c>
      <c r="Q22" s="9"/>
    </row>
    <row r="23" spans="1:120" ht="15.75">
      <c r="A23" s="26" t="s">
        <v>37</v>
      </c>
      <c r="B23" s="27"/>
      <c r="C23" s="28"/>
      <c r="D23" s="29">
        <f t="shared" ref="D23:N23" si="8">SUM(D24:D26)</f>
        <v>1044580</v>
      </c>
      <c r="E23" s="29">
        <f t="shared" si="8"/>
        <v>0</v>
      </c>
      <c r="F23" s="29">
        <f t="shared" si="8"/>
        <v>0</v>
      </c>
      <c r="G23" s="29">
        <f t="shared" si="8"/>
        <v>0</v>
      </c>
      <c r="H23" s="29">
        <f t="shared" si="8"/>
        <v>0</v>
      </c>
      <c r="I23" s="29">
        <f t="shared" si="8"/>
        <v>593161</v>
      </c>
      <c r="J23" s="29">
        <f t="shared" si="8"/>
        <v>0</v>
      </c>
      <c r="K23" s="29">
        <f t="shared" si="8"/>
        <v>0</v>
      </c>
      <c r="L23" s="29">
        <f t="shared" si="8"/>
        <v>0</v>
      </c>
      <c r="M23" s="29">
        <f t="shared" si="8"/>
        <v>0</v>
      </c>
      <c r="N23" s="29">
        <f t="shared" si="8"/>
        <v>0</v>
      </c>
      <c r="O23" s="29">
        <f>SUM(D23:N23)</f>
        <v>1637741</v>
      </c>
      <c r="P23" s="41">
        <f t="shared" si="1"/>
        <v>311.71317091739627</v>
      </c>
      <c r="Q23" s="9"/>
    </row>
    <row r="24" spans="1:120">
      <c r="A24" s="12"/>
      <c r="B24" s="42">
        <v>571</v>
      </c>
      <c r="C24" s="19" t="s">
        <v>38</v>
      </c>
      <c r="D24" s="43">
        <v>143617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6"/>
        <v>143617</v>
      </c>
      <c r="P24" s="44">
        <f t="shared" si="1"/>
        <v>27.33479253901789</v>
      </c>
      <c r="Q24" s="9"/>
    </row>
    <row r="25" spans="1:120">
      <c r="A25" s="12"/>
      <c r="B25" s="42">
        <v>572</v>
      </c>
      <c r="C25" s="19" t="s">
        <v>39</v>
      </c>
      <c r="D25" s="43">
        <v>263221</v>
      </c>
      <c r="E25" s="43">
        <v>0</v>
      </c>
      <c r="F25" s="43">
        <v>0</v>
      </c>
      <c r="G25" s="43">
        <v>0</v>
      </c>
      <c r="H25" s="43">
        <v>0</v>
      </c>
      <c r="I25" s="43">
        <v>593161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6"/>
        <v>856382</v>
      </c>
      <c r="P25" s="44">
        <f t="shared" si="1"/>
        <v>162.99619337647508</v>
      </c>
      <c r="Q25" s="9"/>
    </row>
    <row r="26" spans="1:120">
      <c r="A26" s="12"/>
      <c r="B26" s="42">
        <v>579</v>
      </c>
      <c r="C26" s="19" t="s">
        <v>40</v>
      </c>
      <c r="D26" s="43">
        <v>637742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6"/>
        <v>637742</v>
      </c>
      <c r="P26" s="44">
        <f t="shared" si="1"/>
        <v>121.38218500190331</v>
      </c>
      <c r="Q26" s="9"/>
    </row>
    <row r="27" spans="1:120" ht="15.75">
      <c r="A27" s="26" t="s">
        <v>42</v>
      </c>
      <c r="B27" s="27"/>
      <c r="C27" s="28"/>
      <c r="D27" s="29">
        <f t="shared" ref="D27:N27" si="9">SUM(D28:D28)</f>
        <v>0</v>
      </c>
      <c r="E27" s="29">
        <f t="shared" si="9"/>
        <v>0</v>
      </c>
      <c r="F27" s="29">
        <f t="shared" si="9"/>
        <v>0</v>
      </c>
      <c r="G27" s="29">
        <f t="shared" si="9"/>
        <v>0</v>
      </c>
      <c r="H27" s="29">
        <f t="shared" si="9"/>
        <v>0</v>
      </c>
      <c r="I27" s="29">
        <f t="shared" si="9"/>
        <v>3507</v>
      </c>
      <c r="J27" s="29">
        <f t="shared" si="9"/>
        <v>0</v>
      </c>
      <c r="K27" s="29">
        <f t="shared" si="9"/>
        <v>0</v>
      </c>
      <c r="L27" s="29">
        <f t="shared" si="9"/>
        <v>0</v>
      </c>
      <c r="M27" s="29">
        <f t="shared" si="9"/>
        <v>0</v>
      </c>
      <c r="N27" s="29">
        <f t="shared" si="9"/>
        <v>0</v>
      </c>
      <c r="O27" s="29">
        <f>SUM(D27:N27)</f>
        <v>3507</v>
      </c>
      <c r="P27" s="41">
        <f t="shared" si="1"/>
        <v>0.66749143509706887</v>
      </c>
      <c r="Q27" s="9"/>
    </row>
    <row r="28" spans="1:120" ht="15.75" thickBot="1">
      <c r="A28" s="12"/>
      <c r="B28" s="42">
        <v>581</v>
      </c>
      <c r="C28" s="19" t="s">
        <v>90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3507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>SUM(D28:N28)</f>
        <v>3507</v>
      </c>
      <c r="P28" s="44">
        <f t="shared" si="1"/>
        <v>0.66749143509706887</v>
      </c>
      <c r="Q28" s="9"/>
    </row>
    <row r="29" spans="1:120" ht="16.5" thickBot="1">
      <c r="A29" s="13" t="s">
        <v>10</v>
      </c>
      <c r="B29" s="21"/>
      <c r="C29" s="20"/>
      <c r="D29" s="14">
        <f>SUM(D5,D12,D16,D21,D23,D27)</f>
        <v>8598752</v>
      </c>
      <c r="E29" s="14">
        <f t="shared" ref="E29:N29" si="10">SUM(E5,E12,E16,E21,E23,E27)</f>
        <v>231641</v>
      </c>
      <c r="F29" s="14">
        <f t="shared" si="10"/>
        <v>0</v>
      </c>
      <c r="G29" s="14">
        <f t="shared" si="10"/>
        <v>0</v>
      </c>
      <c r="H29" s="14">
        <f t="shared" si="10"/>
        <v>0</v>
      </c>
      <c r="I29" s="14">
        <f t="shared" si="10"/>
        <v>6046294</v>
      </c>
      <c r="J29" s="14">
        <f t="shared" si="10"/>
        <v>0</v>
      </c>
      <c r="K29" s="14">
        <f t="shared" si="10"/>
        <v>407774</v>
      </c>
      <c r="L29" s="14">
        <f t="shared" si="10"/>
        <v>0</v>
      </c>
      <c r="M29" s="14">
        <f t="shared" si="10"/>
        <v>0</v>
      </c>
      <c r="N29" s="14">
        <f t="shared" si="10"/>
        <v>0</v>
      </c>
      <c r="O29" s="14">
        <f>SUM(D29:N29)</f>
        <v>15284461</v>
      </c>
      <c r="P29" s="35">
        <f t="shared" si="1"/>
        <v>2909.1094404263417</v>
      </c>
      <c r="Q29" s="6"/>
      <c r="R29" s="2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</row>
    <row r="30" spans="1:120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8"/>
    </row>
    <row r="31" spans="1:120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38"/>
      <c r="M31" s="157" t="s">
        <v>91</v>
      </c>
      <c r="N31" s="157"/>
      <c r="O31" s="157"/>
      <c r="P31" s="39">
        <v>5254</v>
      </c>
    </row>
    <row r="32" spans="1:120">
      <c r="A32" s="158"/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6"/>
    </row>
    <row r="33" spans="1:16" ht="15.75" customHeight="1" thickBot="1">
      <c r="A33" s="159" t="s">
        <v>47</v>
      </c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9"/>
    </row>
  </sheetData>
  <mergeCells count="10">
    <mergeCell ref="M31:O31"/>
    <mergeCell ref="A32:P32"/>
    <mergeCell ref="A33:P3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44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83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84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85</v>
      </c>
      <c r="N4" s="32" t="s">
        <v>5</v>
      </c>
      <c r="O4" s="32" t="s">
        <v>86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SUM(D6:D11)</f>
        <v>2213868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382249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27" si="1">SUM(D5:N5)</f>
        <v>2596117</v>
      </c>
      <c r="P5" s="30">
        <f t="shared" ref="P5:P27" si="2">(O5/P$29)</f>
        <v>498.77367915465896</v>
      </c>
      <c r="Q5" s="6"/>
    </row>
    <row r="6" spans="1:134">
      <c r="A6" s="12"/>
      <c r="B6" s="42">
        <v>511</v>
      </c>
      <c r="C6" s="19" t="s">
        <v>19</v>
      </c>
      <c r="D6" s="43">
        <v>85508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85508</v>
      </c>
      <c r="P6" s="44">
        <f t="shared" si="2"/>
        <v>16.42804995196926</v>
      </c>
      <c r="Q6" s="9"/>
    </row>
    <row r="7" spans="1:134">
      <c r="A7" s="12"/>
      <c r="B7" s="42">
        <v>512</v>
      </c>
      <c r="C7" s="19" t="s">
        <v>20</v>
      </c>
      <c r="D7" s="43">
        <v>486747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486747</v>
      </c>
      <c r="P7" s="44">
        <f t="shared" si="2"/>
        <v>93.515273775216144</v>
      </c>
      <c r="Q7" s="9"/>
    </row>
    <row r="8" spans="1:134">
      <c r="A8" s="12"/>
      <c r="B8" s="42">
        <v>513</v>
      </c>
      <c r="C8" s="19" t="s">
        <v>21</v>
      </c>
      <c r="D8" s="43">
        <v>223848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78470</v>
      </c>
      <c r="L8" s="43">
        <v>0</v>
      </c>
      <c r="M8" s="43">
        <v>0</v>
      </c>
      <c r="N8" s="43">
        <v>0</v>
      </c>
      <c r="O8" s="43">
        <f t="shared" si="1"/>
        <v>302318</v>
      </c>
      <c r="P8" s="44">
        <f t="shared" si="2"/>
        <v>58.082228626320848</v>
      </c>
      <c r="Q8" s="9"/>
    </row>
    <row r="9" spans="1:134">
      <c r="A9" s="12"/>
      <c r="B9" s="42">
        <v>514</v>
      </c>
      <c r="C9" s="19" t="s">
        <v>22</v>
      </c>
      <c r="D9" s="43">
        <v>178807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178807</v>
      </c>
      <c r="P9" s="44">
        <f t="shared" si="2"/>
        <v>34.352929875120076</v>
      </c>
      <c r="Q9" s="9"/>
    </row>
    <row r="10" spans="1:134">
      <c r="A10" s="12"/>
      <c r="B10" s="42">
        <v>518</v>
      </c>
      <c r="C10" s="19" t="s">
        <v>24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303779</v>
      </c>
      <c r="L10" s="43">
        <v>0</v>
      </c>
      <c r="M10" s="43">
        <v>0</v>
      </c>
      <c r="N10" s="43">
        <v>0</v>
      </c>
      <c r="O10" s="43">
        <f t="shared" si="1"/>
        <v>303779</v>
      </c>
      <c r="P10" s="44">
        <f t="shared" si="2"/>
        <v>58.36292026897214</v>
      </c>
      <c r="Q10" s="9"/>
    </row>
    <row r="11" spans="1:134">
      <c r="A11" s="12"/>
      <c r="B11" s="42">
        <v>519</v>
      </c>
      <c r="C11" s="19" t="s">
        <v>25</v>
      </c>
      <c r="D11" s="43">
        <v>1238958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1238958</v>
      </c>
      <c r="P11" s="44">
        <f t="shared" si="2"/>
        <v>238.03227665706052</v>
      </c>
      <c r="Q11" s="9"/>
    </row>
    <row r="12" spans="1:134" ht="15.75">
      <c r="A12" s="26" t="s">
        <v>26</v>
      </c>
      <c r="B12" s="27"/>
      <c r="C12" s="28"/>
      <c r="D12" s="29">
        <f t="shared" ref="D12:N12" si="3">SUM(D13:D15)</f>
        <v>3348835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29">
        <f t="shared" si="3"/>
        <v>0</v>
      </c>
      <c r="O12" s="40">
        <f t="shared" si="1"/>
        <v>3348835</v>
      </c>
      <c r="P12" s="41">
        <f t="shared" si="2"/>
        <v>643.38808837656097</v>
      </c>
      <c r="Q12" s="10"/>
    </row>
    <row r="13" spans="1:134">
      <c r="A13" s="12"/>
      <c r="B13" s="42">
        <v>521</v>
      </c>
      <c r="C13" s="19" t="s">
        <v>27</v>
      </c>
      <c r="D13" s="43">
        <v>1837429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1837429</v>
      </c>
      <c r="P13" s="44">
        <f t="shared" si="2"/>
        <v>353.01229586935636</v>
      </c>
      <c r="Q13" s="9"/>
    </row>
    <row r="14" spans="1:134">
      <c r="A14" s="12"/>
      <c r="B14" s="42">
        <v>522</v>
      </c>
      <c r="C14" s="19" t="s">
        <v>28</v>
      </c>
      <c r="D14" s="43">
        <v>1069448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1069448</v>
      </c>
      <c r="P14" s="44">
        <f t="shared" si="2"/>
        <v>205.4655139289145</v>
      </c>
      <c r="Q14" s="9"/>
    </row>
    <row r="15" spans="1:134">
      <c r="A15" s="12"/>
      <c r="B15" s="42">
        <v>524</v>
      </c>
      <c r="C15" s="19" t="s">
        <v>29</v>
      </c>
      <c r="D15" s="43">
        <v>441958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441958</v>
      </c>
      <c r="P15" s="44">
        <f t="shared" si="2"/>
        <v>84.910278578290104</v>
      </c>
      <c r="Q15" s="9"/>
    </row>
    <row r="16" spans="1:134" ht="15.75">
      <c r="A16" s="26" t="s">
        <v>30</v>
      </c>
      <c r="B16" s="27"/>
      <c r="C16" s="28"/>
      <c r="D16" s="29">
        <f t="shared" ref="D16:N16" si="4">SUM(D17:D20)</f>
        <v>0</v>
      </c>
      <c r="E16" s="29">
        <f t="shared" si="4"/>
        <v>224065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5007366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29">
        <f t="shared" si="4"/>
        <v>0</v>
      </c>
      <c r="O16" s="40">
        <f t="shared" si="1"/>
        <v>5231431</v>
      </c>
      <c r="P16" s="41">
        <f t="shared" si="2"/>
        <v>1005.0780019212295</v>
      </c>
      <c r="Q16" s="10"/>
    </row>
    <row r="17" spans="1:120">
      <c r="A17" s="12"/>
      <c r="B17" s="42">
        <v>534</v>
      </c>
      <c r="C17" s="19" t="s">
        <v>32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1250603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1250603</v>
      </c>
      <c r="P17" s="44">
        <f t="shared" si="2"/>
        <v>240.26954851104708</v>
      </c>
      <c r="Q17" s="9"/>
    </row>
    <row r="18" spans="1:120">
      <c r="A18" s="12"/>
      <c r="B18" s="42">
        <v>536</v>
      </c>
      <c r="C18" s="19" t="s">
        <v>87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3511109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3511109</v>
      </c>
      <c r="P18" s="44">
        <f t="shared" si="2"/>
        <v>674.56464937560042</v>
      </c>
      <c r="Q18" s="9"/>
    </row>
    <row r="19" spans="1:120">
      <c r="A19" s="12"/>
      <c r="B19" s="42">
        <v>538</v>
      </c>
      <c r="C19" s="19" t="s">
        <v>51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245654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1"/>
        <v>245654</v>
      </c>
      <c r="P19" s="44">
        <f t="shared" si="2"/>
        <v>47.19577329490874</v>
      </c>
      <c r="Q19" s="9"/>
    </row>
    <row r="20" spans="1:120">
      <c r="A20" s="12"/>
      <c r="B20" s="42">
        <v>539</v>
      </c>
      <c r="C20" s="19" t="s">
        <v>34</v>
      </c>
      <c r="D20" s="43">
        <v>0</v>
      </c>
      <c r="E20" s="43">
        <v>224065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1"/>
        <v>224065</v>
      </c>
      <c r="P20" s="44">
        <f t="shared" si="2"/>
        <v>43.048030739673393</v>
      </c>
      <c r="Q20" s="9"/>
    </row>
    <row r="21" spans="1:120" ht="15.75">
      <c r="A21" s="26" t="s">
        <v>35</v>
      </c>
      <c r="B21" s="27"/>
      <c r="C21" s="28"/>
      <c r="D21" s="29">
        <f t="shared" ref="D21:N21" si="5">SUM(D22:D22)</f>
        <v>434213</v>
      </c>
      <c r="E21" s="29">
        <f t="shared" si="5"/>
        <v>0</v>
      </c>
      <c r="F21" s="29">
        <f t="shared" si="5"/>
        <v>0</v>
      </c>
      <c r="G21" s="29">
        <f t="shared" si="5"/>
        <v>0</v>
      </c>
      <c r="H21" s="29">
        <f t="shared" si="5"/>
        <v>0</v>
      </c>
      <c r="I21" s="29">
        <f t="shared" si="5"/>
        <v>0</v>
      </c>
      <c r="J21" s="29">
        <f t="shared" si="5"/>
        <v>0</v>
      </c>
      <c r="K21" s="29">
        <f t="shared" si="5"/>
        <v>0</v>
      </c>
      <c r="L21" s="29">
        <f t="shared" si="5"/>
        <v>0</v>
      </c>
      <c r="M21" s="29">
        <f t="shared" si="5"/>
        <v>0</v>
      </c>
      <c r="N21" s="29">
        <f t="shared" si="5"/>
        <v>0</v>
      </c>
      <c r="O21" s="29">
        <f t="shared" si="1"/>
        <v>434213</v>
      </c>
      <c r="P21" s="41">
        <f t="shared" si="2"/>
        <v>83.422286263208449</v>
      </c>
      <c r="Q21" s="10"/>
    </row>
    <row r="22" spans="1:120">
      <c r="A22" s="12"/>
      <c r="B22" s="42">
        <v>541</v>
      </c>
      <c r="C22" s="19" t="s">
        <v>36</v>
      </c>
      <c r="D22" s="43">
        <v>434213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1"/>
        <v>434213</v>
      </c>
      <c r="P22" s="44">
        <f t="shared" si="2"/>
        <v>83.422286263208449</v>
      </c>
      <c r="Q22" s="9"/>
    </row>
    <row r="23" spans="1:120" ht="15.75">
      <c r="A23" s="26" t="s">
        <v>37</v>
      </c>
      <c r="B23" s="27"/>
      <c r="C23" s="28"/>
      <c r="D23" s="29">
        <f t="shared" ref="D23:N23" si="6">SUM(D24:D26)</f>
        <v>456008</v>
      </c>
      <c r="E23" s="29">
        <f t="shared" si="6"/>
        <v>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548203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6"/>
        <v>0</v>
      </c>
      <c r="O23" s="29">
        <f t="shared" si="1"/>
        <v>1004211</v>
      </c>
      <c r="P23" s="41">
        <f t="shared" si="2"/>
        <v>192.93198847262246</v>
      </c>
      <c r="Q23" s="9"/>
    </row>
    <row r="24" spans="1:120">
      <c r="A24" s="12"/>
      <c r="B24" s="42">
        <v>571</v>
      </c>
      <c r="C24" s="19" t="s">
        <v>38</v>
      </c>
      <c r="D24" s="43">
        <v>134705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1"/>
        <v>134705</v>
      </c>
      <c r="P24" s="44">
        <f t="shared" si="2"/>
        <v>25.879923150816524</v>
      </c>
      <c r="Q24" s="9"/>
    </row>
    <row r="25" spans="1:120">
      <c r="A25" s="12"/>
      <c r="B25" s="42">
        <v>572</v>
      </c>
      <c r="C25" s="19" t="s">
        <v>39</v>
      </c>
      <c r="D25" s="43">
        <v>282191</v>
      </c>
      <c r="E25" s="43">
        <v>0</v>
      </c>
      <c r="F25" s="43">
        <v>0</v>
      </c>
      <c r="G25" s="43">
        <v>0</v>
      </c>
      <c r="H25" s="43">
        <v>0</v>
      </c>
      <c r="I25" s="43">
        <v>548203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1"/>
        <v>830394</v>
      </c>
      <c r="P25" s="44">
        <f t="shared" si="2"/>
        <v>159.53775216138328</v>
      </c>
      <c r="Q25" s="9"/>
    </row>
    <row r="26" spans="1:120" ht="15.75" thickBot="1">
      <c r="A26" s="12"/>
      <c r="B26" s="42">
        <v>579</v>
      </c>
      <c r="C26" s="19" t="s">
        <v>40</v>
      </c>
      <c r="D26" s="43">
        <v>39112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1"/>
        <v>39112</v>
      </c>
      <c r="P26" s="44">
        <f t="shared" si="2"/>
        <v>7.5143131604226703</v>
      </c>
      <c r="Q26" s="9"/>
    </row>
    <row r="27" spans="1:120" ht="16.5" thickBot="1">
      <c r="A27" s="13" t="s">
        <v>10</v>
      </c>
      <c r="B27" s="21"/>
      <c r="C27" s="20"/>
      <c r="D27" s="14">
        <f>SUM(D5,D12,D16,D21,D23)</f>
        <v>6452924</v>
      </c>
      <c r="E27" s="14">
        <f t="shared" ref="E27:N27" si="7">SUM(E5,E12,E16,E21,E23)</f>
        <v>224065</v>
      </c>
      <c r="F27" s="14">
        <f t="shared" si="7"/>
        <v>0</v>
      </c>
      <c r="G27" s="14">
        <f t="shared" si="7"/>
        <v>0</v>
      </c>
      <c r="H27" s="14">
        <f t="shared" si="7"/>
        <v>0</v>
      </c>
      <c r="I27" s="14">
        <f t="shared" si="7"/>
        <v>5555569</v>
      </c>
      <c r="J27" s="14">
        <f t="shared" si="7"/>
        <v>0</v>
      </c>
      <c r="K27" s="14">
        <f t="shared" si="7"/>
        <v>382249</v>
      </c>
      <c r="L27" s="14">
        <f t="shared" si="7"/>
        <v>0</v>
      </c>
      <c r="M27" s="14">
        <f t="shared" si="7"/>
        <v>0</v>
      </c>
      <c r="N27" s="14">
        <f t="shared" si="7"/>
        <v>0</v>
      </c>
      <c r="O27" s="14">
        <f t="shared" si="1"/>
        <v>12614807</v>
      </c>
      <c r="P27" s="35">
        <f t="shared" si="2"/>
        <v>2423.5940441882803</v>
      </c>
      <c r="Q27" s="6"/>
      <c r="R27" s="2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</row>
    <row r="28" spans="1:120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8"/>
    </row>
    <row r="29" spans="1:120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38"/>
      <c r="M29" s="157" t="s">
        <v>88</v>
      </c>
      <c r="N29" s="157"/>
      <c r="O29" s="157"/>
      <c r="P29" s="39">
        <v>5205</v>
      </c>
    </row>
    <row r="30" spans="1:120">
      <c r="A30" s="158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6"/>
    </row>
    <row r="31" spans="1:120" ht="15.75" customHeight="1" thickBot="1">
      <c r="A31" s="159" t="s">
        <v>47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9"/>
    </row>
  </sheetData>
  <mergeCells count="10">
    <mergeCell ref="M29:O29"/>
    <mergeCell ref="A30:P30"/>
    <mergeCell ref="A31:P3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80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2286063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338482</v>
      </c>
      <c r="L5" s="24">
        <f t="shared" si="0"/>
        <v>0</v>
      </c>
      <c r="M5" s="24">
        <f t="shared" si="0"/>
        <v>0</v>
      </c>
      <c r="N5" s="25">
        <f t="shared" ref="N5:N29" si="1">SUM(D5:M5)</f>
        <v>2624545</v>
      </c>
      <c r="O5" s="30">
        <f t="shared" ref="O5:O29" si="2">(N5/O$31)</f>
        <v>551.375</v>
      </c>
      <c r="P5" s="6"/>
    </row>
    <row r="6" spans="1:133">
      <c r="A6" s="12"/>
      <c r="B6" s="42">
        <v>511</v>
      </c>
      <c r="C6" s="19" t="s">
        <v>19</v>
      </c>
      <c r="D6" s="43">
        <v>76695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76695</v>
      </c>
      <c r="O6" s="44">
        <f t="shared" si="2"/>
        <v>16.112394957983192</v>
      </c>
      <c r="P6" s="9"/>
    </row>
    <row r="7" spans="1:133">
      <c r="A7" s="12"/>
      <c r="B7" s="42">
        <v>512</v>
      </c>
      <c r="C7" s="19" t="s">
        <v>20</v>
      </c>
      <c r="D7" s="43">
        <v>505636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505636</v>
      </c>
      <c r="O7" s="44">
        <f t="shared" si="2"/>
        <v>106.22605042016806</v>
      </c>
      <c r="P7" s="9"/>
    </row>
    <row r="8" spans="1:133">
      <c r="A8" s="12"/>
      <c r="B8" s="42">
        <v>513</v>
      </c>
      <c r="C8" s="19" t="s">
        <v>21</v>
      </c>
      <c r="D8" s="43">
        <v>223030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67284</v>
      </c>
      <c r="L8" s="43">
        <v>0</v>
      </c>
      <c r="M8" s="43">
        <v>0</v>
      </c>
      <c r="N8" s="43">
        <f t="shared" si="1"/>
        <v>290314</v>
      </c>
      <c r="O8" s="44">
        <f t="shared" si="2"/>
        <v>60.990336134453784</v>
      </c>
      <c r="P8" s="9"/>
    </row>
    <row r="9" spans="1:133">
      <c r="A9" s="12"/>
      <c r="B9" s="42">
        <v>514</v>
      </c>
      <c r="C9" s="19" t="s">
        <v>22</v>
      </c>
      <c r="D9" s="43">
        <v>162551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162551</v>
      </c>
      <c r="O9" s="44">
        <f t="shared" si="2"/>
        <v>34.149369747899158</v>
      </c>
      <c r="P9" s="9"/>
    </row>
    <row r="10" spans="1:133">
      <c r="A10" s="12"/>
      <c r="B10" s="42">
        <v>518</v>
      </c>
      <c r="C10" s="19" t="s">
        <v>24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271198</v>
      </c>
      <c r="L10" s="43">
        <v>0</v>
      </c>
      <c r="M10" s="43">
        <v>0</v>
      </c>
      <c r="N10" s="43">
        <f t="shared" si="1"/>
        <v>271198</v>
      </c>
      <c r="O10" s="44">
        <f t="shared" si="2"/>
        <v>56.974369747899161</v>
      </c>
      <c r="P10" s="9"/>
    </row>
    <row r="11" spans="1:133">
      <c r="A11" s="12"/>
      <c r="B11" s="42">
        <v>519</v>
      </c>
      <c r="C11" s="19" t="s">
        <v>59</v>
      </c>
      <c r="D11" s="43">
        <v>1318151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1318151</v>
      </c>
      <c r="O11" s="44">
        <f t="shared" si="2"/>
        <v>276.92247899159662</v>
      </c>
      <c r="P11" s="9"/>
    </row>
    <row r="12" spans="1:133" ht="15.75">
      <c r="A12" s="26" t="s">
        <v>26</v>
      </c>
      <c r="B12" s="27"/>
      <c r="C12" s="28"/>
      <c r="D12" s="29">
        <f t="shared" ref="D12:M12" si="3">SUM(D13:D15)</f>
        <v>3722280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3722280</v>
      </c>
      <c r="O12" s="41">
        <f t="shared" si="2"/>
        <v>781.99159663865544</v>
      </c>
      <c r="P12" s="10"/>
    </row>
    <row r="13" spans="1:133">
      <c r="A13" s="12"/>
      <c r="B13" s="42">
        <v>521</v>
      </c>
      <c r="C13" s="19" t="s">
        <v>27</v>
      </c>
      <c r="D13" s="43">
        <v>1906477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1906477</v>
      </c>
      <c r="O13" s="44">
        <f t="shared" si="2"/>
        <v>400.5203781512605</v>
      </c>
      <c r="P13" s="9"/>
    </row>
    <row r="14" spans="1:133">
      <c r="A14" s="12"/>
      <c r="B14" s="42">
        <v>522</v>
      </c>
      <c r="C14" s="19" t="s">
        <v>28</v>
      </c>
      <c r="D14" s="43">
        <v>1237225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1237225</v>
      </c>
      <c r="O14" s="44">
        <f t="shared" si="2"/>
        <v>259.92121848739498</v>
      </c>
      <c r="P14" s="9"/>
    </row>
    <row r="15" spans="1:133">
      <c r="A15" s="12"/>
      <c r="B15" s="42">
        <v>524</v>
      </c>
      <c r="C15" s="19" t="s">
        <v>29</v>
      </c>
      <c r="D15" s="43">
        <v>578578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578578</v>
      </c>
      <c r="O15" s="44">
        <f t="shared" si="2"/>
        <v>121.55</v>
      </c>
      <c r="P15" s="9"/>
    </row>
    <row r="16" spans="1:133" ht="15.75">
      <c r="A16" s="26" t="s">
        <v>30</v>
      </c>
      <c r="B16" s="27"/>
      <c r="C16" s="28"/>
      <c r="D16" s="29">
        <f t="shared" ref="D16:M16" si="4">SUM(D17:D20)</f>
        <v>0</v>
      </c>
      <c r="E16" s="29">
        <f t="shared" si="4"/>
        <v>236150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5485649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5721799</v>
      </c>
      <c r="O16" s="41">
        <f t="shared" si="2"/>
        <v>1202.0586134453781</v>
      </c>
      <c r="P16" s="10"/>
    </row>
    <row r="17" spans="1:119">
      <c r="A17" s="12"/>
      <c r="B17" s="42">
        <v>534</v>
      </c>
      <c r="C17" s="19" t="s">
        <v>60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1348992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1348992</v>
      </c>
      <c r="O17" s="44">
        <f t="shared" si="2"/>
        <v>283.40168067226892</v>
      </c>
      <c r="P17" s="9"/>
    </row>
    <row r="18" spans="1:119">
      <c r="A18" s="12"/>
      <c r="B18" s="42">
        <v>536</v>
      </c>
      <c r="C18" s="19" t="s">
        <v>81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3877000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3877000</v>
      </c>
      <c r="O18" s="44">
        <f t="shared" si="2"/>
        <v>814.49579831932772</v>
      </c>
      <c r="P18" s="9"/>
    </row>
    <row r="19" spans="1:119">
      <c r="A19" s="12"/>
      <c r="B19" s="42">
        <v>538</v>
      </c>
      <c r="C19" s="19" t="s">
        <v>61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259657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259657</v>
      </c>
      <c r="O19" s="44">
        <f t="shared" si="2"/>
        <v>54.549789915966386</v>
      </c>
      <c r="P19" s="9"/>
    </row>
    <row r="20" spans="1:119">
      <c r="A20" s="12"/>
      <c r="B20" s="42">
        <v>539</v>
      </c>
      <c r="C20" s="19" t="s">
        <v>34</v>
      </c>
      <c r="D20" s="43">
        <v>0</v>
      </c>
      <c r="E20" s="43">
        <v>236150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236150</v>
      </c>
      <c r="O20" s="44">
        <f t="shared" si="2"/>
        <v>49.611344537815128</v>
      </c>
      <c r="P20" s="9"/>
    </row>
    <row r="21" spans="1:119" ht="15.75">
      <c r="A21" s="26" t="s">
        <v>35</v>
      </c>
      <c r="B21" s="27"/>
      <c r="C21" s="28"/>
      <c r="D21" s="29">
        <f t="shared" ref="D21:M21" si="5">SUM(D22:D22)</f>
        <v>404508</v>
      </c>
      <c r="E21" s="29">
        <f t="shared" si="5"/>
        <v>0</v>
      </c>
      <c r="F21" s="29">
        <f t="shared" si="5"/>
        <v>0</v>
      </c>
      <c r="G21" s="29">
        <f t="shared" si="5"/>
        <v>0</v>
      </c>
      <c r="H21" s="29">
        <f t="shared" si="5"/>
        <v>0</v>
      </c>
      <c r="I21" s="29">
        <f t="shared" si="5"/>
        <v>0</v>
      </c>
      <c r="J21" s="29">
        <f t="shared" si="5"/>
        <v>0</v>
      </c>
      <c r="K21" s="29">
        <f t="shared" si="5"/>
        <v>0</v>
      </c>
      <c r="L21" s="29">
        <f t="shared" si="5"/>
        <v>0</v>
      </c>
      <c r="M21" s="29">
        <f t="shared" si="5"/>
        <v>0</v>
      </c>
      <c r="N21" s="29">
        <f t="shared" si="1"/>
        <v>404508</v>
      </c>
      <c r="O21" s="41">
        <f t="shared" si="2"/>
        <v>84.980672268907568</v>
      </c>
      <c r="P21" s="10"/>
    </row>
    <row r="22" spans="1:119">
      <c r="A22" s="12"/>
      <c r="B22" s="42">
        <v>541</v>
      </c>
      <c r="C22" s="19" t="s">
        <v>62</v>
      </c>
      <c r="D22" s="43">
        <v>404508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404508</v>
      </c>
      <c r="O22" s="44">
        <f t="shared" si="2"/>
        <v>84.980672268907568</v>
      </c>
      <c r="P22" s="9"/>
    </row>
    <row r="23" spans="1:119" ht="15.75">
      <c r="A23" s="26" t="s">
        <v>37</v>
      </c>
      <c r="B23" s="27"/>
      <c r="C23" s="28"/>
      <c r="D23" s="29">
        <f t="shared" ref="D23:M23" si="6">SUM(D24:D26)</f>
        <v>534224</v>
      </c>
      <c r="E23" s="29">
        <f t="shared" si="6"/>
        <v>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547080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1"/>
        <v>1081304</v>
      </c>
      <c r="O23" s="41">
        <f t="shared" si="2"/>
        <v>227.16470588235293</v>
      </c>
      <c r="P23" s="9"/>
    </row>
    <row r="24" spans="1:119">
      <c r="A24" s="12"/>
      <c r="B24" s="42">
        <v>571</v>
      </c>
      <c r="C24" s="19" t="s">
        <v>38</v>
      </c>
      <c r="D24" s="43">
        <v>137805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137805</v>
      </c>
      <c r="O24" s="44">
        <f t="shared" si="2"/>
        <v>28.95063025210084</v>
      </c>
      <c r="P24" s="9"/>
    </row>
    <row r="25" spans="1:119">
      <c r="A25" s="12"/>
      <c r="B25" s="42">
        <v>572</v>
      </c>
      <c r="C25" s="19" t="s">
        <v>63</v>
      </c>
      <c r="D25" s="43">
        <v>285392</v>
      </c>
      <c r="E25" s="43">
        <v>0</v>
      </c>
      <c r="F25" s="43">
        <v>0</v>
      </c>
      <c r="G25" s="43">
        <v>0</v>
      </c>
      <c r="H25" s="43">
        <v>0</v>
      </c>
      <c r="I25" s="43">
        <v>547080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832472</v>
      </c>
      <c r="O25" s="44">
        <f t="shared" si="2"/>
        <v>174.88907563025211</v>
      </c>
      <c r="P25" s="9"/>
    </row>
    <row r="26" spans="1:119">
      <c r="A26" s="12"/>
      <c r="B26" s="42">
        <v>579</v>
      </c>
      <c r="C26" s="19" t="s">
        <v>40</v>
      </c>
      <c r="D26" s="43">
        <v>111027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111027</v>
      </c>
      <c r="O26" s="44">
        <f t="shared" si="2"/>
        <v>23.324999999999999</v>
      </c>
      <c r="P26" s="9"/>
    </row>
    <row r="27" spans="1:119" ht="15.75">
      <c r="A27" s="26" t="s">
        <v>64</v>
      </c>
      <c r="B27" s="27"/>
      <c r="C27" s="28"/>
      <c r="D27" s="29">
        <f t="shared" ref="D27:M27" si="7">SUM(D28:D28)</f>
        <v>0</v>
      </c>
      <c r="E27" s="29">
        <f t="shared" si="7"/>
        <v>0</v>
      </c>
      <c r="F27" s="29">
        <f t="shared" si="7"/>
        <v>0</v>
      </c>
      <c r="G27" s="29">
        <f t="shared" si="7"/>
        <v>0</v>
      </c>
      <c r="H27" s="29">
        <f t="shared" si="7"/>
        <v>0</v>
      </c>
      <c r="I27" s="29">
        <f t="shared" si="7"/>
        <v>3507</v>
      </c>
      <c r="J27" s="29">
        <f t="shared" si="7"/>
        <v>0</v>
      </c>
      <c r="K27" s="29">
        <f t="shared" si="7"/>
        <v>0</v>
      </c>
      <c r="L27" s="29">
        <f t="shared" si="7"/>
        <v>0</v>
      </c>
      <c r="M27" s="29">
        <f t="shared" si="7"/>
        <v>0</v>
      </c>
      <c r="N27" s="29">
        <f t="shared" si="1"/>
        <v>3507</v>
      </c>
      <c r="O27" s="41">
        <f t="shared" si="2"/>
        <v>0.73676470588235299</v>
      </c>
      <c r="P27" s="9"/>
    </row>
    <row r="28" spans="1:119" ht="15.75" thickBot="1">
      <c r="A28" s="12"/>
      <c r="B28" s="42">
        <v>581</v>
      </c>
      <c r="C28" s="19" t="s">
        <v>65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3507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3507</v>
      </c>
      <c r="O28" s="44">
        <f t="shared" si="2"/>
        <v>0.73676470588235299</v>
      </c>
      <c r="P28" s="9"/>
    </row>
    <row r="29" spans="1:119" ht="16.5" thickBot="1">
      <c r="A29" s="13" t="s">
        <v>10</v>
      </c>
      <c r="B29" s="21"/>
      <c r="C29" s="20"/>
      <c r="D29" s="14">
        <f>SUM(D5,D12,D16,D21,D23,D27)</f>
        <v>6947075</v>
      </c>
      <c r="E29" s="14">
        <f t="shared" ref="E29:M29" si="8">SUM(E5,E12,E16,E21,E23,E27)</f>
        <v>236150</v>
      </c>
      <c r="F29" s="14">
        <f t="shared" si="8"/>
        <v>0</v>
      </c>
      <c r="G29" s="14">
        <f t="shared" si="8"/>
        <v>0</v>
      </c>
      <c r="H29" s="14">
        <f t="shared" si="8"/>
        <v>0</v>
      </c>
      <c r="I29" s="14">
        <f t="shared" si="8"/>
        <v>6036236</v>
      </c>
      <c r="J29" s="14">
        <f t="shared" si="8"/>
        <v>0</v>
      </c>
      <c r="K29" s="14">
        <f t="shared" si="8"/>
        <v>338482</v>
      </c>
      <c r="L29" s="14">
        <f t="shared" si="8"/>
        <v>0</v>
      </c>
      <c r="M29" s="14">
        <f t="shared" si="8"/>
        <v>0</v>
      </c>
      <c r="N29" s="14">
        <f t="shared" si="1"/>
        <v>13557943</v>
      </c>
      <c r="O29" s="35">
        <f t="shared" si="2"/>
        <v>2848.3073529411763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157" t="s">
        <v>82</v>
      </c>
      <c r="M31" s="157"/>
      <c r="N31" s="157"/>
      <c r="O31" s="39">
        <v>4760</v>
      </c>
    </row>
    <row r="32" spans="1:119">
      <c r="A32" s="158"/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6"/>
    </row>
    <row r="33" spans="1:15" ht="15.75" customHeight="1" thickBot="1">
      <c r="A33" s="159" t="s">
        <v>47</v>
      </c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9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1786644</v>
      </c>
      <c r="E5" s="24">
        <f t="shared" si="0"/>
        <v>76137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135039</v>
      </c>
      <c r="J5" s="24">
        <f t="shared" si="0"/>
        <v>0</v>
      </c>
      <c r="K5" s="24">
        <f t="shared" si="0"/>
        <v>402250</v>
      </c>
      <c r="L5" s="24">
        <f t="shared" si="0"/>
        <v>0</v>
      </c>
      <c r="M5" s="24">
        <f t="shared" si="0"/>
        <v>0</v>
      </c>
      <c r="N5" s="25">
        <f>SUM(D5:M5)</f>
        <v>2400070</v>
      </c>
      <c r="O5" s="30">
        <f t="shared" ref="O5:O29" si="1">(N5/O$31)</f>
        <v>502.21175978238125</v>
      </c>
      <c r="P5" s="6"/>
    </row>
    <row r="6" spans="1:133">
      <c r="A6" s="12"/>
      <c r="B6" s="42">
        <v>511</v>
      </c>
      <c r="C6" s="19" t="s">
        <v>19</v>
      </c>
      <c r="D6" s="43">
        <v>82254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82254</v>
      </c>
      <c r="O6" s="44">
        <f t="shared" si="1"/>
        <v>17.211550533584433</v>
      </c>
      <c r="P6" s="9"/>
    </row>
    <row r="7" spans="1:133">
      <c r="A7" s="12"/>
      <c r="B7" s="42">
        <v>512</v>
      </c>
      <c r="C7" s="19" t="s">
        <v>20</v>
      </c>
      <c r="D7" s="43">
        <v>155732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155732</v>
      </c>
      <c r="O7" s="44">
        <f t="shared" si="1"/>
        <v>32.586733626281649</v>
      </c>
      <c r="P7" s="9"/>
    </row>
    <row r="8" spans="1:133">
      <c r="A8" s="12"/>
      <c r="B8" s="42">
        <v>513</v>
      </c>
      <c r="C8" s="19" t="s">
        <v>21</v>
      </c>
      <c r="D8" s="43">
        <v>471146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117422</v>
      </c>
      <c r="L8" s="43">
        <v>0</v>
      </c>
      <c r="M8" s="43">
        <v>0</v>
      </c>
      <c r="N8" s="43">
        <f t="shared" si="2"/>
        <v>588568</v>
      </c>
      <c r="O8" s="44">
        <f t="shared" si="1"/>
        <v>123.15714584641138</v>
      </c>
      <c r="P8" s="9"/>
    </row>
    <row r="9" spans="1:133">
      <c r="A9" s="12"/>
      <c r="B9" s="42">
        <v>514</v>
      </c>
      <c r="C9" s="19" t="s">
        <v>22</v>
      </c>
      <c r="D9" s="43">
        <v>145118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145118</v>
      </c>
      <c r="O9" s="44">
        <f t="shared" si="1"/>
        <v>30.365766896840345</v>
      </c>
      <c r="P9" s="9"/>
    </row>
    <row r="10" spans="1:133">
      <c r="A10" s="12"/>
      <c r="B10" s="42">
        <v>517</v>
      </c>
      <c r="C10" s="19" t="s">
        <v>23</v>
      </c>
      <c r="D10" s="43">
        <v>5047</v>
      </c>
      <c r="E10" s="43">
        <v>76137</v>
      </c>
      <c r="F10" s="43">
        <v>0</v>
      </c>
      <c r="G10" s="43">
        <v>0</v>
      </c>
      <c r="H10" s="43">
        <v>0</v>
      </c>
      <c r="I10" s="43">
        <v>135039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216223</v>
      </c>
      <c r="O10" s="44">
        <f t="shared" si="1"/>
        <v>45.244402594685077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284828</v>
      </c>
      <c r="L11" s="43">
        <v>0</v>
      </c>
      <c r="M11" s="43">
        <v>0</v>
      </c>
      <c r="N11" s="43">
        <f t="shared" si="2"/>
        <v>284828</v>
      </c>
      <c r="O11" s="44">
        <f t="shared" si="1"/>
        <v>59.599916300481276</v>
      </c>
      <c r="P11" s="9"/>
    </row>
    <row r="12" spans="1:133">
      <c r="A12" s="12"/>
      <c r="B12" s="42">
        <v>519</v>
      </c>
      <c r="C12" s="19" t="s">
        <v>59</v>
      </c>
      <c r="D12" s="43">
        <v>927347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927347</v>
      </c>
      <c r="O12" s="44">
        <f t="shared" si="1"/>
        <v>194.04624398409709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3117515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9" si="4">SUM(D13:M13)</f>
        <v>3117515</v>
      </c>
      <c r="O13" s="41">
        <f t="shared" si="1"/>
        <v>652.33626281648878</v>
      </c>
      <c r="P13" s="10"/>
    </row>
    <row r="14" spans="1:133">
      <c r="A14" s="12"/>
      <c r="B14" s="42">
        <v>521</v>
      </c>
      <c r="C14" s="19" t="s">
        <v>27</v>
      </c>
      <c r="D14" s="43">
        <v>1600670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1600670</v>
      </c>
      <c r="O14" s="44">
        <f t="shared" si="1"/>
        <v>334.93827160493828</v>
      </c>
      <c r="P14" s="9"/>
    </row>
    <row r="15" spans="1:133">
      <c r="A15" s="12"/>
      <c r="B15" s="42">
        <v>522</v>
      </c>
      <c r="C15" s="19" t="s">
        <v>28</v>
      </c>
      <c r="D15" s="43">
        <v>994092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994092</v>
      </c>
      <c r="O15" s="44">
        <f t="shared" si="1"/>
        <v>208.01255492780916</v>
      </c>
      <c r="P15" s="9"/>
    </row>
    <row r="16" spans="1:133">
      <c r="A16" s="12"/>
      <c r="B16" s="42">
        <v>524</v>
      </c>
      <c r="C16" s="19" t="s">
        <v>29</v>
      </c>
      <c r="D16" s="43">
        <v>522753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522753</v>
      </c>
      <c r="O16" s="44">
        <f t="shared" si="1"/>
        <v>109.38543628374137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SUM(D18:D22)</f>
        <v>0</v>
      </c>
      <c r="E17" s="29">
        <f t="shared" si="5"/>
        <v>111640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4557764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4669404</v>
      </c>
      <c r="O17" s="41">
        <f t="shared" si="1"/>
        <v>977.06716886377899</v>
      </c>
      <c r="P17" s="10"/>
    </row>
    <row r="18" spans="1:119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2015295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2015295</v>
      </c>
      <c r="O18" s="44">
        <f t="shared" si="1"/>
        <v>421.69805398618956</v>
      </c>
      <c r="P18" s="9"/>
    </row>
    <row r="19" spans="1:119">
      <c r="A19" s="12"/>
      <c r="B19" s="42">
        <v>534</v>
      </c>
      <c r="C19" s="19" t="s">
        <v>60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1102798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1102798</v>
      </c>
      <c r="O19" s="44">
        <f t="shared" si="1"/>
        <v>230.75915463486086</v>
      </c>
      <c r="P19" s="9"/>
    </row>
    <row r="20" spans="1:119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775045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775045</v>
      </c>
      <c r="O20" s="44">
        <f t="shared" si="1"/>
        <v>162.17723373090604</v>
      </c>
      <c r="P20" s="9"/>
    </row>
    <row r="21" spans="1:119">
      <c r="A21" s="12"/>
      <c r="B21" s="42">
        <v>538</v>
      </c>
      <c r="C21" s="19" t="s">
        <v>61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242300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242300</v>
      </c>
      <c r="O21" s="44">
        <f t="shared" si="1"/>
        <v>50.700983469345054</v>
      </c>
      <c r="P21" s="9"/>
    </row>
    <row r="22" spans="1:119">
      <c r="A22" s="12"/>
      <c r="B22" s="42">
        <v>539</v>
      </c>
      <c r="C22" s="19" t="s">
        <v>34</v>
      </c>
      <c r="D22" s="43">
        <v>0</v>
      </c>
      <c r="E22" s="43">
        <v>111640</v>
      </c>
      <c r="F22" s="43">
        <v>0</v>
      </c>
      <c r="G22" s="43">
        <v>0</v>
      </c>
      <c r="H22" s="43">
        <v>0</v>
      </c>
      <c r="I22" s="43">
        <v>422326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533966</v>
      </c>
      <c r="O22" s="44">
        <f t="shared" si="1"/>
        <v>111.7317430424775</v>
      </c>
      <c r="P22" s="9"/>
    </row>
    <row r="23" spans="1:119" ht="15.75">
      <c r="A23" s="26" t="s">
        <v>35</v>
      </c>
      <c r="B23" s="27"/>
      <c r="C23" s="28"/>
      <c r="D23" s="29">
        <f t="shared" ref="D23:M23" si="6">SUM(D24:D24)</f>
        <v>375619</v>
      </c>
      <c r="E23" s="29">
        <f t="shared" si="6"/>
        <v>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375619</v>
      </c>
      <c r="O23" s="41">
        <f t="shared" si="1"/>
        <v>78.597823812513084</v>
      </c>
      <c r="P23" s="10"/>
    </row>
    <row r="24" spans="1:119">
      <c r="A24" s="12"/>
      <c r="B24" s="42">
        <v>541</v>
      </c>
      <c r="C24" s="19" t="s">
        <v>62</v>
      </c>
      <c r="D24" s="43">
        <v>375619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375619</v>
      </c>
      <c r="O24" s="44">
        <f t="shared" si="1"/>
        <v>78.597823812513084</v>
      </c>
      <c r="P24" s="9"/>
    </row>
    <row r="25" spans="1:119" ht="15.75">
      <c r="A25" s="26" t="s">
        <v>37</v>
      </c>
      <c r="B25" s="27"/>
      <c r="C25" s="28"/>
      <c r="D25" s="29">
        <f t="shared" ref="D25:M25" si="7">SUM(D26:D28)</f>
        <v>520880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544312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1065192</v>
      </c>
      <c r="O25" s="41">
        <f t="shared" si="1"/>
        <v>222.89014438166981</v>
      </c>
      <c r="P25" s="9"/>
    </row>
    <row r="26" spans="1:119">
      <c r="A26" s="12"/>
      <c r="B26" s="42">
        <v>571</v>
      </c>
      <c r="C26" s="19" t="s">
        <v>38</v>
      </c>
      <c r="D26" s="43">
        <v>123437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123437</v>
      </c>
      <c r="O26" s="44">
        <f t="shared" si="1"/>
        <v>25.829043732998535</v>
      </c>
      <c r="P26" s="9"/>
    </row>
    <row r="27" spans="1:119">
      <c r="A27" s="12"/>
      <c r="B27" s="42">
        <v>572</v>
      </c>
      <c r="C27" s="19" t="s">
        <v>63</v>
      </c>
      <c r="D27" s="43">
        <v>234389</v>
      </c>
      <c r="E27" s="43">
        <v>0</v>
      </c>
      <c r="F27" s="43">
        <v>0</v>
      </c>
      <c r="G27" s="43">
        <v>0</v>
      </c>
      <c r="H27" s="43">
        <v>0</v>
      </c>
      <c r="I27" s="43">
        <v>544312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778701</v>
      </c>
      <c r="O27" s="44">
        <f t="shared" si="1"/>
        <v>162.94224733207784</v>
      </c>
      <c r="P27" s="9"/>
    </row>
    <row r="28" spans="1:119" ht="15.75" thickBot="1">
      <c r="A28" s="12"/>
      <c r="B28" s="42">
        <v>579</v>
      </c>
      <c r="C28" s="19" t="s">
        <v>40</v>
      </c>
      <c r="D28" s="43">
        <v>163054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163054</v>
      </c>
      <c r="O28" s="44">
        <f t="shared" si="1"/>
        <v>34.11885331659343</v>
      </c>
      <c r="P28" s="9"/>
    </row>
    <row r="29" spans="1:119" ht="16.5" thickBot="1">
      <c r="A29" s="13" t="s">
        <v>10</v>
      </c>
      <c r="B29" s="21"/>
      <c r="C29" s="20"/>
      <c r="D29" s="14">
        <f>SUM(D5,D13,D17,D23,D25)</f>
        <v>5800658</v>
      </c>
      <c r="E29" s="14">
        <f t="shared" ref="E29:M29" si="8">SUM(E5,E13,E17,E23,E25)</f>
        <v>187777</v>
      </c>
      <c r="F29" s="14">
        <f t="shared" si="8"/>
        <v>0</v>
      </c>
      <c r="G29" s="14">
        <f t="shared" si="8"/>
        <v>0</v>
      </c>
      <c r="H29" s="14">
        <f t="shared" si="8"/>
        <v>0</v>
      </c>
      <c r="I29" s="14">
        <f t="shared" si="8"/>
        <v>5237115</v>
      </c>
      <c r="J29" s="14">
        <f t="shared" si="8"/>
        <v>0</v>
      </c>
      <c r="K29" s="14">
        <f t="shared" si="8"/>
        <v>402250</v>
      </c>
      <c r="L29" s="14">
        <f t="shared" si="8"/>
        <v>0</v>
      </c>
      <c r="M29" s="14">
        <f t="shared" si="8"/>
        <v>0</v>
      </c>
      <c r="N29" s="14">
        <f t="shared" si="4"/>
        <v>11627800</v>
      </c>
      <c r="O29" s="35">
        <f t="shared" si="1"/>
        <v>2433.1031596568318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157" t="s">
        <v>79</v>
      </c>
      <c r="M31" s="157"/>
      <c r="N31" s="157"/>
      <c r="O31" s="39">
        <v>4779</v>
      </c>
    </row>
    <row r="32" spans="1:119">
      <c r="A32" s="158"/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6"/>
    </row>
    <row r="33" spans="1:15" ht="15.75" customHeight="1" thickBot="1">
      <c r="A33" s="159" t="s">
        <v>47</v>
      </c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9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2606824</v>
      </c>
      <c r="E5" s="24">
        <f t="shared" si="0"/>
        <v>77124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131215</v>
      </c>
      <c r="J5" s="24">
        <f t="shared" si="0"/>
        <v>0</v>
      </c>
      <c r="K5" s="24">
        <f t="shared" si="0"/>
        <v>312841</v>
      </c>
      <c r="L5" s="24">
        <f t="shared" si="0"/>
        <v>0</v>
      </c>
      <c r="M5" s="24">
        <f t="shared" si="0"/>
        <v>0</v>
      </c>
      <c r="N5" s="25">
        <f>SUM(D5:M5)</f>
        <v>3128004</v>
      </c>
      <c r="O5" s="30">
        <f t="shared" ref="O5:O29" si="1">(N5/O$31)</f>
        <v>661.8713499788405</v>
      </c>
      <c r="P5" s="6"/>
    </row>
    <row r="6" spans="1:133">
      <c r="A6" s="12"/>
      <c r="B6" s="42">
        <v>511</v>
      </c>
      <c r="C6" s="19" t="s">
        <v>19</v>
      </c>
      <c r="D6" s="43">
        <v>70558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70558</v>
      </c>
      <c r="O6" s="44">
        <f t="shared" si="1"/>
        <v>14.929750317393145</v>
      </c>
      <c r="P6" s="9"/>
    </row>
    <row r="7" spans="1:133">
      <c r="A7" s="12"/>
      <c r="B7" s="42">
        <v>512</v>
      </c>
      <c r="C7" s="19" t="s">
        <v>20</v>
      </c>
      <c r="D7" s="43">
        <v>152283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152283</v>
      </c>
      <c r="O7" s="44">
        <f t="shared" si="1"/>
        <v>32.2223867964452</v>
      </c>
      <c r="P7" s="9"/>
    </row>
    <row r="8" spans="1:133">
      <c r="A8" s="12"/>
      <c r="B8" s="42">
        <v>513</v>
      </c>
      <c r="C8" s="19" t="s">
        <v>21</v>
      </c>
      <c r="D8" s="43">
        <v>523813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96647</v>
      </c>
      <c r="L8" s="43">
        <v>0</v>
      </c>
      <c r="M8" s="43">
        <v>0</v>
      </c>
      <c r="N8" s="43">
        <f t="shared" si="2"/>
        <v>620460</v>
      </c>
      <c r="O8" s="44">
        <f t="shared" si="1"/>
        <v>131.28650021159544</v>
      </c>
      <c r="P8" s="9"/>
    </row>
    <row r="9" spans="1:133">
      <c r="A9" s="12"/>
      <c r="B9" s="42">
        <v>514</v>
      </c>
      <c r="C9" s="19" t="s">
        <v>22</v>
      </c>
      <c r="D9" s="43">
        <v>120854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120854</v>
      </c>
      <c r="O9" s="44">
        <f t="shared" si="1"/>
        <v>25.572154041472704</v>
      </c>
      <c r="P9" s="9"/>
    </row>
    <row r="10" spans="1:133">
      <c r="A10" s="12"/>
      <c r="B10" s="42">
        <v>517</v>
      </c>
      <c r="C10" s="19" t="s">
        <v>23</v>
      </c>
      <c r="D10" s="43">
        <v>4206</v>
      </c>
      <c r="E10" s="43">
        <v>77124</v>
      </c>
      <c r="F10" s="43">
        <v>0</v>
      </c>
      <c r="G10" s="43">
        <v>0</v>
      </c>
      <c r="H10" s="43">
        <v>0</v>
      </c>
      <c r="I10" s="43">
        <v>131215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212545</v>
      </c>
      <c r="O10" s="44">
        <f t="shared" si="1"/>
        <v>44.973550571307662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216194</v>
      </c>
      <c r="L11" s="43">
        <v>0</v>
      </c>
      <c r="M11" s="43">
        <v>0</v>
      </c>
      <c r="N11" s="43">
        <f t="shared" si="2"/>
        <v>216194</v>
      </c>
      <c r="O11" s="44">
        <f t="shared" si="1"/>
        <v>45.745662293694458</v>
      </c>
      <c r="P11" s="9"/>
    </row>
    <row r="12" spans="1:133">
      <c r="A12" s="12"/>
      <c r="B12" s="42">
        <v>519</v>
      </c>
      <c r="C12" s="19" t="s">
        <v>59</v>
      </c>
      <c r="D12" s="43">
        <v>1735110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1735110</v>
      </c>
      <c r="O12" s="44">
        <f t="shared" si="1"/>
        <v>367.14134574693185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3170419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9" si="4">SUM(D13:M13)</f>
        <v>3170419</v>
      </c>
      <c r="O13" s="41">
        <f t="shared" si="1"/>
        <v>670.84617012272531</v>
      </c>
      <c r="P13" s="10"/>
    </row>
    <row r="14" spans="1:133">
      <c r="A14" s="12"/>
      <c r="B14" s="42">
        <v>521</v>
      </c>
      <c r="C14" s="19" t="s">
        <v>27</v>
      </c>
      <c r="D14" s="43">
        <v>1794439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1794439</v>
      </c>
      <c r="O14" s="44">
        <f t="shared" si="1"/>
        <v>379.6950909860347</v>
      </c>
      <c r="P14" s="9"/>
    </row>
    <row r="15" spans="1:133">
      <c r="A15" s="12"/>
      <c r="B15" s="42">
        <v>522</v>
      </c>
      <c r="C15" s="19" t="s">
        <v>28</v>
      </c>
      <c r="D15" s="43">
        <v>1007856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1007856</v>
      </c>
      <c r="O15" s="44">
        <f t="shared" si="1"/>
        <v>213.25772323317815</v>
      </c>
      <c r="P15" s="9"/>
    </row>
    <row r="16" spans="1:133">
      <c r="A16" s="12"/>
      <c r="B16" s="42">
        <v>524</v>
      </c>
      <c r="C16" s="19" t="s">
        <v>29</v>
      </c>
      <c r="D16" s="43">
        <v>368124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368124</v>
      </c>
      <c r="O16" s="44">
        <f t="shared" si="1"/>
        <v>77.893355903512486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SUM(D18:D22)</f>
        <v>0</v>
      </c>
      <c r="E17" s="29">
        <f t="shared" si="5"/>
        <v>100690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4743499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4844189</v>
      </c>
      <c r="O17" s="41">
        <f t="shared" si="1"/>
        <v>1025.0082522217519</v>
      </c>
      <c r="P17" s="10"/>
    </row>
    <row r="18" spans="1:119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1936793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1936793</v>
      </c>
      <c r="O18" s="44">
        <f t="shared" si="1"/>
        <v>409.81654676258995</v>
      </c>
      <c r="P18" s="9"/>
    </row>
    <row r="19" spans="1:119">
      <c r="A19" s="12"/>
      <c r="B19" s="42">
        <v>534</v>
      </c>
      <c r="C19" s="19" t="s">
        <v>60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1372852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1372852</v>
      </c>
      <c r="O19" s="44">
        <f t="shared" si="1"/>
        <v>290.48920863309354</v>
      </c>
      <c r="P19" s="9"/>
    </row>
    <row r="20" spans="1:119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752125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752125</v>
      </c>
      <c r="O20" s="44">
        <f t="shared" si="1"/>
        <v>159.14621244181126</v>
      </c>
      <c r="P20" s="9"/>
    </row>
    <row r="21" spans="1:119">
      <c r="A21" s="12"/>
      <c r="B21" s="42">
        <v>538</v>
      </c>
      <c r="C21" s="19" t="s">
        <v>61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223555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223555</v>
      </c>
      <c r="O21" s="44">
        <f t="shared" si="1"/>
        <v>47.30321625052899</v>
      </c>
      <c r="P21" s="9"/>
    </row>
    <row r="22" spans="1:119">
      <c r="A22" s="12"/>
      <c r="B22" s="42">
        <v>539</v>
      </c>
      <c r="C22" s="19" t="s">
        <v>34</v>
      </c>
      <c r="D22" s="43">
        <v>0</v>
      </c>
      <c r="E22" s="43">
        <v>100690</v>
      </c>
      <c r="F22" s="43">
        <v>0</v>
      </c>
      <c r="G22" s="43">
        <v>0</v>
      </c>
      <c r="H22" s="43">
        <v>0</v>
      </c>
      <c r="I22" s="43">
        <v>458174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558864</v>
      </c>
      <c r="O22" s="44">
        <f t="shared" si="1"/>
        <v>118.25306813372831</v>
      </c>
      <c r="P22" s="9"/>
    </row>
    <row r="23" spans="1:119" ht="15.75">
      <c r="A23" s="26" t="s">
        <v>35</v>
      </c>
      <c r="B23" s="27"/>
      <c r="C23" s="28"/>
      <c r="D23" s="29">
        <f t="shared" ref="D23:M23" si="6">SUM(D24:D24)</f>
        <v>463584</v>
      </c>
      <c r="E23" s="29">
        <f t="shared" si="6"/>
        <v>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463584</v>
      </c>
      <c r="O23" s="41">
        <f t="shared" si="1"/>
        <v>98.092255607278886</v>
      </c>
      <c r="P23" s="10"/>
    </row>
    <row r="24" spans="1:119">
      <c r="A24" s="12"/>
      <c r="B24" s="42">
        <v>541</v>
      </c>
      <c r="C24" s="19" t="s">
        <v>62</v>
      </c>
      <c r="D24" s="43">
        <v>463584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463584</v>
      </c>
      <c r="O24" s="44">
        <f t="shared" si="1"/>
        <v>98.092255607278886</v>
      </c>
      <c r="P24" s="9"/>
    </row>
    <row r="25" spans="1:119" ht="15.75">
      <c r="A25" s="26" t="s">
        <v>37</v>
      </c>
      <c r="B25" s="27"/>
      <c r="C25" s="28"/>
      <c r="D25" s="29">
        <f t="shared" ref="D25:M25" si="7">SUM(D26:D28)</f>
        <v>444785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514843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959628</v>
      </c>
      <c r="O25" s="41">
        <f t="shared" si="1"/>
        <v>203.05289885738469</v>
      </c>
      <c r="P25" s="9"/>
    </row>
    <row r="26" spans="1:119">
      <c r="A26" s="12"/>
      <c r="B26" s="42">
        <v>571</v>
      </c>
      <c r="C26" s="19" t="s">
        <v>38</v>
      </c>
      <c r="D26" s="43">
        <v>104586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104586</v>
      </c>
      <c r="O26" s="44">
        <f t="shared" si="1"/>
        <v>22.129919593736776</v>
      </c>
      <c r="P26" s="9"/>
    </row>
    <row r="27" spans="1:119">
      <c r="A27" s="12"/>
      <c r="B27" s="42">
        <v>572</v>
      </c>
      <c r="C27" s="19" t="s">
        <v>63</v>
      </c>
      <c r="D27" s="43">
        <v>201133</v>
      </c>
      <c r="E27" s="43">
        <v>0</v>
      </c>
      <c r="F27" s="43">
        <v>0</v>
      </c>
      <c r="G27" s="43">
        <v>0</v>
      </c>
      <c r="H27" s="43">
        <v>0</v>
      </c>
      <c r="I27" s="43">
        <v>514843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715976</v>
      </c>
      <c r="O27" s="44">
        <f t="shared" si="1"/>
        <v>151.49724925941601</v>
      </c>
      <c r="P27" s="9"/>
    </row>
    <row r="28" spans="1:119" ht="15.75" thickBot="1">
      <c r="A28" s="12"/>
      <c r="B28" s="42">
        <v>579</v>
      </c>
      <c r="C28" s="19" t="s">
        <v>40</v>
      </c>
      <c r="D28" s="43">
        <v>139066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139066</v>
      </c>
      <c r="O28" s="44">
        <f t="shared" si="1"/>
        <v>29.425730004231909</v>
      </c>
      <c r="P28" s="9"/>
    </row>
    <row r="29" spans="1:119" ht="16.5" thickBot="1">
      <c r="A29" s="13" t="s">
        <v>10</v>
      </c>
      <c r="B29" s="21"/>
      <c r="C29" s="20"/>
      <c r="D29" s="14">
        <f>SUM(D5,D13,D17,D23,D25)</f>
        <v>6685612</v>
      </c>
      <c r="E29" s="14">
        <f t="shared" ref="E29:M29" si="8">SUM(E5,E13,E17,E23,E25)</f>
        <v>177814</v>
      </c>
      <c r="F29" s="14">
        <f t="shared" si="8"/>
        <v>0</v>
      </c>
      <c r="G29" s="14">
        <f t="shared" si="8"/>
        <v>0</v>
      </c>
      <c r="H29" s="14">
        <f t="shared" si="8"/>
        <v>0</v>
      </c>
      <c r="I29" s="14">
        <f t="shared" si="8"/>
        <v>5389557</v>
      </c>
      <c r="J29" s="14">
        <f t="shared" si="8"/>
        <v>0</v>
      </c>
      <c r="K29" s="14">
        <f t="shared" si="8"/>
        <v>312841</v>
      </c>
      <c r="L29" s="14">
        <f t="shared" si="8"/>
        <v>0</v>
      </c>
      <c r="M29" s="14">
        <f t="shared" si="8"/>
        <v>0</v>
      </c>
      <c r="N29" s="14">
        <f t="shared" si="4"/>
        <v>12565824</v>
      </c>
      <c r="O29" s="35">
        <f t="shared" si="1"/>
        <v>2658.8709267879813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157" t="s">
        <v>77</v>
      </c>
      <c r="M31" s="157"/>
      <c r="N31" s="157"/>
      <c r="O31" s="39">
        <v>4726</v>
      </c>
    </row>
    <row r="32" spans="1:119">
      <c r="A32" s="158"/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6"/>
    </row>
    <row r="33" spans="1:15" ht="15.75" customHeight="1" thickBot="1">
      <c r="A33" s="159" t="s">
        <v>47</v>
      </c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9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2390309</v>
      </c>
      <c r="E5" s="24">
        <f t="shared" si="0"/>
        <v>77048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141188</v>
      </c>
      <c r="J5" s="24">
        <f t="shared" si="0"/>
        <v>0</v>
      </c>
      <c r="K5" s="24">
        <f t="shared" si="0"/>
        <v>269908</v>
      </c>
      <c r="L5" s="24">
        <f t="shared" si="0"/>
        <v>0</v>
      </c>
      <c r="M5" s="24">
        <f t="shared" si="0"/>
        <v>0</v>
      </c>
      <c r="N5" s="25">
        <f>SUM(D5:M5)</f>
        <v>2878453</v>
      </c>
      <c r="O5" s="30">
        <f t="shared" ref="O5:O31" si="1">(N5/O$33)</f>
        <v>614.39765208110998</v>
      </c>
      <c r="P5" s="6"/>
    </row>
    <row r="6" spans="1:133">
      <c r="A6" s="12"/>
      <c r="B6" s="42">
        <v>511</v>
      </c>
      <c r="C6" s="19" t="s">
        <v>19</v>
      </c>
      <c r="D6" s="43">
        <v>71818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71818</v>
      </c>
      <c r="O6" s="44">
        <f t="shared" si="1"/>
        <v>15.329348986125934</v>
      </c>
      <c r="P6" s="9"/>
    </row>
    <row r="7" spans="1:133">
      <c r="A7" s="12"/>
      <c r="B7" s="42">
        <v>512</v>
      </c>
      <c r="C7" s="19" t="s">
        <v>20</v>
      </c>
      <c r="D7" s="43">
        <v>134353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134353</v>
      </c>
      <c r="O7" s="44">
        <f t="shared" si="1"/>
        <v>28.677267876200641</v>
      </c>
      <c r="P7" s="9"/>
    </row>
    <row r="8" spans="1:133">
      <c r="A8" s="12"/>
      <c r="B8" s="42">
        <v>513</v>
      </c>
      <c r="C8" s="19" t="s">
        <v>21</v>
      </c>
      <c r="D8" s="43">
        <v>490577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93122</v>
      </c>
      <c r="L8" s="43">
        <v>0</v>
      </c>
      <c r="M8" s="43">
        <v>0</v>
      </c>
      <c r="N8" s="43">
        <f t="shared" si="2"/>
        <v>583699</v>
      </c>
      <c r="O8" s="44">
        <f t="shared" si="1"/>
        <v>124.5889007470651</v>
      </c>
      <c r="P8" s="9"/>
    </row>
    <row r="9" spans="1:133">
      <c r="A9" s="12"/>
      <c r="B9" s="42">
        <v>514</v>
      </c>
      <c r="C9" s="19" t="s">
        <v>22</v>
      </c>
      <c r="D9" s="43">
        <v>129018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129018</v>
      </c>
      <c r="O9" s="44">
        <f t="shared" si="1"/>
        <v>27.538527214514406</v>
      </c>
      <c r="P9" s="9"/>
    </row>
    <row r="10" spans="1:133">
      <c r="A10" s="12"/>
      <c r="B10" s="42">
        <v>517</v>
      </c>
      <c r="C10" s="19" t="s">
        <v>23</v>
      </c>
      <c r="D10" s="43">
        <v>5846</v>
      </c>
      <c r="E10" s="43">
        <v>77048</v>
      </c>
      <c r="F10" s="43">
        <v>0</v>
      </c>
      <c r="G10" s="43">
        <v>0</v>
      </c>
      <c r="H10" s="43">
        <v>0</v>
      </c>
      <c r="I10" s="43">
        <v>141188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224082</v>
      </c>
      <c r="O10" s="44">
        <f t="shared" si="1"/>
        <v>47.829669156883668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176786</v>
      </c>
      <c r="L11" s="43">
        <v>0</v>
      </c>
      <c r="M11" s="43">
        <v>0</v>
      </c>
      <c r="N11" s="43">
        <f t="shared" si="2"/>
        <v>176786</v>
      </c>
      <c r="O11" s="44">
        <f t="shared" si="1"/>
        <v>37.734471718249736</v>
      </c>
      <c r="P11" s="9"/>
    </row>
    <row r="12" spans="1:133">
      <c r="A12" s="12"/>
      <c r="B12" s="42">
        <v>519</v>
      </c>
      <c r="C12" s="19" t="s">
        <v>59</v>
      </c>
      <c r="D12" s="43">
        <v>1558697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1558697</v>
      </c>
      <c r="O12" s="44">
        <f t="shared" si="1"/>
        <v>332.69946638207045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2875502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1" si="4">SUM(D13:M13)</f>
        <v>2875502</v>
      </c>
      <c r="O13" s="41">
        <f t="shared" si="1"/>
        <v>613.76776947705446</v>
      </c>
      <c r="P13" s="10"/>
    </row>
    <row r="14" spans="1:133">
      <c r="A14" s="12"/>
      <c r="B14" s="42">
        <v>521</v>
      </c>
      <c r="C14" s="19" t="s">
        <v>27</v>
      </c>
      <c r="D14" s="43">
        <v>1624544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1624544</v>
      </c>
      <c r="O14" s="44">
        <f t="shared" si="1"/>
        <v>346.75432230522944</v>
      </c>
      <c r="P14" s="9"/>
    </row>
    <row r="15" spans="1:133">
      <c r="A15" s="12"/>
      <c r="B15" s="42">
        <v>522</v>
      </c>
      <c r="C15" s="19" t="s">
        <v>28</v>
      </c>
      <c r="D15" s="43">
        <v>882616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882616</v>
      </c>
      <c r="O15" s="44">
        <f t="shared" si="1"/>
        <v>188.39188900747064</v>
      </c>
      <c r="P15" s="9"/>
    </row>
    <row r="16" spans="1:133">
      <c r="A16" s="12"/>
      <c r="B16" s="42">
        <v>524</v>
      </c>
      <c r="C16" s="19" t="s">
        <v>29</v>
      </c>
      <c r="D16" s="43">
        <v>368342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368342</v>
      </c>
      <c r="O16" s="44">
        <f t="shared" si="1"/>
        <v>78.621558164354326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SUM(D18:D22)</f>
        <v>0</v>
      </c>
      <c r="E17" s="29">
        <f t="shared" si="5"/>
        <v>59760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5074536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5134296</v>
      </c>
      <c r="O17" s="41">
        <f t="shared" si="1"/>
        <v>1095.9009605122733</v>
      </c>
      <c r="P17" s="10"/>
    </row>
    <row r="18" spans="1:119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1783150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1783150</v>
      </c>
      <c r="O18" s="44">
        <f t="shared" si="1"/>
        <v>380.60832443970116</v>
      </c>
      <c r="P18" s="9"/>
    </row>
    <row r="19" spans="1:119">
      <c r="A19" s="12"/>
      <c r="B19" s="42">
        <v>534</v>
      </c>
      <c r="C19" s="19" t="s">
        <v>60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1738072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1738072</v>
      </c>
      <c r="O19" s="44">
        <f t="shared" si="1"/>
        <v>370.98655282817504</v>
      </c>
      <c r="P19" s="9"/>
    </row>
    <row r="20" spans="1:119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809076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809076</v>
      </c>
      <c r="O20" s="44">
        <f t="shared" si="1"/>
        <v>172.69498399146212</v>
      </c>
      <c r="P20" s="9"/>
    </row>
    <row r="21" spans="1:119">
      <c r="A21" s="12"/>
      <c r="B21" s="42">
        <v>538</v>
      </c>
      <c r="C21" s="19" t="s">
        <v>61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262261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262261</v>
      </c>
      <c r="O21" s="44">
        <f t="shared" si="1"/>
        <v>55.97886872998933</v>
      </c>
      <c r="P21" s="9"/>
    </row>
    <row r="22" spans="1:119">
      <c r="A22" s="12"/>
      <c r="B22" s="42">
        <v>539</v>
      </c>
      <c r="C22" s="19" t="s">
        <v>34</v>
      </c>
      <c r="D22" s="43">
        <v>0</v>
      </c>
      <c r="E22" s="43">
        <v>59760</v>
      </c>
      <c r="F22" s="43">
        <v>0</v>
      </c>
      <c r="G22" s="43">
        <v>0</v>
      </c>
      <c r="H22" s="43">
        <v>0</v>
      </c>
      <c r="I22" s="43">
        <v>481977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541737</v>
      </c>
      <c r="O22" s="44">
        <f t="shared" si="1"/>
        <v>115.63223052294558</v>
      </c>
      <c r="P22" s="9"/>
    </row>
    <row r="23" spans="1:119" ht="15.75">
      <c r="A23" s="26" t="s">
        <v>35</v>
      </c>
      <c r="B23" s="27"/>
      <c r="C23" s="28"/>
      <c r="D23" s="29">
        <f t="shared" ref="D23:M23" si="6">SUM(D24:D24)</f>
        <v>343241</v>
      </c>
      <c r="E23" s="29">
        <f t="shared" si="6"/>
        <v>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343241</v>
      </c>
      <c r="O23" s="41">
        <f t="shared" si="1"/>
        <v>73.263820704375661</v>
      </c>
      <c r="P23" s="10"/>
    </row>
    <row r="24" spans="1:119">
      <c r="A24" s="12"/>
      <c r="B24" s="42">
        <v>541</v>
      </c>
      <c r="C24" s="19" t="s">
        <v>62</v>
      </c>
      <c r="D24" s="43">
        <v>343241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343241</v>
      </c>
      <c r="O24" s="44">
        <f t="shared" si="1"/>
        <v>73.263820704375661</v>
      </c>
      <c r="P24" s="9"/>
    </row>
    <row r="25" spans="1:119" ht="15.75">
      <c r="A25" s="26" t="s">
        <v>37</v>
      </c>
      <c r="B25" s="27"/>
      <c r="C25" s="28"/>
      <c r="D25" s="29">
        <f t="shared" ref="D25:M25" si="7">SUM(D26:D28)</f>
        <v>532840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493161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1026001</v>
      </c>
      <c r="O25" s="41">
        <f t="shared" si="1"/>
        <v>218.99701173959446</v>
      </c>
      <c r="P25" s="9"/>
    </row>
    <row r="26" spans="1:119">
      <c r="A26" s="12"/>
      <c r="B26" s="42">
        <v>571</v>
      </c>
      <c r="C26" s="19" t="s">
        <v>38</v>
      </c>
      <c r="D26" s="43">
        <v>143186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143186</v>
      </c>
      <c r="O26" s="44">
        <f t="shared" si="1"/>
        <v>30.562646744930628</v>
      </c>
      <c r="P26" s="9"/>
    </row>
    <row r="27" spans="1:119">
      <c r="A27" s="12"/>
      <c r="B27" s="42">
        <v>572</v>
      </c>
      <c r="C27" s="19" t="s">
        <v>63</v>
      </c>
      <c r="D27" s="43">
        <v>291223</v>
      </c>
      <c r="E27" s="43">
        <v>0</v>
      </c>
      <c r="F27" s="43">
        <v>0</v>
      </c>
      <c r="G27" s="43">
        <v>0</v>
      </c>
      <c r="H27" s="43">
        <v>0</v>
      </c>
      <c r="I27" s="43">
        <v>493161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784384</v>
      </c>
      <c r="O27" s="44">
        <f t="shared" si="1"/>
        <v>167.42454642475988</v>
      </c>
      <c r="P27" s="9"/>
    </row>
    <row r="28" spans="1:119">
      <c r="A28" s="12"/>
      <c r="B28" s="42">
        <v>579</v>
      </c>
      <c r="C28" s="19" t="s">
        <v>40</v>
      </c>
      <c r="D28" s="43">
        <v>98431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98431</v>
      </c>
      <c r="O28" s="44">
        <f t="shared" si="1"/>
        <v>21.009818569903949</v>
      </c>
      <c r="P28" s="9"/>
    </row>
    <row r="29" spans="1:119" ht="15.75">
      <c r="A29" s="26" t="s">
        <v>64</v>
      </c>
      <c r="B29" s="27"/>
      <c r="C29" s="28"/>
      <c r="D29" s="29">
        <f t="shared" ref="D29:M29" si="8">SUM(D30:D30)</f>
        <v>249496</v>
      </c>
      <c r="E29" s="29">
        <f t="shared" si="8"/>
        <v>0</v>
      </c>
      <c r="F29" s="29">
        <f t="shared" si="8"/>
        <v>0</v>
      </c>
      <c r="G29" s="29">
        <f t="shared" si="8"/>
        <v>0</v>
      </c>
      <c r="H29" s="29">
        <f t="shared" si="8"/>
        <v>0</v>
      </c>
      <c r="I29" s="29">
        <f t="shared" si="8"/>
        <v>0</v>
      </c>
      <c r="J29" s="29">
        <f t="shared" si="8"/>
        <v>0</v>
      </c>
      <c r="K29" s="29">
        <f t="shared" si="8"/>
        <v>0</v>
      </c>
      <c r="L29" s="29">
        <f t="shared" si="8"/>
        <v>0</v>
      </c>
      <c r="M29" s="29">
        <f t="shared" si="8"/>
        <v>0</v>
      </c>
      <c r="N29" s="29">
        <f t="shared" si="4"/>
        <v>249496</v>
      </c>
      <c r="O29" s="41">
        <f t="shared" si="1"/>
        <v>53.254215581643543</v>
      </c>
      <c r="P29" s="9"/>
    </row>
    <row r="30" spans="1:119" ht="15.75" thickBot="1">
      <c r="A30" s="12"/>
      <c r="B30" s="42">
        <v>581</v>
      </c>
      <c r="C30" s="19" t="s">
        <v>65</v>
      </c>
      <c r="D30" s="43">
        <v>249496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249496</v>
      </c>
      <c r="O30" s="44">
        <f t="shared" si="1"/>
        <v>53.254215581643543</v>
      </c>
      <c r="P30" s="9"/>
    </row>
    <row r="31" spans="1:119" ht="16.5" thickBot="1">
      <c r="A31" s="13" t="s">
        <v>10</v>
      </c>
      <c r="B31" s="21"/>
      <c r="C31" s="20"/>
      <c r="D31" s="14">
        <f>SUM(D5,D13,D17,D23,D25,D29)</f>
        <v>6391388</v>
      </c>
      <c r="E31" s="14">
        <f t="shared" ref="E31:M31" si="9">SUM(E5,E13,E17,E23,E25,E29)</f>
        <v>136808</v>
      </c>
      <c r="F31" s="14">
        <f t="shared" si="9"/>
        <v>0</v>
      </c>
      <c r="G31" s="14">
        <f t="shared" si="9"/>
        <v>0</v>
      </c>
      <c r="H31" s="14">
        <f t="shared" si="9"/>
        <v>0</v>
      </c>
      <c r="I31" s="14">
        <f t="shared" si="9"/>
        <v>5708885</v>
      </c>
      <c r="J31" s="14">
        <f t="shared" si="9"/>
        <v>0</v>
      </c>
      <c r="K31" s="14">
        <f t="shared" si="9"/>
        <v>269908</v>
      </c>
      <c r="L31" s="14">
        <f t="shared" si="9"/>
        <v>0</v>
      </c>
      <c r="M31" s="14">
        <f t="shared" si="9"/>
        <v>0</v>
      </c>
      <c r="N31" s="14">
        <f t="shared" si="4"/>
        <v>12506989</v>
      </c>
      <c r="O31" s="35">
        <f t="shared" si="1"/>
        <v>2669.581430096051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157" t="s">
        <v>75</v>
      </c>
      <c r="M33" s="157"/>
      <c r="N33" s="157"/>
      <c r="O33" s="39">
        <v>4685</v>
      </c>
    </row>
    <row r="34" spans="1:15">
      <c r="A34" s="158"/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6"/>
    </row>
    <row r="35" spans="1:15" ht="15.75" customHeight="1" thickBot="1">
      <c r="A35" s="159" t="s">
        <v>47</v>
      </c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2330275</v>
      </c>
      <c r="E5" s="24">
        <f t="shared" si="0"/>
        <v>77938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152602</v>
      </c>
      <c r="J5" s="24">
        <f t="shared" si="0"/>
        <v>0</v>
      </c>
      <c r="K5" s="24">
        <f t="shared" si="0"/>
        <v>256700</v>
      </c>
      <c r="L5" s="24">
        <f t="shared" si="0"/>
        <v>0</v>
      </c>
      <c r="M5" s="24">
        <f t="shared" si="0"/>
        <v>0</v>
      </c>
      <c r="N5" s="25">
        <f>SUM(D5:M5)</f>
        <v>2817515</v>
      </c>
      <c r="O5" s="30">
        <f t="shared" ref="O5:O29" si="1">(N5/O$31)</f>
        <v>606.96143903489872</v>
      </c>
      <c r="P5" s="6"/>
    </row>
    <row r="6" spans="1:133">
      <c r="A6" s="12"/>
      <c r="B6" s="42">
        <v>511</v>
      </c>
      <c r="C6" s="19" t="s">
        <v>19</v>
      </c>
      <c r="D6" s="43">
        <v>64696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64696</v>
      </c>
      <c r="O6" s="44">
        <f t="shared" si="1"/>
        <v>13.937096079276174</v>
      </c>
      <c r="P6" s="9"/>
    </row>
    <row r="7" spans="1:133">
      <c r="A7" s="12"/>
      <c r="B7" s="42">
        <v>512</v>
      </c>
      <c r="C7" s="19" t="s">
        <v>20</v>
      </c>
      <c r="D7" s="43">
        <v>120072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120072</v>
      </c>
      <c r="O7" s="44">
        <f t="shared" si="1"/>
        <v>25.866436880654891</v>
      </c>
      <c r="P7" s="9"/>
    </row>
    <row r="8" spans="1:133">
      <c r="A8" s="12"/>
      <c r="B8" s="42">
        <v>513</v>
      </c>
      <c r="C8" s="19" t="s">
        <v>21</v>
      </c>
      <c r="D8" s="43">
        <v>278097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101598</v>
      </c>
      <c r="L8" s="43">
        <v>0</v>
      </c>
      <c r="M8" s="43">
        <v>0</v>
      </c>
      <c r="N8" s="43">
        <f t="shared" si="2"/>
        <v>379695</v>
      </c>
      <c r="O8" s="44">
        <f t="shared" si="1"/>
        <v>81.795562257647561</v>
      </c>
      <c r="P8" s="9"/>
    </row>
    <row r="9" spans="1:133">
      <c r="A9" s="12"/>
      <c r="B9" s="42">
        <v>514</v>
      </c>
      <c r="C9" s="19" t="s">
        <v>22</v>
      </c>
      <c r="D9" s="43">
        <v>110001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110001</v>
      </c>
      <c r="O9" s="44">
        <f t="shared" si="1"/>
        <v>23.696897888841018</v>
      </c>
      <c r="P9" s="9"/>
    </row>
    <row r="10" spans="1:133">
      <c r="A10" s="12"/>
      <c r="B10" s="42">
        <v>517</v>
      </c>
      <c r="C10" s="19" t="s">
        <v>23</v>
      </c>
      <c r="D10" s="43">
        <v>11692</v>
      </c>
      <c r="E10" s="43">
        <v>77938</v>
      </c>
      <c r="F10" s="43">
        <v>0</v>
      </c>
      <c r="G10" s="43">
        <v>0</v>
      </c>
      <c r="H10" s="43">
        <v>0</v>
      </c>
      <c r="I10" s="43">
        <v>152602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242232</v>
      </c>
      <c r="O10" s="44">
        <f t="shared" si="1"/>
        <v>52.182679879362347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155102</v>
      </c>
      <c r="L11" s="43">
        <v>0</v>
      </c>
      <c r="M11" s="43">
        <v>0</v>
      </c>
      <c r="N11" s="43">
        <f t="shared" si="2"/>
        <v>155102</v>
      </c>
      <c r="O11" s="44">
        <f t="shared" si="1"/>
        <v>33.412753123653594</v>
      </c>
      <c r="P11" s="9"/>
    </row>
    <row r="12" spans="1:133">
      <c r="A12" s="12"/>
      <c r="B12" s="42">
        <v>519</v>
      </c>
      <c r="C12" s="19" t="s">
        <v>59</v>
      </c>
      <c r="D12" s="43">
        <v>1745717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1745717</v>
      </c>
      <c r="O12" s="44">
        <f t="shared" si="1"/>
        <v>376.07001292546317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1974378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9" si="4">SUM(D13:M13)</f>
        <v>1974378</v>
      </c>
      <c r="O13" s="41">
        <f t="shared" si="1"/>
        <v>425.32916846186987</v>
      </c>
      <c r="P13" s="10"/>
    </row>
    <row r="14" spans="1:133">
      <c r="A14" s="12"/>
      <c r="B14" s="42">
        <v>521</v>
      </c>
      <c r="C14" s="19" t="s">
        <v>27</v>
      </c>
      <c r="D14" s="43">
        <v>1204301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1204301</v>
      </c>
      <c r="O14" s="44">
        <f t="shared" si="1"/>
        <v>259.43580353295994</v>
      </c>
      <c r="P14" s="9"/>
    </row>
    <row r="15" spans="1:133">
      <c r="A15" s="12"/>
      <c r="B15" s="42">
        <v>522</v>
      </c>
      <c r="C15" s="19" t="s">
        <v>28</v>
      </c>
      <c r="D15" s="43">
        <v>509351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509351</v>
      </c>
      <c r="O15" s="44">
        <f t="shared" si="1"/>
        <v>109.72662645411461</v>
      </c>
      <c r="P15" s="9"/>
    </row>
    <row r="16" spans="1:133">
      <c r="A16" s="12"/>
      <c r="B16" s="42">
        <v>524</v>
      </c>
      <c r="C16" s="19" t="s">
        <v>29</v>
      </c>
      <c r="D16" s="43">
        <v>260726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260726</v>
      </c>
      <c r="O16" s="44">
        <f t="shared" si="1"/>
        <v>56.166738474795345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SUM(D18:D22)</f>
        <v>0</v>
      </c>
      <c r="E17" s="29">
        <f t="shared" si="5"/>
        <v>17308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4121618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4138926</v>
      </c>
      <c r="O17" s="41">
        <f t="shared" si="1"/>
        <v>891.62559241706163</v>
      </c>
      <c r="P17" s="10"/>
    </row>
    <row r="18" spans="1:119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1643679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1643679</v>
      </c>
      <c r="O18" s="44">
        <f t="shared" si="1"/>
        <v>354.08853942266262</v>
      </c>
      <c r="P18" s="9"/>
    </row>
    <row r="19" spans="1:119">
      <c r="A19" s="12"/>
      <c r="B19" s="42">
        <v>534</v>
      </c>
      <c r="C19" s="19" t="s">
        <v>60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986191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986191</v>
      </c>
      <c r="O19" s="44">
        <f t="shared" si="1"/>
        <v>212.44959069366652</v>
      </c>
      <c r="P19" s="9"/>
    </row>
    <row r="20" spans="1:119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631886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631886</v>
      </c>
      <c r="O20" s="44">
        <f t="shared" si="1"/>
        <v>136.12365359758724</v>
      </c>
      <c r="P20" s="9"/>
    </row>
    <row r="21" spans="1:119">
      <c r="A21" s="12"/>
      <c r="B21" s="42">
        <v>538</v>
      </c>
      <c r="C21" s="19" t="s">
        <v>61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172917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172917</v>
      </c>
      <c r="O21" s="44">
        <f t="shared" si="1"/>
        <v>37.250538560965104</v>
      </c>
      <c r="P21" s="9"/>
    </row>
    <row r="22" spans="1:119">
      <c r="A22" s="12"/>
      <c r="B22" s="42">
        <v>539</v>
      </c>
      <c r="C22" s="19" t="s">
        <v>34</v>
      </c>
      <c r="D22" s="43">
        <v>0</v>
      </c>
      <c r="E22" s="43">
        <v>17308</v>
      </c>
      <c r="F22" s="43">
        <v>0</v>
      </c>
      <c r="G22" s="43">
        <v>0</v>
      </c>
      <c r="H22" s="43">
        <v>0</v>
      </c>
      <c r="I22" s="43">
        <v>686945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704253</v>
      </c>
      <c r="O22" s="44">
        <f t="shared" si="1"/>
        <v>151.71327014218011</v>
      </c>
      <c r="P22" s="9"/>
    </row>
    <row r="23" spans="1:119" ht="15.75">
      <c r="A23" s="26" t="s">
        <v>35</v>
      </c>
      <c r="B23" s="27"/>
      <c r="C23" s="28"/>
      <c r="D23" s="29">
        <f t="shared" ref="D23:M23" si="6">SUM(D24:D24)</f>
        <v>375952</v>
      </c>
      <c r="E23" s="29">
        <f t="shared" si="6"/>
        <v>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375952</v>
      </c>
      <c r="O23" s="41">
        <f t="shared" si="1"/>
        <v>80.989228780697971</v>
      </c>
      <c r="P23" s="10"/>
    </row>
    <row r="24" spans="1:119">
      <c r="A24" s="12"/>
      <c r="B24" s="42">
        <v>541</v>
      </c>
      <c r="C24" s="19" t="s">
        <v>62</v>
      </c>
      <c r="D24" s="43">
        <v>375952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375952</v>
      </c>
      <c r="O24" s="44">
        <f t="shared" si="1"/>
        <v>80.989228780697971</v>
      </c>
      <c r="P24" s="9"/>
    </row>
    <row r="25" spans="1:119" ht="15.75">
      <c r="A25" s="26" t="s">
        <v>37</v>
      </c>
      <c r="B25" s="27"/>
      <c r="C25" s="28"/>
      <c r="D25" s="29">
        <f t="shared" ref="D25:M25" si="7">SUM(D26:D28)</f>
        <v>707191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707191</v>
      </c>
      <c r="O25" s="41">
        <f t="shared" si="1"/>
        <v>152.34618698836709</v>
      </c>
      <c r="P25" s="9"/>
    </row>
    <row r="26" spans="1:119">
      <c r="A26" s="12"/>
      <c r="B26" s="42">
        <v>571</v>
      </c>
      <c r="C26" s="19" t="s">
        <v>38</v>
      </c>
      <c r="D26" s="43">
        <v>101001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101001</v>
      </c>
      <c r="O26" s="44">
        <f t="shared" si="1"/>
        <v>21.758078414476518</v>
      </c>
      <c r="P26" s="9"/>
    </row>
    <row r="27" spans="1:119">
      <c r="A27" s="12"/>
      <c r="B27" s="42">
        <v>572</v>
      </c>
      <c r="C27" s="19" t="s">
        <v>63</v>
      </c>
      <c r="D27" s="43">
        <v>540693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540693</v>
      </c>
      <c r="O27" s="44">
        <f t="shared" si="1"/>
        <v>116.47845756139596</v>
      </c>
      <c r="P27" s="9"/>
    </row>
    <row r="28" spans="1:119" ht="15.75" thickBot="1">
      <c r="A28" s="12"/>
      <c r="B28" s="42">
        <v>579</v>
      </c>
      <c r="C28" s="19" t="s">
        <v>40</v>
      </c>
      <c r="D28" s="43">
        <v>65497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65497</v>
      </c>
      <c r="O28" s="44">
        <f t="shared" si="1"/>
        <v>14.109651012494615</v>
      </c>
      <c r="P28" s="9"/>
    </row>
    <row r="29" spans="1:119" ht="16.5" thickBot="1">
      <c r="A29" s="13" t="s">
        <v>10</v>
      </c>
      <c r="B29" s="21"/>
      <c r="C29" s="20"/>
      <c r="D29" s="14">
        <f>SUM(D5,D13,D17,D23,D25)</f>
        <v>5387796</v>
      </c>
      <c r="E29" s="14">
        <f t="shared" ref="E29:M29" si="8">SUM(E5,E13,E17,E23,E25)</f>
        <v>95246</v>
      </c>
      <c r="F29" s="14">
        <f t="shared" si="8"/>
        <v>0</v>
      </c>
      <c r="G29" s="14">
        <f t="shared" si="8"/>
        <v>0</v>
      </c>
      <c r="H29" s="14">
        <f t="shared" si="8"/>
        <v>0</v>
      </c>
      <c r="I29" s="14">
        <f t="shared" si="8"/>
        <v>4274220</v>
      </c>
      <c r="J29" s="14">
        <f t="shared" si="8"/>
        <v>0</v>
      </c>
      <c r="K29" s="14">
        <f t="shared" si="8"/>
        <v>256700</v>
      </c>
      <c r="L29" s="14">
        <f t="shared" si="8"/>
        <v>0</v>
      </c>
      <c r="M29" s="14">
        <f t="shared" si="8"/>
        <v>0</v>
      </c>
      <c r="N29" s="14">
        <f t="shared" si="4"/>
        <v>10013962</v>
      </c>
      <c r="O29" s="35">
        <f t="shared" si="1"/>
        <v>2157.2516156828951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157" t="s">
        <v>73</v>
      </c>
      <c r="M31" s="157"/>
      <c r="N31" s="157"/>
      <c r="O31" s="39">
        <v>4642</v>
      </c>
    </row>
    <row r="32" spans="1:119">
      <c r="A32" s="158"/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6"/>
    </row>
    <row r="33" spans="1:15" ht="15.75" customHeight="1" thickBot="1">
      <c r="A33" s="159" t="s">
        <v>47</v>
      </c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9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1811758</v>
      </c>
      <c r="E5" s="24">
        <f t="shared" si="0"/>
        <v>940311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189841</v>
      </c>
      <c r="J5" s="24">
        <f t="shared" si="0"/>
        <v>0</v>
      </c>
      <c r="K5" s="24">
        <f t="shared" si="0"/>
        <v>237476</v>
      </c>
      <c r="L5" s="24">
        <f t="shared" si="0"/>
        <v>0</v>
      </c>
      <c r="M5" s="24">
        <f t="shared" si="0"/>
        <v>0</v>
      </c>
      <c r="N5" s="25">
        <f>SUM(D5:M5)</f>
        <v>3179386</v>
      </c>
      <c r="O5" s="30">
        <f t="shared" ref="O5:O31" si="1">(N5/O$33)</f>
        <v>696.77536708305934</v>
      </c>
      <c r="P5" s="6"/>
    </row>
    <row r="6" spans="1:133">
      <c r="A6" s="12"/>
      <c r="B6" s="42">
        <v>511</v>
      </c>
      <c r="C6" s="19" t="s">
        <v>19</v>
      </c>
      <c r="D6" s="43">
        <v>62848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62848</v>
      </c>
      <c r="O6" s="44">
        <f t="shared" si="1"/>
        <v>13.77339469647162</v>
      </c>
      <c r="P6" s="9"/>
    </row>
    <row r="7" spans="1:133">
      <c r="A7" s="12"/>
      <c r="B7" s="42">
        <v>512</v>
      </c>
      <c r="C7" s="19" t="s">
        <v>20</v>
      </c>
      <c r="D7" s="43">
        <v>102222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102222</v>
      </c>
      <c r="O7" s="44">
        <f t="shared" si="1"/>
        <v>22.402366863905325</v>
      </c>
      <c r="P7" s="9"/>
    </row>
    <row r="8" spans="1:133">
      <c r="A8" s="12"/>
      <c r="B8" s="42">
        <v>513</v>
      </c>
      <c r="C8" s="19" t="s">
        <v>21</v>
      </c>
      <c r="D8" s="43">
        <v>254954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87397</v>
      </c>
      <c r="L8" s="43">
        <v>0</v>
      </c>
      <c r="M8" s="43">
        <v>0</v>
      </c>
      <c r="N8" s="43">
        <f t="shared" si="2"/>
        <v>342351</v>
      </c>
      <c r="O8" s="44">
        <f t="shared" si="1"/>
        <v>75.027613412228803</v>
      </c>
      <c r="P8" s="9"/>
    </row>
    <row r="9" spans="1:133">
      <c r="A9" s="12"/>
      <c r="B9" s="42">
        <v>514</v>
      </c>
      <c r="C9" s="19" t="s">
        <v>22</v>
      </c>
      <c r="D9" s="43">
        <v>174830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174830</v>
      </c>
      <c r="O9" s="44">
        <f t="shared" si="1"/>
        <v>38.314705237782164</v>
      </c>
      <c r="P9" s="9"/>
    </row>
    <row r="10" spans="1:133">
      <c r="A10" s="12"/>
      <c r="B10" s="42">
        <v>517</v>
      </c>
      <c r="C10" s="19" t="s">
        <v>23</v>
      </c>
      <c r="D10" s="43">
        <v>11692</v>
      </c>
      <c r="E10" s="43">
        <v>940311</v>
      </c>
      <c r="F10" s="43">
        <v>0</v>
      </c>
      <c r="G10" s="43">
        <v>0</v>
      </c>
      <c r="H10" s="43">
        <v>0</v>
      </c>
      <c r="I10" s="43">
        <v>189841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1141844</v>
      </c>
      <c r="O10" s="44">
        <f t="shared" si="1"/>
        <v>250.23975454744686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150079</v>
      </c>
      <c r="L11" s="43">
        <v>0</v>
      </c>
      <c r="M11" s="43">
        <v>0</v>
      </c>
      <c r="N11" s="43">
        <f t="shared" si="2"/>
        <v>150079</v>
      </c>
      <c r="O11" s="44">
        <f t="shared" si="1"/>
        <v>32.890422967346048</v>
      </c>
      <c r="P11" s="9"/>
    </row>
    <row r="12" spans="1:133">
      <c r="A12" s="12"/>
      <c r="B12" s="42">
        <v>519</v>
      </c>
      <c r="C12" s="19" t="s">
        <v>59</v>
      </c>
      <c r="D12" s="43">
        <v>1205212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1205212</v>
      </c>
      <c r="O12" s="44">
        <f t="shared" si="1"/>
        <v>264.12710935787857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1977098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1" si="4">SUM(D13:M13)</f>
        <v>1977098</v>
      </c>
      <c r="O13" s="41">
        <f t="shared" si="1"/>
        <v>433.28906421214111</v>
      </c>
      <c r="P13" s="10"/>
    </row>
    <row r="14" spans="1:133">
      <c r="A14" s="12"/>
      <c r="B14" s="42">
        <v>521</v>
      </c>
      <c r="C14" s="19" t="s">
        <v>27</v>
      </c>
      <c r="D14" s="43">
        <v>1235788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1235788</v>
      </c>
      <c r="O14" s="44">
        <f t="shared" si="1"/>
        <v>270.8279640587333</v>
      </c>
      <c r="P14" s="9"/>
    </row>
    <row r="15" spans="1:133">
      <c r="A15" s="12"/>
      <c r="B15" s="42">
        <v>522</v>
      </c>
      <c r="C15" s="19" t="s">
        <v>28</v>
      </c>
      <c r="D15" s="43">
        <v>503613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503613</v>
      </c>
      <c r="O15" s="44">
        <f t="shared" si="1"/>
        <v>110.36883629191321</v>
      </c>
      <c r="P15" s="9"/>
    </row>
    <row r="16" spans="1:133">
      <c r="A16" s="12"/>
      <c r="B16" s="42">
        <v>524</v>
      </c>
      <c r="C16" s="19" t="s">
        <v>29</v>
      </c>
      <c r="D16" s="43">
        <v>237697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237697</v>
      </c>
      <c r="O16" s="44">
        <f t="shared" si="1"/>
        <v>52.092263861494629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SUM(D18:D22)</f>
        <v>0</v>
      </c>
      <c r="E17" s="29">
        <f t="shared" si="5"/>
        <v>28428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3754677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3783105</v>
      </c>
      <c r="O17" s="41">
        <f t="shared" si="1"/>
        <v>829.08284023668637</v>
      </c>
      <c r="P17" s="10"/>
    </row>
    <row r="18" spans="1:119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1562622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1562622</v>
      </c>
      <c r="O18" s="44">
        <f t="shared" si="1"/>
        <v>342.45496383957925</v>
      </c>
      <c r="P18" s="9"/>
    </row>
    <row r="19" spans="1:119">
      <c r="A19" s="12"/>
      <c r="B19" s="42">
        <v>534</v>
      </c>
      <c r="C19" s="19" t="s">
        <v>60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876366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876366</v>
      </c>
      <c r="O19" s="44">
        <f t="shared" si="1"/>
        <v>192.05917159763314</v>
      </c>
      <c r="P19" s="9"/>
    </row>
    <row r="20" spans="1:119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584735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584735</v>
      </c>
      <c r="O20" s="44">
        <f t="shared" si="1"/>
        <v>128.14705237782161</v>
      </c>
      <c r="P20" s="9"/>
    </row>
    <row r="21" spans="1:119">
      <c r="A21" s="12"/>
      <c r="B21" s="42">
        <v>538</v>
      </c>
      <c r="C21" s="19" t="s">
        <v>61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201386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201386</v>
      </c>
      <c r="O21" s="44">
        <f t="shared" si="1"/>
        <v>44.134560596099057</v>
      </c>
      <c r="P21" s="9"/>
    </row>
    <row r="22" spans="1:119">
      <c r="A22" s="12"/>
      <c r="B22" s="42">
        <v>539</v>
      </c>
      <c r="C22" s="19" t="s">
        <v>34</v>
      </c>
      <c r="D22" s="43">
        <v>0</v>
      </c>
      <c r="E22" s="43">
        <v>28428</v>
      </c>
      <c r="F22" s="43">
        <v>0</v>
      </c>
      <c r="G22" s="43">
        <v>0</v>
      </c>
      <c r="H22" s="43">
        <v>0</v>
      </c>
      <c r="I22" s="43">
        <v>529568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557996</v>
      </c>
      <c r="O22" s="44">
        <f t="shared" si="1"/>
        <v>122.28709182555336</v>
      </c>
      <c r="P22" s="9"/>
    </row>
    <row r="23" spans="1:119" ht="15.75">
      <c r="A23" s="26" t="s">
        <v>35</v>
      </c>
      <c r="B23" s="27"/>
      <c r="C23" s="28"/>
      <c r="D23" s="29">
        <f t="shared" ref="D23:M23" si="6">SUM(D24:D24)</f>
        <v>177459</v>
      </c>
      <c r="E23" s="29">
        <f t="shared" si="6"/>
        <v>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177459</v>
      </c>
      <c r="O23" s="41">
        <f t="shared" si="1"/>
        <v>38.890861275476659</v>
      </c>
      <c r="P23" s="10"/>
    </row>
    <row r="24" spans="1:119">
      <c r="A24" s="12"/>
      <c r="B24" s="42">
        <v>541</v>
      </c>
      <c r="C24" s="19" t="s">
        <v>62</v>
      </c>
      <c r="D24" s="43">
        <v>177459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177459</v>
      </c>
      <c r="O24" s="44">
        <f t="shared" si="1"/>
        <v>38.890861275476659</v>
      </c>
      <c r="P24" s="9"/>
    </row>
    <row r="25" spans="1:119" ht="15.75">
      <c r="A25" s="26" t="s">
        <v>37</v>
      </c>
      <c r="B25" s="27"/>
      <c r="C25" s="28"/>
      <c r="D25" s="29">
        <f t="shared" ref="D25:M25" si="7">SUM(D26:D28)</f>
        <v>638319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638319</v>
      </c>
      <c r="O25" s="41">
        <f t="shared" si="1"/>
        <v>139.89020381328075</v>
      </c>
      <c r="P25" s="9"/>
    </row>
    <row r="26" spans="1:119">
      <c r="A26" s="12"/>
      <c r="B26" s="42">
        <v>571</v>
      </c>
      <c r="C26" s="19" t="s">
        <v>38</v>
      </c>
      <c r="D26" s="43">
        <v>87537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87537</v>
      </c>
      <c r="O26" s="44">
        <f t="shared" si="1"/>
        <v>19.184089414858647</v>
      </c>
      <c r="P26" s="9"/>
    </row>
    <row r="27" spans="1:119">
      <c r="A27" s="12"/>
      <c r="B27" s="42">
        <v>572</v>
      </c>
      <c r="C27" s="19" t="s">
        <v>63</v>
      </c>
      <c r="D27" s="43">
        <v>472294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472294</v>
      </c>
      <c r="O27" s="44">
        <f t="shared" si="1"/>
        <v>103.50515012053474</v>
      </c>
      <c r="P27" s="9"/>
    </row>
    <row r="28" spans="1:119">
      <c r="A28" s="12"/>
      <c r="B28" s="42">
        <v>579</v>
      </c>
      <c r="C28" s="19" t="s">
        <v>40</v>
      </c>
      <c r="D28" s="43">
        <v>78488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78488</v>
      </c>
      <c r="O28" s="44">
        <f t="shared" si="1"/>
        <v>17.200964277887355</v>
      </c>
      <c r="P28" s="9"/>
    </row>
    <row r="29" spans="1:119" ht="15.75">
      <c r="A29" s="26" t="s">
        <v>64</v>
      </c>
      <c r="B29" s="27"/>
      <c r="C29" s="28"/>
      <c r="D29" s="29">
        <f t="shared" ref="D29:M29" si="8">SUM(D30:D30)</f>
        <v>245800</v>
      </c>
      <c r="E29" s="29">
        <f t="shared" si="8"/>
        <v>0</v>
      </c>
      <c r="F29" s="29">
        <f t="shared" si="8"/>
        <v>0</v>
      </c>
      <c r="G29" s="29">
        <f t="shared" si="8"/>
        <v>0</v>
      </c>
      <c r="H29" s="29">
        <f t="shared" si="8"/>
        <v>0</v>
      </c>
      <c r="I29" s="29">
        <f t="shared" si="8"/>
        <v>0</v>
      </c>
      <c r="J29" s="29">
        <f t="shared" si="8"/>
        <v>0</v>
      </c>
      <c r="K29" s="29">
        <f t="shared" si="8"/>
        <v>0</v>
      </c>
      <c r="L29" s="29">
        <f t="shared" si="8"/>
        <v>0</v>
      </c>
      <c r="M29" s="29">
        <f t="shared" si="8"/>
        <v>0</v>
      </c>
      <c r="N29" s="29">
        <f t="shared" si="4"/>
        <v>245800</v>
      </c>
      <c r="O29" s="41">
        <f t="shared" si="1"/>
        <v>53.868069252684634</v>
      </c>
      <c r="P29" s="9"/>
    </row>
    <row r="30" spans="1:119" ht="15.75" thickBot="1">
      <c r="A30" s="12"/>
      <c r="B30" s="42">
        <v>581</v>
      </c>
      <c r="C30" s="19" t="s">
        <v>65</v>
      </c>
      <c r="D30" s="43">
        <v>245800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245800</v>
      </c>
      <c r="O30" s="44">
        <f t="shared" si="1"/>
        <v>53.868069252684634</v>
      </c>
      <c r="P30" s="9"/>
    </row>
    <row r="31" spans="1:119" ht="16.5" thickBot="1">
      <c r="A31" s="13" t="s">
        <v>10</v>
      </c>
      <c r="B31" s="21"/>
      <c r="C31" s="20"/>
      <c r="D31" s="14">
        <f>SUM(D5,D13,D17,D23,D25,D29)</f>
        <v>4850434</v>
      </c>
      <c r="E31" s="14">
        <f t="shared" ref="E31:M31" si="9">SUM(E5,E13,E17,E23,E25,E29)</f>
        <v>968739</v>
      </c>
      <c r="F31" s="14">
        <f t="shared" si="9"/>
        <v>0</v>
      </c>
      <c r="G31" s="14">
        <f t="shared" si="9"/>
        <v>0</v>
      </c>
      <c r="H31" s="14">
        <f t="shared" si="9"/>
        <v>0</v>
      </c>
      <c r="I31" s="14">
        <f t="shared" si="9"/>
        <v>3944518</v>
      </c>
      <c r="J31" s="14">
        <f t="shared" si="9"/>
        <v>0</v>
      </c>
      <c r="K31" s="14">
        <f t="shared" si="9"/>
        <v>237476</v>
      </c>
      <c r="L31" s="14">
        <f t="shared" si="9"/>
        <v>0</v>
      </c>
      <c r="M31" s="14">
        <f t="shared" si="9"/>
        <v>0</v>
      </c>
      <c r="N31" s="14">
        <f t="shared" si="4"/>
        <v>10001167</v>
      </c>
      <c r="O31" s="35">
        <f t="shared" si="1"/>
        <v>2191.7964058733291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157" t="s">
        <v>71</v>
      </c>
      <c r="M33" s="157"/>
      <c r="N33" s="157"/>
      <c r="O33" s="39">
        <v>4563</v>
      </c>
    </row>
    <row r="34" spans="1:15">
      <c r="A34" s="158"/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6"/>
    </row>
    <row r="35" spans="1:15" ht="15.75" customHeight="1" thickBot="1">
      <c r="A35" s="159" t="s">
        <v>47</v>
      </c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2024-10-21T18:06:09Z</cp:lastPrinted>
  <dcterms:created xsi:type="dcterms:W3CDTF">2000-08-31T21:26:31Z</dcterms:created>
  <dcterms:modified xsi:type="dcterms:W3CDTF">2024-10-21T18:06:13Z</dcterms:modified>
</cp:coreProperties>
</file>