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22" documentId="11_4A403BC725AEE8857BA448B748CCDDA9BF67D793" xr6:coauthVersionLast="47" xr6:coauthVersionMax="47" xr10:uidLastSave="{AE26B93C-DBE7-45C6-9958-F68A78F617DD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'2008'!$A$1:$O$69</definedName>
    <definedName name="_xlnm.Print_Area" localSheetId="14">'2009'!$A$1:$O$66</definedName>
    <definedName name="_xlnm.Print_Area" localSheetId="13">'2010'!$A$1:$O$65</definedName>
    <definedName name="_xlnm.Print_Area" localSheetId="12">'2011'!$A$1:$O$69</definedName>
    <definedName name="_xlnm.Print_Area" localSheetId="11">'2012'!$A$1:$O$73</definedName>
    <definedName name="_xlnm.Print_Area" localSheetId="10">'2013'!$A$1:$O$71</definedName>
    <definedName name="_xlnm.Print_Area" localSheetId="9">'2014'!$A$1:$O$70</definedName>
    <definedName name="_xlnm.Print_Area" localSheetId="8">'2015'!$A$1:$O$67</definedName>
    <definedName name="_xlnm.Print_Area" localSheetId="7">'2016'!$A$1:$O$67</definedName>
    <definedName name="_xlnm.Print_Area" localSheetId="6">'2017'!$A$1:$O$69</definedName>
    <definedName name="_xlnm.Print_Area" localSheetId="5">'2018'!$A$1:$O$75</definedName>
    <definedName name="_xlnm.Print_Area" localSheetId="4">'2019'!$A$1:$O$72</definedName>
    <definedName name="_xlnm.Print_Area" localSheetId="3">'2020'!$A$1:$O$72</definedName>
    <definedName name="_xlnm.Print_Area" localSheetId="2">'2021'!$A$1:$P$67</definedName>
    <definedName name="_xlnm.Print_Area" localSheetId="1">'2022'!$A$1:$P$65</definedName>
    <definedName name="_xlnm.Print_Area" localSheetId="0">'2023'!$A$1:$P$64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9" i="48" l="1"/>
  <c r="P59" i="48" s="1"/>
  <c r="O58" i="48"/>
  <c r="P58" i="48" s="1"/>
  <c r="O57" i="48"/>
  <c r="P57" i="48" s="1"/>
  <c r="N56" i="48"/>
  <c r="M56" i="48"/>
  <c r="L56" i="48"/>
  <c r="K56" i="48"/>
  <c r="J56" i="48"/>
  <c r="I56" i="48"/>
  <c r="H56" i="48"/>
  <c r="G56" i="48"/>
  <c r="F56" i="48"/>
  <c r="E56" i="48"/>
  <c r="D56" i="48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N49" i="48"/>
  <c r="M49" i="48"/>
  <c r="L49" i="48"/>
  <c r="K49" i="48"/>
  <c r="J49" i="48"/>
  <c r="I49" i="48"/>
  <c r="H49" i="48"/>
  <c r="G49" i="48"/>
  <c r="F49" i="48"/>
  <c r="E49" i="48"/>
  <c r="D49" i="48"/>
  <c r="O48" i="48"/>
  <c r="P48" i="48" s="1"/>
  <c r="O47" i="48"/>
  <c r="P47" i="48" s="1"/>
  <c r="N46" i="48"/>
  <c r="M46" i="48"/>
  <c r="L46" i="48"/>
  <c r="K46" i="48"/>
  <c r="J46" i="48"/>
  <c r="I46" i="48"/>
  <c r="H46" i="48"/>
  <c r="G46" i="48"/>
  <c r="F46" i="48"/>
  <c r="E46" i="48"/>
  <c r="D46" i="48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N36" i="48"/>
  <c r="M36" i="48"/>
  <c r="L36" i="48"/>
  <c r="K36" i="48"/>
  <c r="J36" i="48"/>
  <c r="I36" i="48"/>
  <c r="H36" i="48"/>
  <c r="G36" i="48"/>
  <c r="F36" i="48"/>
  <c r="E36" i="48"/>
  <c r="D36" i="48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0" i="47"/>
  <c r="P60" i="47" s="1"/>
  <c r="O59" i="47"/>
  <c r="P59" i="47" s="1"/>
  <c r="O58" i="47"/>
  <c r="P58" i="47" s="1"/>
  <c r="O57" i="47"/>
  <c r="P57" i="47" s="1"/>
  <c r="N56" i="47"/>
  <c r="M56" i="47"/>
  <c r="L56" i="47"/>
  <c r="K56" i="47"/>
  <c r="J56" i="47"/>
  <c r="I56" i="47"/>
  <c r="H56" i="47"/>
  <c r="G56" i="47"/>
  <c r="F56" i="47"/>
  <c r="E56" i="47"/>
  <c r="D56" i="47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N48" i="47"/>
  <c r="M48" i="47"/>
  <c r="L48" i="47"/>
  <c r="K48" i="47"/>
  <c r="J48" i="47"/>
  <c r="I48" i="47"/>
  <c r="H48" i="47"/>
  <c r="G48" i="47"/>
  <c r="F48" i="47"/>
  <c r="E48" i="47"/>
  <c r="D48" i="47"/>
  <c r="O47" i="47"/>
  <c r="P47" i="47" s="1"/>
  <c r="O46" i="47"/>
  <c r="P46" i="47" s="1"/>
  <c r="N45" i="47"/>
  <c r="M45" i="47"/>
  <c r="L45" i="47"/>
  <c r="K45" i="47"/>
  <c r="J45" i="47"/>
  <c r="I45" i="47"/>
  <c r="H45" i="47"/>
  <c r="G45" i="47"/>
  <c r="F45" i="47"/>
  <c r="E45" i="47"/>
  <c r="D45" i="47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N35" i="47"/>
  <c r="M35" i="47"/>
  <c r="L35" i="47"/>
  <c r="K35" i="47"/>
  <c r="J35" i="47"/>
  <c r="I35" i="47"/>
  <c r="H35" i="47"/>
  <c r="G35" i="47"/>
  <c r="F35" i="47"/>
  <c r="E35" i="47"/>
  <c r="D35" i="47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O19" i="47"/>
  <c r="P19" i="47" s="1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56" i="48" l="1"/>
  <c r="P56" i="48" s="1"/>
  <c r="L60" i="48"/>
  <c r="M60" i="48"/>
  <c r="N60" i="48"/>
  <c r="O36" i="48"/>
  <c r="P36" i="48" s="1"/>
  <c r="O49" i="48"/>
  <c r="P49" i="48" s="1"/>
  <c r="I60" i="48"/>
  <c r="H60" i="48"/>
  <c r="O46" i="48"/>
  <c r="P46" i="48" s="1"/>
  <c r="J60" i="48"/>
  <c r="K60" i="48"/>
  <c r="O24" i="48"/>
  <c r="P24" i="48" s="1"/>
  <c r="G60" i="48"/>
  <c r="O17" i="48"/>
  <c r="P17" i="48" s="1"/>
  <c r="D60" i="48"/>
  <c r="O5" i="48"/>
  <c r="P5" i="48" s="1"/>
  <c r="E60" i="48"/>
  <c r="F60" i="48"/>
  <c r="O56" i="47"/>
  <c r="P56" i="47" s="1"/>
  <c r="O48" i="47"/>
  <c r="P48" i="47" s="1"/>
  <c r="O45" i="47"/>
  <c r="P45" i="47" s="1"/>
  <c r="O35" i="47"/>
  <c r="P35" i="47" s="1"/>
  <c r="D61" i="47"/>
  <c r="G61" i="47"/>
  <c r="O21" i="47"/>
  <c r="P21" i="47" s="1"/>
  <c r="J61" i="47"/>
  <c r="F61" i="47"/>
  <c r="H61" i="47"/>
  <c r="I61" i="47"/>
  <c r="K61" i="47"/>
  <c r="L61" i="47"/>
  <c r="O16" i="47"/>
  <c r="P16" i="47" s="1"/>
  <c r="M61" i="47"/>
  <c r="N61" i="47"/>
  <c r="E61" i="47"/>
  <c r="O5" i="47"/>
  <c r="P5" i="47" s="1"/>
  <c r="N23" i="45"/>
  <c r="O23" i="45"/>
  <c r="O62" i="46"/>
  <c r="P62" i="46" s="1"/>
  <c r="O61" i="46"/>
  <c r="P61" i="46" s="1"/>
  <c r="N60" i="46"/>
  <c r="M60" i="46"/>
  <c r="L60" i="46"/>
  <c r="K60" i="46"/>
  <c r="J60" i="46"/>
  <c r="I60" i="46"/>
  <c r="H60" i="46"/>
  <c r="G60" i="46"/>
  <c r="F60" i="46"/>
  <c r="E60" i="46"/>
  <c r="D60" i="46"/>
  <c r="O59" i="46"/>
  <c r="P59" i="46" s="1"/>
  <c r="O58" i="46"/>
  <c r="P58" i="46"/>
  <c r="O57" i="46"/>
  <c r="P57" i="46" s="1"/>
  <c r="O56" i="46"/>
  <c r="P56" i="46" s="1"/>
  <c r="O55" i="46"/>
  <c r="P55" i="46" s="1"/>
  <c r="N54" i="46"/>
  <c r="M54" i="46"/>
  <c r="L54" i="46"/>
  <c r="K54" i="46"/>
  <c r="J54" i="46"/>
  <c r="I54" i="46"/>
  <c r="H54" i="46"/>
  <c r="G54" i="46"/>
  <c r="F54" i="46"/>
  <c r="E54" i="46"/>
  <c r="D54" i="46"/>
  <c r="O53" i="46"/>
  <c r="P53" i="46" s="1"/>
  <c r="O52" i="46"/>
  <c r="P52" i="46" s="1"/>
  <c r="N51" i="46"/>
  <c r="N63" i="46" s="1"/>
  <c r="M51" i="46"/>
  <c r="M63" i="46" s="1"/>
  <c r="L51" i="46"/>
  <c r="K51" i="46"/>
  <c r="K63" i="46" s="1"/>
  <c r="J51" i="46"/>
  <c r="I51" i="46"/>
  <c r="H51" i="46"/>
  <c r="G51" i="46"/>
  <c r="F51" i="46"/>
  <c r="E51" i="46"/>
  <c r="D51" i="46"/>
  <c r="O50" i="46"/>
  <c r="P50" i="46" s="1"/>
  <c r="O49" i="46"/>
  <c r="P49" i="46"/>
  <c r="O48" i="46"/>
  <c r="P48" i="46"/>
  <c r="O47" i="46"/>
  <c r="P47" i="46" s="1"/>
  <c r="O46" i="46"/>
  <c r="P46" i="46" s="1"/>
  <c r="O45" i="46"/>
  <c r="P45" i="46" s="1"/>
  <c r="O44" i="46"/>
  <c r="P44" i="46" s="1"/>
  <c r="O43" i="46"/>
  <c r="P43" i="46" s="1"/>
  <c r="O42" i="46"/>
  <c r="P42" i="46" s="1"/>
  <c r="O41" i="46"/>
  <c r="P41" i="46" s="1"/>
  <c r="N40" i="46"/>
  <c r="M40" i="46"/>
  <c r="L40" i="46"/>
  <c r="K40" i="46"/>
  <c r="J40" i="46"/>
  <c r="I40" i="46"/>
  <c r="H40" i="46"/>
  <c r="G40" i="46"/>
  <c r="F40" i="46"/>
  <c r="E40" i="46"/>
  <c r="D40" i="46"/>
  <c r="O39" i="46"/>
  <c r="P39" i="46" s="1"/>
  <c r="O38" i="46"/>
  <c r="P38" i="46" s="1"/>
  <c r="O37" i="46"/>
  <c r="P37" i="46" s="1"/>
  <c r="O36" i="46"/>
  <c r="P36" i="46" s="1"/>
  <c r="O35" i="46"/>
  <c r="P35" i="46" s="1"/>
  <c r="O34" i="46"/>
  <c r="P34" i="46" s="1"/>
  <c r="O33" i="46"/>
  <c r="P33" i="46"/>
  <c r="O32" i="46"/>
  <c r="P32" i="46" s="1"/>
  <c r="O31" i="46"/>
  <c r="P31" i="46"/>
  <c r="O30" i="46"/>
  <c r="P30" i="46"/>
  <c r="O29" i="46"/>
  <c r="P29" i="46" s="1"/>
  <c r="O28" i="46"/>
  <c r="P28" i="46" s="1"/>
  <c r="O27" i="46"/>
  <c r="P27" i="46" s="1"/>
  <c r="O26" i="46"/>
  <c r="P26" i="46" s="1"/>
  <c r="O25" i="46"/>
  <c r="P25" i="46"/>
  <c r="N24" i="46"/>
  <c r="M24" i="46"/>
  <c r="L24" i="46"/>
  <c r="O24" i="46" s="1"/>
  <c r="P24" i="46" s="1"/>
  <c r="K24" i="46"/>
  <c r="J24" i="46"/>
  <c r="I24" i="46"/>
  <c r="H24" i="46"/>
  <c r="G24" i="46"/>
  <c r="F24" i="46"/>
  <c r="E24" i="46"/>
  <c r="D24" i="46"/>
  <c r="O23" i="46"/>
  <c r="P23" i="46" s="1"/>
  <c r="O22" i="46"/>
  <c r="P22" i="46"/>
  <c r="O21" i="46"/>
  <c r="P21" i="46" s="1"/>
  <c r="O20" i="46"/>
  <c r="P20" i="46"/>
  <c r="O19" i="46"/>
  <c r="P19" i="46" s="1"/>
  <c r="O18" i="46"/>
  <c r="P18" i="46" s="1"/>
  <c r="O17" i="46"/>
  <c r="P17" i="46" s="1"/>
  <c r="N16" i="46"/>
  <c r="M16" i="46"/>
  <c r="L16" i="46"/>
  <c r="K16" i="46"/>
  <c r="J16" i="46"/>
  <c r="I16" i="46"/>
  <c r="H16" i="46"/>
  <c r="G16" i="46"/>
  <c r="F16" i="46"/>
  <c r="E16" i="46"/>
  <c r="D16" i="46"/>
  <c r="O16" i="46" s="1"/>
  <c r="P16" i="46" s="1"/>
  <c r="O15" i="46"/>
  <c r="P15" i="46"/>
  <c r="O14" i="46"/>
  <c r="P14" i="46" s="1"/>
  <c r="O13" i="46"/>
  <c r="P13" i="46" s="1"/>
  <c r="O12" i="46"/>
  <c r="P12" i="46" s="1"/>
  <c r="O11" i="46"/>
  <c r="P11" i="46" s="1"/>
  <c r="O10" i="46"/>
  <c r="P10" i="46" s="1"/>
  <c r="O9" i="46"/>
  <c r="P9" i="46" s="1"/>
  <c r="O8" i="46"/>
  <c r="P8" i="46" s="1"/>
  <c r="O7" i="46"/>
  <c r="P7" i="46" s="1"/>
  <c r="O6" i="46"/>
  <c r="P6" i="46"/>
  <c r="N5" i="46"/>
  <c r="M5" i="46"/>
  <c r="L5" i="46"/>
  <c r="K5" i="46"/>
  <c r="J5" i="46"/>
  <c r="I5" i="46"/>
  <c r="I63" i="46" s="1"/>
  <c r="H5" i="46"/>
  <c r="H63" i="46" s="1"/>
  <c r="G5" i="46"/>
  <c r="G63" i="46" s="1"/>
  <c r="F5" i="46"/>
  <c r="F63" i="46" s="1"/>
  <c r="E5" i="46"/>
  <c r="E63" i="46" s="1"/>
  <c r="D5" i="46"/>
  <c r="N67" i="45"/>
  <c r="O67" i="45" s="1"/>
  <c r="N66" i="45"/>
  <c r="O66" i="45" s="1"/>
  <c r="N65" i="45"/>
  <c r="O65" i="45" s="1"/>
  <c r="N64" i="45"/>
  <c r="O64" i="45" s="1"/>
  <c r="N63" i="45"/>
  <c r="O63" i="45" s="1"/>
  <c r="M62" i="45"/>
  <c r="L62" i="45"/>
  <c r="K62" i="45"/>
  <c r="J62" i="45"/>
  <c r="I62" i="45"/>
  <c r="H62" i="45"/>
  <c r="G62" i="45"/>
  <c r="F62" i="45"/>
  <c r="E62" i="45"/>
  <c r="D62" i="45"/>
  <c r="N62" i="45" s="1"/>
  <c r="O62" i="45" s="1"/>
  <c r="N61" i="45"/>
  <c r="O61" i="45"/>
  <c r="N60" i="45"/>
  <c r="O60" i="45" s="1"/>
  <c r="N59" i="45"/>
  <c r="O59" i="45" s="1"/>
  <c r="N58" i="45"/>
  <c r="O58" i="45" s="1"/>
  <c r="N57" i="45"/>
  <c r="O57" i="45" s="1"/>
  <c r="N56" i="45"/>
  <c r="O56" i="45"/>
  <c r="N55" i="45"/>
  <c r="O55" i="45"/>
  <c r="M54" i="45"/>
  <c r="L54" i="45"/>
  <c r="K54" i="45"/>
  <c r="J54" i="45"/>
  <c r="I54" i="45"/>
  <c r="H54" i="45"/>
  <c r="G54" i="45"/>
  <c r="F54" i="45"/>
  <c r="E54" i="45"/>
  <c r="D54" i="45"/>
  <c r="N54" i="45" s="1"/>
  <c r="O54" i="45" s="1"/>
  <c r="N53" i="45"/>
  <c r="O53" i="45" s="1"/>
  <c r="N52" i="45"/>
  <c r="O52" i="45" s="1"/>
  <c r="N51" i="45"/>
  <c r="O51" i="45" s="1"/>
  <c r="M50" i="45"/>
  <c r="L50" i="45"/>
  <c r="N50" i="45" s="1"/>
  <c r="O50" i="45" s="1"/>
  <c r="K50" i="45"/>
  <c r="J50" i="45"/>
  <c r="I50" i="45"/>
  <c r="H50" i="45"/>
  <c r="G50" i="45"/>
  <c r="F50" i="45"/>
  <c r="E50" i="45"/>
  <c r="D50" i="45"/>
  <c r="N49" i="45"/>
  <c r="O49" i="45" s="1"/>
  <c r="N48" i="45"/>
  <c r="O48" i="45"/>
  <c r="N47" i="45"/>
  <c r="O47" i="45"/>
  <c r="N46" i="45"/>
  <c r="O46" i="45"/>
  <c r="N45" i="45"/>
  <c r="O45" i="45" s="1"/>
  <c r="N44" i="45"/>
  <c r="O44" i="45" s="1"/>
  <c r="N43" i="45"/>
  <c r="O43" i="45" s="1"/>
  <c r="N42" i="45"/>
  <c r="O42" i="45" s="1"/>
  <c r="N41" i="45"/>
  <c r="O41" i="45"/>
  <c r="N40" i="45"/>
  <c r="O40" i="45" s="1"/>
  <c r="N39" i="45"/>
  <c r="O39" i="45" s="1"/>
  <c r="M38" i="45"/>
  <c r="L38" i="45"/>
  <c r="K38" i="45"/>
  <c r="J38" i="45"/>
  <c r="I38" i="45"/>
  <c r="H38" i="45"/>
  <c r="G38" i="45"/>
  <c r="F38" i="45"/>
  <c r="F68" i="45" s="1"/>
  <c r="E38" i="45"/>
  <c r="D38" i="45"/>
  <c r="N38" i="45" s="1"/>
  <c r="O38" i="45" s="1"/>
  <c r="N37" i="45"/>
  <c r="O37" i="45" s="1"/>
  <c r="N36" i="45"/>
  <c r="O36" i="45" s="1"/>
  <c r="N35" i="45"/>
  <c r="O35" i="45" s="1"/>
  <c r="N34" i="45"/>
  <c r="O34" i="45" s="1"/>
  <c r="N33" i="45"/>
  <c r="O33" i="45"/>
  <c r="N32" i="45"/>
  <c r="O32" i="45"/>
  <c r="N31" i="45"/>
  <c r="O31" i="45" s="1"/>
  <c r="N30" i="45"/>
  <c r="O30" i="45" s="1"/>
  <c r="N29" i="45"/>
  <c r="O29" i="45" s="1"/>
  <c r="N28" i="45"/>
  <c r="O28" i="45"/>
  <c r="N27" i="45"/>
  <c r="O27" i="45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N22" i="45"/>
  <c r="O22" i="45" s="1"/>
  <c r="N21" i="45"/>
  <c r="O21" i="45" s="1"/>
  <c r="N20" i="45"/>
  <c r="O20" i="45"/>
  <c r="N19" i="45"/>
  <c r="O19" i="45"/>
  <c r="N18" i="45"/>
  <c r="O18" i="45"/>
  <c r="N17" i="45"/>
  <c r="O17" i="45" s="1"/>
  <c r="N16" i="45"/>
  <c r="O16" i="45" s="1"/>
  <c r="M15" i="45"/>
  <c r="L15" i="45"/>
  <c r="L68" i="45" s="1"/>
  <c r="K15" i="45"/>
  <c r="K68" i="45" s="1"/>
  <c r="J15" i="45"/>
  <c r="J68" i="45" s="1"/>
  <c r="I15" i="45"/>
  <c r="H15" i="45"/>
  <c r="G15" i="45"/>
  <c r="F15" i="45"/>
  <c r="E15" i="45"/>
  <c r="D15" i="45"/>
  <c r="N14" i="45"/>
  <c r="O14" i="45" s="1"/>
  <c r="N13" i="45"/>
  <c r="O13" i="45"/>
  <c r="N12" i="45"/>
  <c r="O12" i="45"/>
  <c r="N11" i="45"/>
  <c r="O11" i="45" s="1"/>
  <c r="N10" i="45"/>
  <c r="O10" i="45" s="1"/>
  <c r="N9" i="45"/>
  <c r="O9" i="45" s="1"/>
  <c r="N8" i="45"/>
  <c r="O8" i="45"/>
  <c r="N7" i="45"/>
  <c r="O7" i="45"/>
  <c r="N6" i="45"/>
  <c r="O6" i="45" s="1"/>
  <c r="M5" i="45"/>
  <c r="M68" i="45" s="1"/>
  <c r="L5" i="45"/>
  <c r="K5" i="45"/>
  <c r="J5" i="45"/>
  <c r="I5" i="45"/>
  <c r="H5" i="45"/>
  <c r="G5" i="45"/>
  <c r="F5" i="45"/>
  <c r="E5" i="45"/>
  <c r="D5" i="45"/>
  <c r="N67" i="44"/>
  <c r="O67" i="44"/>
  <c r="N66" i="44"/>
  <c r="O66" i="44" s="1"/>
  <c r="N65" i="44"/>
  <c r="O65" i="44" s="1"/>
  <c r="N64" i="44"/>
  <c r="O64" i="44"/>
  <c r="N63" i="44"/>
  <c r="O63" i="44" s="1"/>
  <c r="N62" i="44"/>
  <c r="O62" i="44" s="1"/>
  <c r="M61" i="44"/>
  <c r="L61" i="44"/>
  <c r="N61" i="44" s="1"/>
  <c r="O61" i="44" s="1"/>
  <c r="K61" i="44"/>
  <c r="J61" i="44"/>
  <c r="I61" i="44"/>
  <c r="H61" i="44"/>
  <c r="G61" i="44"/>
  <c r="F61" i="44"/>
  <c r="E61" i="44"/>
  <c r="D61" i="44"/>
  <c r="N60" i="44"/>
  <c r="O60" i="44" s="1"/>
  <c r="N59" i="44"/>
  <c r="O59" i="44"/>
  <c r="N58" i="44"/>
  <c r="O58" i="44" s="1"/>
  <c r="N57" i="44"/>
  <c r="O57" i="44" s="1"/>
  <c r="N56" i="44"/>
  <c r="O56" i="44"/>
  <c r="N55" i="44"/>
  <c r="O55" i="44" s="1"/>
  <c r="N54" i="44"/>
  <c r="O54" i="44" s="1"/>
  <c r="M53" i="44"/>
  <c r="L53" i="44"/>
  <c r="K53" i="44"/>
  <c r="J53" i="44"/>
  <c r="I53" i="44"/>
  <c r="H53" i="44"/>
  <c r="G53" i="44"/>
  <c r="F53" i="44"/>
  <c r="E53" i="44"/>
  <c r="D53" i="44"/>
  <c r="N52" i="44"/>
  <c r="O52" i="44" s="1"/>
  <c r="N51" i="44"/>
  <c r="O51" i="44"/>
  <c r="N50" i="44"/>
  <c r="O50" i="44" s="1"/>
  <c r="M49" i="44"/>
  <c r="L49" i="44"/>
  <c r="K49" i="44"/>
  <c r="J49" i="44"/>
  <c r="I49" i="44"/>
  <c r="N49" i="44" s="1"/>
  <c r="O49" i="44" s="1"/>
  <c r="H49" i="44"/>
  <c r="G49" i="44"/>
  <c r="F49" i="44"/>
  <c r="E49" i="44"/>
  <c r="D49" i="44"/>
  <c r="N48" i="44"/>
  <c r="O48" i="44" s="1"/>
  <c r="N47" i="44"/>
  <c r="O47" i="44"/>
  <c r="N46" i="44"/>
  <c r="O46" i="44" s="1"/>
  <c r="N45" i="44"/>
  <c r="O45" i="44" s="1"/>
  <c r="N44" i="44"/>
  <c r="O44" i="44" s="1"/>
  <c r="N43" i="44"/>
  <c r="O43" i="44"/>
  <c r="N42" i="44"/>
  <c r="O42" i="44" s="1"/>
  <c r="N41" i="44"/>
  <c r="O41" i="44" s="1"/>
  <c r="N40" i="44"/>
  <c r="O40" i="44"/>
  <c r="N39" i="44"/>
  <c r="O39" i="44" s="1"/>
  <c r="N38" i="44"/>
  <c r="O38" i="44" s="1"/>
  <c r="N37" i="44"/>
  <c r="O37" i="44" s="1"/>
  <c r="M36" i="44"/>
  <c r="L36" i="44"/>
  <c r="K36" i="44"/>
  <c r="J36" i="44"/>
  <c r="I36" i="44"/>
  <c r="H36" i="44"/>
  <c r="G36" i="44"/>
  <c r="F36" i="44"/>
  <c r="E36" i="44"/>
  <c r="D36" i="44"/>
  <c r="N35" i="44"/>
  <c r="O35" i="44"/>
  <c r="N34" i="44"/>
  <c r="O34" i="44" s="1"/>
  <c r="N33" i="44"/>
  <c r="O33" i="44"/>
  <c r="N32" i="44"/>
  <c r="O32" i="44"/>
  <c r="N31" i="44"/>
  <c r="O31" i="44" s="1"/>
  <c r="N30" i="44"/>
  <c r="O30" i="44" s="1"/>
  <c r="N29" i="44"/>
  <c r="O29" i="44" s="1"/>
  <c r="N28" i="44"/>
  <c r="O28" i="44" s="1"/>
  <c r="N27" i="44"/>
  <c r="O27" i="44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N23" i="44"/>
  <c r="O23" i="44" s="1"/>
  <c r="N22" i="44"/>
  <c r="O22" i="44" s="1"/>
  <c r="N21" i="44"/>
  <c r="O21" i="44" s="1"/>
  <c r="N20" i="44"/>
  <c r="O20" i="44" s="1"/>
  <c r="N19" i="44"/>
  <c r="O19" i="44"/>
  <c r="N18" i="44"/>
  <c r="O18" i="44"/>
  <c r="N17" i="44"/>
  <c r="O17" i="44" s="1"/>
  <c r="M16" i="44"/>
  <c r="L16" i="44"/>
  <c r="K16" i="44"/>
  <c r="J16" i="44"/>
  <c r="I16" i="44"/>
  <c r="H16" i="44"/>
  <c r="G16" i="44"/>
  <c r="F16" i="44"/>
  <c r="E16" i="44"/>
  <c r="E68" i="44" s="1"/>
  <c r="D16" i="44"/>
  <c r="D68" i="44" s="1"/>
  <c r="N15" i="44"/>
  <c r="O15" i="44" s="1"/>
  <c r="N14" i="44"/>
  <c r="O14" i="44" s="1"/>
  <c r="N13" i="44"/>
  <c r="O13" i="44" s="1"/>
  <c r="N12" i="44"/>
  <c r="O12" i="44" s="1"/>
  <c r="N11" i="44"/>
  <c r="O11" i="44"/>
  <c r="N10" i="44"/>
  <c r="O10" i="44"/>
  <c r="N9" i="44"/>
  <c r="O9" i="44" s="1"/>
  <c r="N8" i="44"/>
  <c r="O8" i="44" s="1"/>
  <c r="N7" i="44"/>
  <c r="O7" i="44"/>
  <c r="N6" i="44"/>
  <c r="O6" i="44" s="1"/>
  <c r="M5" i="44"/>
  <c r="M68" i="44" s="1"/>
  <c r="L5" i="44"/>
  <c r="L68" i="44" s="1"/>
  <c r="K5" i="44"/>
  <c r="K68" i="44" s="1"/>
  <c r="J5" i="44"/>
  <c r="I5" i="44"/>
  <c r="H5" i="44"/>
  <c r="H68" i="44" s="1"/>
  <c r="G5" i="44"/>
  <c r="G68" i="44" s="1"/>
  <c r="F5" i="44"/>
  <c r="N5" i="44" s="1"/>
  <c r="O5" i="44" s="1"/>
  <c r="E5" i="44"/>
  <c r="D5" i="44"/>
  <c r="N70" i="43"/>
  <c r="O70" i="43" s="1"/>
  <c r="N69" i="43"/>
  <c r="O69" i="43"/>
  <c r="N68" i="43"/>
  <c r="O68" i="43" s="1"/>
  <c r="M67" i="43"/>
  <c r="L67" i="43"/>
  <c r="K67" i="43"/>
  <c r="J67" i="43"/>
  <c r="I67" i="43"/>
  <c r="H67" i="43"/>
  <c r="G67" i="43"/>
  <c r="F67" i="43"/>
  <c r="E67" i="43"/>
  <c r="D67" i="43"/>
  <c r="N67" i="43" s="1"/>
  <c r="O67" i="43" s="1"/>
  <c r="N66" i="43"/>
  <c r="O66" i="43" s="1"/>
  <c r="N65" i="43"/>
  <c r="O65" i="43" s="1"/>
  <c r="N64" i="43"/>
  <c r="O64" i="43" s="1"/>
  <c r="N63" i="43"/>
  <c r="O63" i="43"/>
  <c r="N62" i="43"/>
  <c r="O62" i="43" s="1"/>
  <c r="N61" i="43"/>
  <c r="O61" i="43" s="1"/>
  <c r="M60" i="43"/>
  <c r="L60" i="43"/>
  <c r="K60" i="43"/>
  <c r="J60" i="43"/>
  <c r="I60" i="43"/>
  <c r="H60" i="43"/>
  <c r="G60" i="43"/>
  <c r="F60" i="43"/>
  <c r="E60" i="43"/>
  <c r="D60" i="43"/>
  <c r="N59" i="43"/>
  <c r="O59" i="43" s="1"/>
  <c r="N58" i="43"/>
  <c r="O58" i="43" s="1"/>
  <c r="N57" i="43"/>
  <c r="O57" i="43" s="1"/>
  <c r="M56" i="43"/>
  <c r="L56" i="43"/>
  <c r="K56" i="43"/>
  <c r="J56" i="43"/>
  <c r="I56" i="43"/>
  <c r="H56" i="43"/>
  <c r="G56" i="43"/>
  <c r="F56" i="43"/>
  <c r="E56" i="43"/>
  <c r="D56" i="43"/>
  <c r="N55" i="43"/>
  <c r="O55" i="43" s="1"/>
  <c r="N54" i="43"/>
  <c r="O54" i="43" s="1"/>
  <c r="N53" i="43"/>
  <c r="O53" i="43"/>
  <c r="N52" i="43"/>
  <c r="O52" i="43" s="1"/>
  <c r="N51" i="43"/>
  <c r="O51" i="43" s="1"/>
  <c r="N50" i="43"/>
  <c r="O50" i="43" s="1"/>
  <c r="N49" i="43"/>
  <c r="O49" i="43" s="1"/>
  <c r="N48" i="43"/>
  <c r="O48" i="43" s="1"/>
  <c r="N47" i="43"/>
  <c r="O47" i="43"/>
  <c r="N46" i="43"/>
  <c r="O46" i="43" s="1"/>
  <c r="M45" i="43"/>
  <c r="L45" i="43"/>
  <c r="K45" i="43"/>
  <c r="J45" i="43"/>
  <c r="I45" i="43"/>
  <c r="H45" i="43"/>
  <c r="G45" i="43"/>
  <c r="F45" i="43"/>
  <c r="E45" i="43"/>
  <c r="D45" i="43"/>
  <c r="N44" i="43"/>
  <c r="O44" i="43" s="1"/>
  <c r="N43" i="43"/>
  <c r="O43" i="43" s="1"/>
  <c r="N42" i="43"/>
  <c r="O42" i="43" s="1"/>
  <c r="N41" i="43"/>
  <c r="O41" i="43" s="1"/>
  <c r="N40" i="43"/>
  <c r="O40" i="43" s="1"/>
  <c r="N39" i="43"/>
  <c r="O39" i="43"/>
  <c r="N38" i="43"/>
  <c r="O38" i="43" s="1"/>
  <c r="N37" i="43"/>
  <c r="O37" i="43" s="1"/>
  <c r="N36" i="43"/>
  <c r="O36" i="43"/>
  <c r="N35" i="43"/>
  <c r="O35" i="43" s="1"/>
  <c r="N34" i="43"/>
  <c r="O34" i="43" s="1"/>
  <c r="N33" i="43"/>
  <c r="O33" i="43"/>
  <c r="N32" i="43"/>
  <c r="O32" i="43" s="1"/>
  <c r="N31" i="43"/>
  <c r="O31" i="43"/>
  <c r="N30" i="43"/>
  <c r="O30" i="43" s="1"/>
  <c r="N29" i="43"/>
  <c r="O29" i="43" s="1"/>
  <c r="N28" i="43"/>
  <c r="O28" i="43" s="1"/>
  <c r="N27" i="43"/>
  <c r="O27" i="43" s="1"/>
  <c r="N26" i="43"/>
  <c r="O26" i="43" s="1"/>
  <c r="N25" i="43"/>
  <c r="O25" i="43"/>
  <c r="M24" i="43"/>
  <c r="L24" i="43"/>
  <c r="K24" i="43"/>
  <c r="J24" i="43"/>
  <c r="I24" i="43"/>
  <c r="H24" i="43"/>
  <c r="G24" i="43"/>
  <c r="F24" i="43"/>
  <c r="E24" i="43"/>
  <c r="D24" i="43"/>
  <c r="N24" i="43" s="1"/>
  <c r="O24" i="43" s="1"/>
  <c r="N23" i="43"/>
  <c r="O23" i="43"/>
  <c r="N22" i="43"/>
  <c r="O22" i="43" s="1"/>
  <c r="N21" i="43"/>
  <c r="O21" i="43" s="1"/>
  <c r="N20" i="43"/>
  <c r="O20" i="43" s="1"/>
  <c r="N19" i="43"/>
  <c r="O19" i="43"/>
  <c r="N18" i="43"/>
  <c r="O18" i="43" s="1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6" i="43" s="1"/>
  <c r="O16" i="43" s="1"/>
  <c r="N15" i="43"/>
  <c r="O15" i="43" s="1"/>
  <c r="N14" i="43"/>
  <c r="O14" i="43" s="1"/>
  <c r="N13" i="43"/>
  <c r="O13" i="43" s="1"/>
  <c r="N12" i="43"/>
  <c r="O12" i="43" s="1"/>
  <c r="N11" i="43"/>
  <c r="O11" i="43"/>
  <c r="N10" i="43"/>
  <c r="O10" i="43" s="1"/>
  <c r="N9" i="43"/>
  <c r="O9" i="43" s="1"/>
  <c r="N8" i="43"/>
  <c r="O8" i="43"/>
  <c r="N7" i="43"/>
  <c r="O7" i="43" s="1"/>
  <c r="N6" i="43"/>
  <c r="O6" i="43" s="1"/>
  <c r="M5" i="43"/>
  <c r="M71" i="43" s="1"/>
  <c r="L5" i="43"/>
  <c r="L71" i="43" s="1"/>
  <c r="K5" i="43"/>
  <c r="J5" i="43"/>
  <c r="J71" i="43" s="1"/>
  <c r="I5" i="43"/>
  <c r="H5" i="43"/>
  <c r="G5" i="43"/>
  <c r="G71" i="43" s="1"/>
  <c r="F5" i="43"/>
  <c r="F71" i="43" s="1"/>
  <c r="E5" i="43"/>
  <c r="D5" i="43"/>
  <c r="N64" i="42"/>
  <c r="O64" i="42" s="1"/>
  <c r="M63" i="42"/>
  <c r="L63" i="42"/>
  <c r="K63" i="42"/>
  <c r="J63" i="42"/>
  <c r="I63" i="42"/>
  <c r="H63" i="42"/>
  <c r="G63" i="42"/>
  <c r="F63" i="42"/>
  <c r="E63" i="42"/>
  <c r="D63" i="42"/>
  <c r="N63" i="42" s="1"/>
  <c r="O63" i="42" s="1"/>
  <c r="N62" i="42"/>
  <c r="O62" i="42" s="1"/>
  <c r="N61" i="42"/>
  <c r="O61" i="42"/>
  <c r="N60" i="42"/>
  <c r="O60" i="42" s="1"/>
  <c r="N59" i="42"/>
  <c r="O59" i="42" s="1"/>
  <c r="N58" i="42"/>
  <c r="O58" i="42"/>
  <c r="N57" i="42"/>
  <c r="O57" i="42" s="1"/>
  <c r="M56" i="42"/>
  <c r="L56" i="42"/>
  <c r="K56" i="42"/>
  <c r="J56" i="42"/>
  <c r="I56" i="42"/>
  <c r="H56" i="42"/>
  <c r="G56" i="42"/>
  <c r="F56" i="42"/>
  <c r="E56" i="42"/>
  <c r="D56" i="42"/>
  <c r="N55" i="42"/>
  <c r="O55" i="42" s="1"/>
  <c r="N54" i="42"/>
  <c r="O54" i="42" s="1"/>
  <c r="N53" i="42"/>
  <c r="O53" i="42"/>
  <c r="M52" i="42"/>
  <c r="L52" i="42"/>
  <c r="K52" i="42"/>
  <c r="J52" i="42"/>
  <c r="I52" i="42"/>
  <c r="N52" i="42" s="1"/>
  <c r="O52" i="42" s="1"/>
  <c r="H52" i="42"/>
  <c r="G52" i="42"/>
  <c r="F52" i="42"/>
  <c r="E52" i="42"/>
  <c r="D52" i="42"/>
  <c r="N51" i="42"/>
  <c r="O51" i="42" s="1"/>
  <c r="N50" i="42"/>
  <c r="O50" i="42" s="1"/>
  <c r="N49" i="42"/>
  <c r="O49" i="42"/>
  <c r="N48" i="42"/>
  <c r="O48" i="42"/>
  <c r="N47" i="42"/>
  <c r="O47" i="42" s="1"/>
  <c r="N46" i="42"/>
  <c r="O46" i="42" s="1"/>
  <c r="N45" i="42"/>
  <c r="O45" i="42"/>
  <c r="N44" i="42"/>
  <c r="O44" i="42" s="1"/>
  <c r="N43" i="42"/>
  <c r="O43" i="42" s="1"/>
  <c r="N42" i="42"/>
  <c r="O42" i="42" s="1"/>
  <c r="M41" i="42"/>
  <c r="L41" i="42"/>
  <c r="K41" i="42"/>
  <c r="J41" i="42"/>
  <c r="I41" i="42"/>
  <c r="H41" i="42"/>
  <c r="G41" i="42"/>
  <c r="F41" i="42"/>
  <c r="E41" i="42"/>
  <c r="D41" i="42"/>
  <c r="N40" i="42"/>
  <c r="O40" i="42"/>
  <c r="N39" i="42"/>
  <c r="O39" i="42" s="1"/>
  <c r="N38" i="42"/>
  <c r="O38" i="42" s="1"/>
  <c r="N37" i="42"/>
  <c r="O37" i="42"/>
  <c r="N36" i="42"/>
  <c r="O36" i="42" s="1"/>
  <c r="N35" i="42"/>
  <c r="O35" i="42"/>
  <c r="N34" i="42"/>
  <c r="O34" i="42" s="1"/>
  <c r="N33" i="42"/>
  <c r="O33" i="42" s="1"/>
  <c r="N32" i="42"/>
  <c r="O32" i="42" s="1"/>
  <c r="N31" i="42"/>
  <c r="O31" i="42" s="1"/>
  <c r="N30" i="42"/>
  <c r="O30" i="42" s="1"/>
  <c r="N29" i="42"/>
  <c r="O29" i="42"/>
  <c r="N28" i="42"/>
  <c r="O28" i="42"/>
  <c r="N27" i="42"/>
  <c r="O27" i="42" s="1"/>
  <c r="N26" i="42"/>
  <c r="O26" i="42" s="1"/>
  <c r="N25" i="42"/>
  <c r="O25" i="42"/>
  <c r="M24" i="42"/>
  <c r="L24" i="42"/>
  <c r="K24" i="42"/>
  <c r="K65" i="42" s="1"/>
  <c r="J24" i="42"/>
  <c r="I24" i="42"/>
  <c r="N24" i="42" s="1"/>
  <c r="O24" i="42" s="1"/>
  <c r="H24" i="42"/>
  <c r="G24" i="42"/>
  <c r="F24" i="42"/>
  <c r="E24" i="42"/>
  <c r="D24" i="42"/>
  <c r="N23" i="42"/>
  <c r="O23" i="42" s="1"/>
  <c r="N22" i="42"/>
  <c r="O22" i="42" s="1"/>
  <c r="N21" i="42"/>
  <c r="O21" i="42"/>
  <c r="N20" i="42"/>
  <c r="O20" i="42"/>
  <c r="N19" i="42"/>
  <c r="O19" i="42" s="1"/>
  <c r="N18" i="42"/>
  <c r="O18" i="42" s="1"/>
  <c r="N17" i="42"/>
  <c r="O17" i="42"/>
  <c r="M16" i="42"/>
  <c r="M65" i="42" s="1"/>
  <c r="L16" i="42"/>
  <c r="L65" i="42" s="1"/>
  <c r="K16" i="42"/>
  <c r="J16" i="42"/>
  <c r="N16" i="42" s="1"/>
  <c r="O16" i="42" s="1"/>
  <c r="I16" i="42"/>
  <c r="H16" i="42"/>
  <c r="G16" i="42"/>
  <c r="F16" i="42"/>
  <c r="E16" i="42"/>
  <c r="D16" i="42"/>
  <c r="N15" i="42"/>
  <c r="O15" i="42" s="1"/>
  <c r="N14" i="42"/>
  <c r="O14" i="42" s="1"/>
  <c r="N13" i="42"/>
  <c r="O13" i="42"/>
  <c r="N12" i="42"/>
  <c r="O12" i="42"/>
  <c r="N11" i="42"/>
  <c r="O11" i="42" s="1"/>
  <c r="N10" i="42"/>
  <c r="O10" i="42" s="1"/>
  <c r="N9" i="42"/>
  <c r="O9" i="42"/>
  <c r="N8" i="42"/>
  <c r="O8" i="42" s="1"/>
  <c r="N7" i="42"/>
  <c r="O7" i="42"/>
  <c r="N6" i="42"/>
  <c r="O6" i="42" s="1"/>
  <c r="M5" i="42"/>
  <c r="L5" i="42"/>
  <c r="K5" i="42"/>
  <c r="J5" i="42"/>
  <c r="I5" i="42"/>
  <c r="H5" i="42"/>
  <c r="G5" i="42"/>
  <c r="F5" i="42"/>
  <c r="E5" i="42"/>
  <c r="E65" i="42" s="1"/>
  <c r="D5" i="42"/>
  <c r="D65" i="42" s="1"/>
  <c r="N62" i="41"/>
  <c r="O62" i="41" s="1"/>
  <c r="N61" i="41"/>
  <c r="O61" i="41" s="1"/>
  <c r="M60" i="41"/>
  <c r="L60" i="41"/>
  <c r="K60" i="41"/>
  <c r="J60" i="41"/>
  <c r="I60" i="41"/>
  <c r="H60" i="41"/>
  <c r="G60" i="41"/>
  <c r="F60" i="41"/>
  <c r="E60" i="41"/>
  <c r="D60" i="41"/>
  <c r="N59" i="41"/>
  <c r="O59" i="41" s="1"/>
  <c r="N58" i="41"/>
  <c r="O58" i="41" s="1"/>
  <c r="N57" i="41"/>
  <c r="O57" i="41"/>
  <c r="N56" i="41"/>
  <c r="O56" i="41" s="1"/>
  <c r="N55" i="41"/>
  <c r="O55" i="41"/>
  <c r="N54" i="41"/>
  <c r="O54" i="41" s="1"/>
  <c r="M53" i="41"/>
  <c r="L53" i="41"/>
  <c r="K53" i="41"/>
  <c r="J53" i="41"/>
  <c r="I53" i="41"/>
  <c r="H53" i="41"/>
  <c r="H63" i="41" s="1"/>
  <c r="G53" i="41"/>
  <c r="F53" i="41"/>
  <c r="E53" i="41"/>
  <c r="D53" i="41"/>
  <c r="N52" i="41"/>
  <c r="O52" i="41" s="1"/>
  <c r="N51" i="41"/>
  <c r="O51" i="41" s="1"/>
  <c r="N50" i="41"/>
  <c r="O50" i="41" s="1"/>
  <c r="N49" i="41"/>
  <c r="O49" i="41"/>
  <c r="M48" i="41"/>
  <c r="L48" i="41"/>
  <c r="K48" i="41"/>
  <c r="J48" i="41"/>
  <c r="I48" i="41"/>
  <c r="H48" i="41"/>
  <c r="G48" i="41"/>
  <c r="G63" i="41" s="1"/>
  <c r="F48" i="41"/>
  <c r="E48" i="41"/>
  <c r="D48" i="41"/>
  <c r="N47" i="41"/>
  <c r="O47" i="41"/>
  <c r="N46" i="41"/>
  <c r="O46" i="41" s="1"/>
  <c r="N45" i="41"/>
  <c r="O45" i="41"/>
  <c r="N44" i="41"/>
  <c r="O44" i="41"/>
  <c r="N43" i="41"/>
  <c r="O43" i="41" s="1"/>
  <c r="N42" i="41"/>
  <c r="O42" i="41" s="1"/>
  <c r="N41" i="41"/>
  <c r="O41" i="41"/>
  <c r="N40" i="41"/>
  <c r="O40" i="41" s="1"/>
  <c r="N39" i="41"/>
  <c r="O39" i="41" s="1"/>
  <c r="N38" i="41"/>
  <c r="O38" i="41"/>
  <c r="N37" i="41"/>
  <c r="O37" i="41" s="1"/>
  <c r="M36" i="41"/>
  <c r="L36" i="41"/>
  <c r="L63" i="41" s="1"/>
  <c r="K36" i="41"/>
  <c r="N36" i="41" s="1"/>
  <c r="O36" i="41" s="1"/>
  <c r="J36" i="41"/>
  <c r="I36" i="41"/>
  <c r="H36" i="41"/>
  <c r="G36" i="41"/>
  <c r="F36" i="41"/>
  <c r="E36" i="41"/>
  <c r="D36" i="41"/>
  <c r="N35" i="41"/>
  <c r="O35" i="41" s="1"/>
  <c r="N34" i="41"/>
  <c r="O34" i="41" s="1"/>
  <c r="N33" i="41"/>
  <c r="O33" i="41"/>
  <c r="N32" i="41"/>
  <c r="O32" i="41" s="1"/>
  <c r="N31" i="41"/>
  <c r="O31" i="41" s="1"/>
  <c r="N30" i="41"/>
  <c r="O30" i="41"/>
  <c r="N29" i="41"/>
  <c r="O29" i="41" s="1"/>
  <c r="N28" i="41"/>
  <c r="O28" i="41" s="1"/>
  <c r="N27" i="41"/>
  <c r="O27" i="41"/>
  <c r="N26" i="41"/>
  <c r="O26" i="41" s="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4" i="41" s="1"/>
  <c r="O24" i="41" s="1"/>
  <c r="N23" i="41"/>
  <c r="O23" i="41"/>
  <c r="N22" i="41"/>
  <c r="O22" i="41"/>
  <c r="N21" i="41"/>
  <c r="O21" i="41" s="1"/>
  <c r="N20" i="41"/>
  <c r="O20" i="41" s="1"/>
  <c r="N19" i="41"/>
  <c r="O19" i="41" s="1"/>
  <c r="N18" i="41"/>
  <c r="O18" i="41" s="1"/>
  <c r="N17" i="41"/>
  <c r="O17" i="41"/>
  <c r="M16" i="41"/>
  <c r="L16" i="41"/>
  <c r="K16" i="41"/>
  <c r="J16" i="41"/>
  <c r="I16" i="41"/>
  <c r="H16" i="41"/>
  <c r="G16" i="41"/>
  <c r="F16" i="41"/>
  <c r="E16" i="41"/>
  <c r="D16" i="41"/>
  <c r="N16" i="41" s="1"/>
  <c r="O16" i="41" s="1"/>
  <c r="N15" i="41"/>
  <c r="O15" i="41"/>
  <c r="N14" i="41"/>
  <c r="O14" i="41" s="1"/>
  <c r="N13" i="41"/>
  <c r="O13" i="41" s="1"/>
  <c r="N12" i="41"/>
  <c r="O12" i="41" s="1"/>
  <c r="N11" i="41"/>
  <c r="O11" i="41"/>
  <c r="N10" i="41"/>
  <c r="O10" i="41" s="1"/>
  <c r="N9" i="41"/>
  <c r="O9" i="41"/>
  <c r="N8" i="41"/>
  <c r="O8" i="41"/>
  <c r="N7" i="41"/>
  <c r="O7" i="41" s="1"/>
  <c r="N6" i="41"/>
  <c r="O6" i="41" s="1"/>
  <c r="M5" i="41"/>
  <c r="L5" i="41"/>
  <c r="K5" i="41"/>
  <c r="J5" i="41"/>
  <c r="J63" i="41" s="1"/>
  <c r="I5" i="41"/>
  <c r="I63" i="41" s="1"/>
  <c r="H5" i="41"/>
  <c r="G5" i="41"/>
  <c r="F5" i="41"/>
  <c r="E5" i="41"/>
  <c r="D5" i="41"/>
  <c r="D63" i="41" s="1"/>
  <c r="N62" i="40"/>
  <c r="O62" i="40" s="1"/>
  <c r="M61" i="40"/>
  <c r="L61" i="40"/>
  <c r="K61" i="40"/>
  <c r="J61" i="40"/>
  <c r="I61" i="40"/>
  <c r="H61" i="40"/>
  <c r="G61" i="40"/>
  <c r="F61" i="40"/>
  <c r="E61" i="40"/>
  <c r="D61" i="40"/>
  <c r="N60" i="40"/>
  <c r="O60" i="40" s="1"/>
  <c r="N59" i="40"/>
  <c r="O59" i="40"/>
  <c r="N58" i="40"/>
  <c r="O58" i="40" s="1"/>
  <c r="N57" i="40"/>
  <c r="O57" i="40"/>
  <c r="N56" i="40"/>
  <c r="O56" i="40" s="1"/>
  <c r="N55" i="40"/>
  <c r="O55" i="40" s="1"/>
  <c r="M54" i="40"/>
  <c r="M63" i="40" s="1"/>
  <c r="L54" i="40"/>
  <c r="K54" i="40"/>
  <c r="N54" i="40" s="1"/>
  <c r="O54" i="40" s="1"/>
  <c r="J54" i="40"/>
  <c r="I54" i="40"/>
  <c r="H54" i="40"/>
  <c r="G54" i="40"/>
  <c r="F54" i="40"/>
  <c r="E54" i="40"/>
  <c r="D54" i="40"/>
  <c r="N53" i="40"/>
  <c r="O53" i="40" s="1"/>
  <c r="N52" i="40"/>
  <c r="O52" i="40" s="1"/>
  <c r="N51" i="40"/>
  <c r="O51" i="40"/>
  <c r="N50" i="40"/>
  <c r="O50" i="40" s="1"/>
  <c r="M49" i="40"/>
  <c r="L49" i="40"/>
  <c r="K49" i="40"/>
  <c r="J49" i="40"/>
  <c r="I49" i="40"/>
  <c r="H49" i="40"/>
  <c r="N49" i="40" s="1"/>
  <c r="O49" i="40" s="1"/>
  <c r="G49" i="40"/>
  <c r="F49" i="40"/>
  <c r="E49" i="40"/>
  <c r="D49" i="40"/>
  <c r="N48" i="40"/>
  <c r="O48" i="40" s="1"/>
  <c r="N47" i="40"/>
  <c r="O47" i="40"/>
  <c r="N46" i="40"/>
  <c r="O46" i="40"/>
  <c r="N45" i="40"/>
  <c r="O45" i="40" s="1"/>
  <c r="N44" i="40"/>
  <c r="O44" i="40" s="1"/>
  <c r="N43" i="40"/>
  <c r="O43" i="40"/>
  <c r="N42" i="40"/>
  <c r="O42" i="40" s="1"/>
  <c r="N41" i="40"/>
  <c r="O41" i="40"/>
  <c r="N40" i="40"/>
  <c r="O40" i="40" s="1"/>
  <c r="N39" i="40"/>
  <c r="O39" i="40" s="1"/>
  <c r="N38" i="40"/>
  <c r="O38" i="40" s="1"/>
  <c r="M37" i="40"/>
  <c r="L37" i="40"/>
  <c r="K37" i="40"/>
  <c r="J37" i="40"/>
  <c r="I37" i="40"/>
  <c r="H37" i="40"/>
  <c r="G37" i="40"/>
  <c r="F37" i="40"/>
  <c r="E37" i="40"/>
  <c r="D37" i="40"/>
  <c r="N37" i="40" s="1"/>
  <c r="O37" i="40" s="1"/>
  <c r="N36" i="40"/>
  <c r="O36" i="40" s="1"/>
  <c r="N35" i="40"/>
  <c r="O35" i="40"/>
  <c r="N34" i="40"/>
  <c r="O34" i="40" s="1"/>
  <c r="N33" i="40"/>
  <c r="O33" i="40"/>
  <c r="N32" i="40"/>
  <c r="O32" i="40" s="1"/>
  <c r="N31" i="40"/>
  <c r="O31" i="40" s="1"/>
  <c r="N30" i="40"/>
  <c r="O30" i="40" s="1"/>
  <c r="N29" i="40"/>
  <c r="O29" i="40"/>
  <c r="N28" i="40"/>
  <c r="O28" i="40" s="1"/>
  <c r="N27" i="40"/>
  <c r="O27" i="40"/>
  <c r="N26" i="40"/>
  <c r="O26" i="40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4" i="40" s="1"/>
  <c r="O24" i="40" s="1"/>
  <c r="N23" i="40"/>
  <c r="O23" i="40" s="1"/>
  <c r="N22" i="40"/>
  <c r="O22" i="40" s="1"/>
  <c r="N21" i="40"/>
  <c r="O21" i="40"/>
  <c r="N20" i="40"/>
  <c r="O20" i="40" s="1"/>
  <c r="N19" i="40"/>
  <c r="O19" i="40"/>
  <c r="N18" i="40"/>
  <c r="O18" i="40"/>
  <c r="N17" i="40"/>
  <c r="O17" i="40" s="1"/>
  <c r="M16" i="40"/>
  <c r="L16" i="40"/>
  <c r="K16" i="40"/>
  <c r="J16" i="40"/>
  <c r="I16" i="40"/>
  <c r="H16" i="40"/>
  <c r="G16" i="40"/>
  <c r="F16" i="40"/>
  <c r="E16" i="40"/>
  <c r="E63" i="40" s="1"/>
  <c r="D16" i="40"/>
  <c r="D63" i="40" s="1"/>
  <c r="N15" i="40"/>
  <c r="O15" i="40" s="1"/>
  <c r="N14" i="40"/>
  <c r="O14" i="40" s="1"/>
  <c r="N13" i="40"/>
  <c r="O13" i="40"/>
  <c r="N12" i="40"/>
  <c r="O12" i="40" s="1"/>
  <c r="N11" i="40"/>
  <c r="O11" i="40"/>
  <c r="N10" i="40"/>
  <c r="O10" i="40"/>
  <c r="N9" i="40"/>
  <c r="O9" i="40" s="1"/>
  <c r="N8" i="40"/>
  <c r="O8" i="40" s="1"/>
  <c r="N7" i="40"/>
  <c r="O7" i="40"/>
  <c r="N6" i="40"/>
  <c r="O6" i="40" s="1"/>
  <c r="M5" i="40"/>
  <c r="L5" i="40"/>
  <c r="K5" i="40"/>
  <c r="K63" i="40" s="1"/>
  <c r="J5" i="40"/>
  <c r="I5" i="40"/>
  <c r="H5" i="40"/>
  <c r="H63" i="40" s="1"/>
  <c r="G5" i="40"/>
  <c r="G63" i="40" s="1"/>
  <c r="F5" i="40"/>
  <c r="F63" i="40" s="1"/>
  <c r="E5" i="40"/>
  <c r="D5" i="40"/>
  <c r="N5" i="40" s="1"/>
  <c r="O5" i="40" s="1"/>
  <c r="N65" i="39"/>
  <c r="O65" i="39" s="1"/>
  <c r="M64" i="39"/>
  <c r="L64" i="39"/>
  <c r="K64" i="39"/>
  <c r="J64" i="39"/>
  <c r="I64" i="39"/>
  <c r="H64" i="39"/>
  <c r="G64" i="39"/>
  <c r="F64" i="39"/>
  <c r="E64" i="39"/>
  <c r="D64" i="39"/>
  <c r="N64" i="39" s="1"/>
  <c r="O64" i="39" s="1"/>
  <c r="N63" i="39"/>
  <c r="O63" i="39"/>
  <c r="N62" i="39"/>
  <c r="O62" i="39"/>
  <c r="N61" i="39"/>
  <c r="O61" i="39" s="1"/>
  <c r="N60" i="39"/>
  <c r="O60" i="39" s="1"/>
  <c r="N59" i="39"/>
  <c r="O59" i="39" s="1"/>
  <c r="N58" i="39"/>
  <c r="O58" i="39" s="1"/>
  <c r="M57" i="39"/>
  <c r="L57" i="39"/>
  <c r="K57" i="39"/>
  <c r="J57" i="39"/>
  <c r="I57" i="39"/>
  <c r="H57" i="39"/>
  <c r="G57" i="39"/>
  <c r="F57" i="39"/>
  <c r="E57" i="39"/>
  <c r="D57" i="39"/>
  <c r="N56" i="39"/>
  <c r="O56" i="39" s="1"/>
  <c r="N55" i="39"/>
  <c r="O55" i="39"/>
  <c r="N54" i="39"/>
  <c r="O54" i="39"/>
  <c r="N53" i="39"/>
  <c r="O53" i="39" s="1"/>
  <c r="N52" i="39"/>
  <c r="O52" i="39" s="1"/>
  <c r="M51" i="39"/>
  <c r="L51" i="39"/>
  <c r="K51" i="39"/>
  <c r="J51" i="39"/>
  <c r="I51" i="39"/>
  <c r="H51" i="39"/>
  <c r="G51" i="39"/>
  <c r="F51" i="39"/>
  <c r="E51" i="39"/>
  <c r="D51" i="39"/>
  <c r="N51" i="39" s="1"/>
  <c r="O51" i="39" s="1"/>
  <c r="N50" i="39"/>
  <c r="O50" i="39"/>
  <c r="N49" i="39"/>
  <c r="O49" i="39" s="1"/>
  <c r="N48" i="39"/>
  <c r="O48" i="39"/>
  <c r="N47" i="39"/>
  <c r="O47" i="39"/>
  <c r="N46" i="39"/>
  <c r="O46" i="39" s="1"/>
  <c r="N45" i="39"/>
  <c r="O45" i="39" s="1"/>
  <c r="N44" i="39"/>
  <c r="O44" i="39" s="1"/>
  <c r="N43" i="39"/>
  <c r="O43" i="39" s="1"/>
  <c r="N42" i="39"/>
  <c r="O42" i="39" s="1"/>
  <c r="N41" i="39"/>
  <c r="O41" i="39" s="1"/>
  <c r="N40" i="39"/>
  <c r="O40" i="39" s="1"/>
  <c r="M39" i="39"/>
  <c r="L39" i="39"/>
  <c r="K39" i="39"/>
  <c r="J39" i="39"/>
  <c r="I39" i="39"/>
  <c r="H39" i="39"/>
  <c r="H66" i="39" s="1"/>
  <c r="G39" i="39"/>
  <c r="F39" i="39"/>
  <c r="E39" i="39"/>
  <c r="D39" i="39"/>
  <c r="N38" i="39"/>
  <c r="O38" i="39" s="1"/>
  <c r="N37" i="39"/>
  <c r="O37" i="39"/>
  <c r="N36" i="39"/>
  <c r="O36" i="39" s="1"/>
  <c r="N35" i="39"/>
  <c r="O35" i="39" s="1"/>
  <c r="N34" i="39"/>
  <c r="O34" i="39" s="1"/>
  <c r="N33" i="39"/>
  <c r="O33" i="39" s="1"/>
  <c r="N32" i="39"/>
  <c r="O32" i="39" s="1"/>
  <c r="N31" i="39"/>
  <c r="O31" i="39"/>
  <c r="N30" i="39"/>
  <c r="O30" i="39" s="1"/>
  <c r="N29" i="39"/>
  <c r="O29" i="39"/>
  <c r="N28" i="39"/>
  <c r="O28" i="39" s="1"/>
  <c r="N27" i="39"/>
  <c r="O27" i="39" s="1"/>
  <c r="N26" i="39"/>
  <c r="O26" i="39" s="1"/>
  <c r="N25" i="39"/>
  <c r="O25" i="39"/>
  <c r="M24" i="39"/>
  <c r="L24" i="39"/>
  <c r="L66" i="39" s="1"/>
  <c r="K24" i="39"/>
  <c r="J24" i="39"/>
  <c r="J66" i="39" s="1"/>
  <c r="I24" i="39"/>
  <c r="H24" i="39"/>
  <c r="G24" i="39"/>
  <c r="F24" i="39"/>
  <c r="E24" i="39"/>
  <c r="D24" i="39"/>
  <c r="N23" i="39"/>
  <c r="O23" i="39"/>
  <c r="N22" i="39"/>
  <c r="O22" i="39" s="1"/>
  <c r="N21" i="39"/>
  <c r="O21" i="39"/>
  <c r="N20" i="39"/>
  <c r="O20" i="39"/>
  <c r="N19" i="39"/>
  <c r="O19" i="39" s="1"/>
  <c r="N18" i="39"/>
  <c r="O18" i="39" s="1"/>
  <c r="N17" i="39"/>
  <c r="O17" i="39" s="1"/>
  <c r="M16" i="39"/>
  <c r="M66" i="39" s="1"/>
  <c r="L16" i="39"/>
  <c r="K16" i="39"/>
  <c r="N16" i="39" s="1"/>
  <c r="O16" i="39" s="1"/>
  <c r="J16" i="39"/>
  <c r="I16" i="39"/>
  <c r="H16" i="39"/>
  <c r="G16" i="39"/>
  <c r="F16" i="39"/>
  <c r="E16" i="39"/>
  <c r="D16" i="39"/>
  <c r="N15" i="39"/>
  <c r="O15" i="39" s="1"/>
  <c r="N14" i="39"/>
  <c r="O14" i="39" s="1"/>
  <c r="N13" i="39"/>
  <c r="O13" i="39"/>
  <c r="N12" i="39"/>
  <c r="O12" i="39"/>
  <c r="N11" i="39"/>
  <c r="O11" i="39"/>
  <c r="N10" i="39"/>
  <c r="O10" i="39" s="1"/>
  <c r="N9" i="39"/>
  <c r="O9" i="39" s="1"/>
  <c r="N8" i="39"/>
  <c r="O8" i="39" s="1"/>
  <c r="N7" i="39"/>
  <c r="O7" i="39"/>
  <c r="N6" i="39"/>
  <c r="O6" i="39"/>
  <c r="M5" i="39"/>
  <c r="L5" i="39"/>
  <c r="K5" i="39"/>
  <c r="J5" i="39"/>
  <c r="I5" i="39"/>
  <c r="H5" i="39"/>
  <c r="G5" i="39"/>
  <c r="F5" i="39"/>
  <c r="F66" i="39" s="1"/>
  <c r="E5" i="39"/>
  <c r="D5" i="39"/>
  <c r="N66" i="38"/>
  <c r="O66" i="38" s="1"/>
  <c r="M65" i="38"/>
  <c r="L65" i="38"/>
  <c r="K65" i="38"/>
  <c r="J65" i="38"/>
  <c r="N65" i="38" s="1"/>
  <c r="O65" i="38" s="1"/>
  <c r="I65" i="38"/>
  <c r="H65" i="38"/>
  <c r="G65" i="38"/>
  <c r="F65" i="38"/>
  <c r="E65" i="38"/>
  <c r="D65" i="38"/>
  <c r="N64" i="38"/>
  <c r="O64" i="38" s="1"/>
  <c r="N63" i="38"/>
  <c r="O63" i="38"/>
  <c r="N62" i="38"/>
  <c r="O62" i="38" s="1"/>
  <c r="N61" i="38"/>
  <c r="O61" i="38" s="1"/>
  <c r="N60" i="38"/>
  <c r="O60" i="38" s="1"/>
  <c r="N59" i="38"/>
  <c r="O59" i="38"/>
  <c r="N58" i="38"/>
  <c r="O58" i="38"/>
  <c r="M57" i="38"/>
  <c r="L57" i="38"/>
  <c r="K57" i="38"/>
  <c r="J57" i="38"/>
  <c r="I57" i="38"/>
  <c r="H57" i="38"/>
  <c r="G57" i="38"/>
  <c r="F57" i="38"/>
  <c r="E57" i="38"/>
  <c r="D57" i="38"/>
  <c r="N56" i="38"/>
  <c r="O56" i="38" s="1"/>
  <c r="N55" i="38"/>
  <c r="O55" i="38" s="1"/>
  <c r="N54" i="38"/>
  <c r="O54" i="38" s="1"/>
  <c r="N53" i="38"/>
  <c r="O53" i="38" s="1"/>
  <c r="N52" i="38"/>
  <c r="O52" i="38" s="1"/>
  <c r="M51" i="38"/>
  <c r="L51" i="38"/>
  <c r="K51" i="38"/>
  <c r="K67" i="38" s="1"/>
  <c r="J51" i="38"/>
  <c r="I51" i="38"/>
  <c r="I67" i="38" s="1"/>
  <c r="H51" i="38"/>
  <c r="G51" i="38"/>
  <c r="F51" i="38"/>
  <c r="E51" i="38"/>
  <c r="D51" i="38"/>
  <c r="N50" i="38"/>
  <c r="O50" i="38" s="1"/>
  <c r="N49" i="38"/>
  <c r="O49" i="38" s="1"/>
  <c r="N48" i="38"/>
  <c r="O48" i="38" s="1"/>
  <c r="N47" i="38"/>
  <c r="O47" i="38" s="1"/>
  <c r="N46" i="38"/>
  <c r="O46" i="38" s="1"/>
  <c r="N45" i="38"/>
  <c r="O45" i="38" s="1"/>
  <c r="N44" i="38"/>
  <c r="O44" i="38" s="1"/>
  <c r="N43" i="38"/>
  <c r="O43" i="38" s="1"/>
  <c r="N42" i="38"/>
  <c r="O42" i="38" s="1"/>
  <c r="N41" i="38"/>
  <c r="O41" i="38" s="1"/>
  <c r="N40" i="38"/>
  <c r="O40" i="38" s="1"/>
  <c r="M39" i="38"/>
  <c r="M67" i="38" s="1"/>
  <c r="L39" i="38"/>
  <c r="K39" i="38"/>
  <c r="N39" i="38" s="1"/>
  <c r="O39" i="38" s="1"/>
  <c r="J39" i="38"/>
  <c r="I39" i="38"/>
  <c r="H39" i="38"/>
  <c r="G39" i="38"/>
  <c r="F39" i="38"/>
  <c r="E39" i="38"/>
  <c r="D39" i="38"/>
  <c r="N38" i="38"/>
  <c r="O38" i="38" s="1"/>
  <c r="N37" i="38"/>
  <c r="O37" i="38" s="1"/>
  <c r="N36" i="38"/>
  <c r="O36" i="38"/>
  <c r="N35" i="38"/>
  <c r="O35" i="38"/>
  <c r="N34" i="38"/>
  <c r="O34" i="38" s="1"/>
  <c r="N33" i="38"/>
  <c r="O33" i="38" s="1"/>
  <c r="N32" i="38"/>
  <c r="O32" i="38" s="1"/>
  <c r="N31" i="38"/>
  <c r="O31" i="38" s="1"/>
  <c r="N30" i="38"/>
  <c r="O30" i="38" s="1"/>
  <c r="N29" i="38"/>
  <c r="O29" i="38" s="1"/>
  <c r="N28" i="38"/>
  <c r="O28" i="38" s="1"/>
  <c r="N27" i="38"/>
  <c r="O27" i="38" s="1"/>
  <c r="N26" i="38"/>
  <c r="O26" i="38" s="1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D67" i="38" s="1"/>
  <c r="N23" i="38"/>
  <c r="O23" i="38" s="1"/>
  <c r="N22" i="38"/>
  <c r="O22" i="38" s="1"/>
  <c r="N21" i="38"/>
  <c r="O21" i="38"/>
  <c r="N20" i="38"/>
  <c r="O20" i="38" s="1"/>
  <c r="N19" i="38"/>
  <c r="O19" i="38" s="1"/>
  <c r="N18" i="38"/>
  <c r="O18" i="38" s="1"/>
  <c r="N17" i="38"/>
  <c r="O17" i="38" s="1"/>
  <c r="M16" i="38"/>
  <c r="L16" i="38"/>
  <c r="K16" i="38"/>
  <c r="J16" i="38"/>
  <c r="I16" i="38"/>
  <c r="H16" i="38"/>
  <c r="G16" i="38"/>
  <c r="F16" i="38"/>
  <c r="E16" i="38"/>
  <c r="D16" i="38"/>
  <c r="N15" i="38"/>
  <c r="O15" i="38"/>
  <c r="N14" i="38"/>
  <c r="O14" i="38" s="1"/>
  <c r="N13" i="38"/>
  <c r="O13" i="38" s="1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J67" i="38" s="1"/>
  <c r="I5" i="38"/>
  <c r="H5" i="38"/>
  <c r="H67" i="38" s="1"/>
  <c r="G5" i="38"/>
  <c r="G67" i="38" s="1"/>
  <c r="F5" i="38"/>
  <c r="F67" i="38" s="1"/>
  <c r="E5" i="38"/>
  <c r="E67" i="38" s="1"/>
  <c r="D5" i="38"/>
  <c r="N64" i="37"/>
  <c r="O64" i="37" s="1"/>
  <c r="N63" i="37"/>
  <c r="O63" i="37" s="1"/>
  <c r="N62" i="37"/>
  <c r="O62" i="37" s="1"/>
  <c r="N61" i="37"/>
  <c r="O61" i="37"/>
  <c r="N60" i="37"/>
  <c r="O60" i="37" s="1"/>
  <c r="M59" i="37"/>
  <c r="L59" i="37"/>
  <c r="K59" i="37"/>
  <c r="J59" i="37"/>
  <c r="I59" i="37"/>
  <c r="H59" i="37"/>
  <c r="G59" i="37"/>
  <c r="F59" i="37"/>
  <c r="E59" i="37"/>
  <c r="D59" i="37"/>
  <c r="N58" i="37"/>
  <c r="O58" i="37" s="1"/>
  <c r="N57" i="37"/>
  <c r="O57" i="37" s="1"/>
  <c r="N56" i="37"/>
  <c r="O56" i="37" s="1"/>
  <c r="N55" i="37"/>
  <c r="O55" i="37" s="1"/>
  <c r="N54" i="37"/>
  <c r="O54" i="37" s="1"/>
  <c r="N53" i="37"/>
  <c r="O53" i="37"/>
  <c r="N52" i="37"/>
  <c r="O52" i="37" s="1"/>
  <c r="N51" i="37"/>
  <c r="O51" i="37" s="1"/>
  <c r="N50" i="37"/>
  <c r="O50" i="37" s="1"/>
  <c r="N49" i="37"/>
  <c r="O49" i="37" s="1"/>
  <c r="M48" i="37"/>
  <c r="L48" i="37"/>
  <c r="K48" i="37"/>
  <c r="J48" i="37"/>
  <c r="I48" i="37"/>
  <c r="H48" i="37"/>
  <c r="G48" i="37"/>
  <c r="F48" i="37"/>
  <c r="E48" i="37"/>
  <c r="D48" i="37"/>
  <c r="N47" i="37"/>
  <c r="O47" i="37" s="1"/>
  <c r="N46" i="37"/>
  <c r="O46" i="37"/>
  <c r="N45" i="37"/>
  <c r="O45" i="37" s="1"/>
  <c r="N44" i="37"/>
  <c r="O44" i="37" s="1"/>
  <c r="M43" i="37"/>
  <c r="L43" i="37"/>
  <c r="K43" i="37"/>
  <c r="J43" i="37"/>
  <c r="I43" i="37"/>
  <c r="H43" i="37"/>
  <c r="G43" i="37"/>
  <c r="F43" i="37"/>
  <c r="E43" i="37"/>
  <c r="D43" i="37"/>
  <c r="N42" i="37"/>
  <c r="O42" i="37" s="1"/>
  <c r="N41" i="37"/>
  <c r="O41" i="37" s="1"/>
  <c r="N40" i="37"/>
  <c r="O40" i="37" s="1"/>
  <c r="N39" i="37"/>
  <c r="O39" i="37" s="1"/>
  <c r="N38" i="37"/>
  <c r="O38" i="37"/>
  <c r="N37" i="37"/>
  <c r="O37" i="37" s="1"/>
  <c r="N36" i="37"/>
  <c r="O36" i="37" s="1"/>
  <c r="N35" i="37"/>
  <c r="O35" i="37" s="1"/>
  <c r="N34" i="37"/>
  <c r="O34" i="37" s="1"/>
  <c r="N33" i="37"/>
  <c r="O33" i="37" s="1"/>
  <c r="M32" i="37"/>
  <c r="L32" i="37"/>
  <c r="K32" i="37"/>
  <c r="J32" i="37"/>
  <c r="I32" i="37"/>
  <c r="H32" i="37"/>
  <c r="G32" i="37"/>
  <c r="F32" i="37"/>
  <c r="E32" i="37"/>
  <c r="D32" i="37"/>
  <c r="N32" i="37" s="1"/>
  <c r="O32" i="37" s="1"/>
  <c r="N31" i="37"/>
  <c r="O31" i="37" s="1"/>
  <c r="N30" i="37"/>
  <c r="O30" i="37"/>
  <c r="N29" i="37"/>
  <c r="O29" i="37" s="1"/>
  <c r="N28" i="37"/>
  <c r="O28" i="37" s="1"/>
  <c r="N27" i="37"/>
  <c r="O27" i="37" s="1"/>
  <c r="N26" i="37"/>
  <c r="O26" i="37" s="1"/>
  <c r="N25" i="37"/>
  <c r="O25" i="37" s="1"/>
  <c r="N24" i="37"/>
  <c r="O24" i="37"/>
  <c r="N23" i="37"/>
  <c r="O23" i="37" s="1"/>
  <c r="N22" i="37"/>
  <c r="O22" i="37" s="1"/>
  <c r="N21" i="37"/>
  <c r="O21" i="37" s="1"/>
  <c r="N20" i="37"/>
  <c r="O20" i="37" s="1"/>
  <c r="M19" i="37"/>
  <c r="L19" i="37"/>
  <c r="K19" i="37"/>
  <c r="J19" i="37"/>
  <c r="I19" i="37"/>
  <c r="H19" i="37"/>
  <c r="N19" i="37" s="1"/>
  <c r="O19" i="37" s="1"/>
  <c r="G19" i="37"/>
  <c r="F19" i="37"/>
  <c r="E19" i="37"/>
  <c r="D19" i="37"/>
  <c r="N18" i="37"/>
  <c r="O18" i="37" s="1"/>
  <c r="N17" i="37"/>
  <c r="O17" i="37" s="1"/>
  <c r="N16" i="37"/>
  <c r="O16" i="37" s="1"/>
  <c r="N15" i="37"/>
  <c r="O15" i="37" s="1"/>
  <c r="N14" i="37"/>
  <c r="O14" i="37"/>
  <c r="N13" i="37"/>
  <c r="O13" i="37"/>
  <c r="M12" i="37"/>
  <c r="L12" i="37"/>
  <c r="K12" i="37"/>
  <c r="J12" i="37"/>
  <c r="I12" i="37"/>
  <c r="H12" i="37"/>
  <c r="G12" i="37"/>
  <c r="N12" i="37" s="1"/>
  <c r="O12" i="37" s="1"/>
  <c r="F12" i="37"/>
  <c r="E12" i="37"/>
  <c r="E65" i="37" s="1"/>
  <c r="D12" i="37"/>
  <c r="N11" i="37"/>
  <c r="O11" i="37"/>
  <c r="N10" i="37"/>
  <c r="O10" i="37" s="1"/>
  <c r="N9" i="37"/>
  <c r="O9" i="37" s="1"/>
  <c r="N8" i="37"/>
  <c r="O8" i="37"/>
  <c r="N7" i="37"/>
  <c r="O7" i="37" s="1"/>
  <c r="N6" i="37"/>
  <c r="O6" i="37"/>
  <c r="M5" i="37"/>
  <c r="L5" i="37"/>
  <c r="K5" i="37"/>
  <c r="J5" i="37"/>
  <c r="J65" i="37" s="1"/>
  <c r="I5" i="37"/>
  <c r="I65" i="37" s="1"/>
  <c r="H5" i="37"/>
  <c r="G5" i="37"/>
  <c r="G65" i="37" s="1"/>
  <c r="F5" i="37"/>
  <c r="E5" i="37"/>
  <c r="D5" i="37"/>
  <c r="N68" i="36"/>
  <c r="O68" i="36" s="1"/>
  <c r="N67" i="36"/>
  <c r="O67" i="36" s="1"/>
  <c r="M66" i="36"/>
  <c r="L66" i="36"/>
  <c r="K66" i="36"/>
  <c r="J66" i="36"/>
  <c r="I66" i="36"/>
  <c r="H66" i="36"/>
  <c r="G66" i="36"/>
  <c r="F66" i="36"/>
  <c r="E66" i="36"/>
  <c r="D66" i="36"/>
  <c r="N65" i="36"/>
  <c r="O65" i="36" s="1"/>
  <c r="N64" i="36"/>
  <c r="O64" i="36"/>
  <c r="N63" i="36"/>
  <c r="O63" i="36" s="1"/>
  <c r="N62" i="36"/>
  <c r="O62" i="36" s="1"/>
  <c r="N61" i="36"/>
  <c r="O61" i="36"/>
  <c r="N60" i="36"/>
  <c r="O60" i="36" s="1"/>
  <c r="N59" i="36"/>
  <c r="O59" i="36" s="1"/>
  <c r="M58" i="36"/>
  <c r="L58" i="36"/>
  <c r="K58" i="36"/>
  <c r="J58" i="36"/>
  <c r="I58" i="36"/>
  <c r="H58" i="36"/>
  <c r="G58" i="36"/>
  <c r="F58" i="36"/>
  <c r="E58" i="36"/>
  <c r="D58" i="36"/>
  <c r="N57" i="36"/>
  <c r="O57" i="36"/>
  <c r="N56" i="36"/>
  <c r="O56" i="36" s="1"/>
  <c r="N55" i="36"/>
  <c r="O55" i="36" s="1"/>
  <c r="N54" i="36"/>
  <c r="O54" i="36"/>
  <c r="N53" i="36"/>
  <c r="O53" i="36" s="1"/>
  <c r="M52" i="36"/>
  <c r="L52" i="36"/>
  <c r="K52" i="36"/>
  <c r="J52" i="36"/>
  <c r="I52" i="36"/>
  <c r="H52" i="36"/>
  <c r="G52" i="36"/>
  <c r="F52" i="36"/>
  <c r="E52" i="36"/>
  <c r="D52" i="36"/>
  <c r="N51" i="36"/>
  <c r="O51" i="36" s="1"/>
  <c r="N50" i="36"/>
  <c r="O50" i="36" s="1"/>
  <c r="N49" i="36"/>
  <c r="O49" i="36"/>
  <c r="N48" i="36"/>
  <c r="O48" i="36" s="1"/>
  <c r="N47" i="36"/>
  <c r="O47" i="36" s="1"/>
  <c r="N46" i="36"/>
  <c r="O46" i="36"/>
  <c r="N45" i="36"/>
  <c r="O45" i="36" s="1"/>
  <c r="N44" i="36"/>
  <c r="O44" i="36" s="1"/>
  <c r="N43" i="36"/>
  <c r="O43" i="36" s="1"/>
  <c r="N42" i="36"/>
  <c r="O42" i="36" s="1"/>
  <c r="N41" i="36"/>
  <c r="O41" i="36"/>
  <c r="M40" i="36"/>
  <c r="L40" i="36"/>
  <c r="K40" i="36"/>
  <c r="K69" i="36" s="1"/>
  <c r="J40" i="36"/>
  <c r="I40" i="36"/>
  <c r="H40" i="36"/>
  <c r="G40" i="36"/>
  <c r="F40" i="36"/>
  <c r="E40" i="36"/>
  <c r="D40" i="36"/>
  <c r="N39" i="36"/>
  <c r="O39" i="36" s="1"/>
  <c r="N38" i="36"/>
  <c r="O38" i="36"/>
  <c r="N37" i="36"/>
  <c r="O37" i="36" s="1"/>
  <c r="N36" i="36"/>
  <c r="O36" i="36" s="1"/>
  <c r="N35" i="36"/>
  <c r="O35" i="36" s="1"/>
  <c r="N34" i="36"/>
  <c r="O34" i="36" s="1"/>
  <c r="N33" i="36"/>
  <c r="O33" i="36"/>
  <c r="N32" i="36"/>
  <c r="O32" i="36"/>
  <c r="N31" i="36"/>
  <c r="O31" i="36" s="1"/>
  <c r="N30" i="36"/>
  <c r="O30" i="36" s="1"/>
  <c r="N29" i="36"/>
  <c r="O29" i="36" s="1"/>
  <c r="N28" i="36"/>
  <c r="O28" i="36" s="1"/>
  <c r="N27" i="36"/>
  <c r="O27" i="36" s="1"/>
  <c r="N26" i="36"/>
  <c r="O26" i="36" s="1"/>
  <c r="N25" i="36"/>
  <c r="O25" i="36" s="1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3" i="36" s="1"/>
  <c r="O23" i="36" s="1"/>
  <c r="N22" i="36"/>
  <c r="O22" i="36" s="1"/>
  <c r="N21" i="36"/>
  <c r="O21" i="36" s="1"/>
  <c r="N20" i="36"/>
  <c r="O20" i="36" s="1"/>
  <c r="N19" i="36"/>
  <c r="O19" i="36" s="1"/>
  <c r="N18" i="36"/>
  <c r="O18" i="36" s="1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6" i="36" s="1"/>
  <c r="O16" i="36" s="1"/>
  <c r="N15" i="36"/>
  <c r="O15" i="36" s="1"/>
  <c r="N14" i="36"/>
  <c r="O14" i="36" s="1"/>
  <c r="N13" i="36"/>
  <c r="O13" i="36" s="1"/>
  <c r="N12" i="36"/>
  <c r="O12" i="36" s="1"/>
  <c r="N11" i="36"/>
  <c r="O11" i="36"/>
  <c r="N10" i="36"/>
  <c r="O10" i="36" s="1"/>
  <c r="N9" i="36"/>
  <c r="O9" i="36" s="1"/>
  <c r="N8" i="36"/>
  <c r="O8" i="36" s="1"/>
  <c r="N7" i="36"/>
  <c r="O7" i="36"/>
  <c r="N6" i="36"/>
  <c r="O6" i="36" s="1"/>
  <c r="M5" i="36"/>
  <c r="L5" i="36"/>
  <c r="K5" i="36"/>
  <c r="J5" i="36"/>
  <c r="I5" i="36"/>
  <c r="H5" i="36"/>
  <c r="G5" i="36"/>
  <c r="F5" i="36"/>
  <c r="E5" i="36"/>
  <c r="D5" i="36"/>
  <c r="N64" i="35"/>
  <c r="O64" i="35"/>
  <c r="N63" i="35"/>
  <c r="O63" i="35" s="1"/>
  <c r="N62" i="35"/>
  <c r="O62" i="35" s="1"/>
  <c r="N61" i="35"/>
  <c r="O61" i="35" s="1"/>
  <c r="M60" i="35"/>
  <c r="L60" i="35"/>
  <c r="K60" i="35"/>
  <c r="J60" i="35"/>
  <c r="I60" i="35"/>
  <c r="H60" i="35"/>
  <c r="G60" i="35"/>
  <c r="F60" i="35"/>
  <c r="E60" i="35"/>
  <c r="D60" i="35"/>
  <c r="N59" i="35"/>
  <c r="O59" i="35" s="1"/>
  <c r="N58" i="35"/>
  <c r="O58" i="35" s="1"/>
  <c r="N57" i="35"/>
  <c r="O57" i="35"/>
  <c r="N56" i="35"/>
  <c r="O56" i="35"/>
  <c r="N55" i="35"/>
  <c r="O55" i="35" s="1"/>
  <c r="N54" i="35"/>
  <c r="O54" i="35" s="1"/>
  <c r="M53" i="35"/>
  <c r="L53" i="35"/>
  <c r="K53" i="35"/>
  <c r="J53" i="35"/>
  <c r="I53" i="35"/>
  <c r="H53" i="35"/>
  <c r="G53" i="35"/>
  <c r="F53" i="35"/>
  <c r="E53" i="35"/>
  <c r="D53" i="35"/>
  <c r="N52" i="35"/>
  <c r="O52" i="35" s="1"/>
  <c r="N51" i="35"/>
  <c r="O51" i="35" s="1"/>
  <c r="N50" i="35"/>
  <c r="O50" i="35" s="1"/>
  <c r="N49" i="35"/>
  <c r="O49" i="35"/>
  <c r="M48" i="35"/>
  <c r="L48" i="35"/>
  <c r="K48" i="35"/>
  <c r="J48" i="35"/>
  <c r="I48" i="35"/>
  <c r="H48" i="35"/>
  <c r="G48" i="35"/>
  <c r="F48" i="35"/>
  <c r="E48" i="35"/>
  <c r="D48" i="35"/>
  <c r="N47" i="35"/>
  <c r="O47" i="35"/>
  <c r="N46" i="35"/>
  <c r="O46" i="35"/>
  <c r="N45" i="35"/>
  <c r="O45" i="35" s="1"/>
  <c r="N44" i="35"/>
  <c r="O44" i="35" s="1"/>
  <c r="N43" i="35"/>
  <c r="O43" i="35"/>
  <c r="N42" i="35"/>
  <c r="O42" i="35" s="1"/>
  <c r="N41" i="35"/>
  <c r="O41" i="35"/>
  <c r="N40" i="35"/>
  <c r="O40" i="35" s="1"/>
  <c r="N39" i="35"/>
  <c r="O39" i="35" s="1"/>
  <c r="N38" i="35"/>
  <c r="O38" i="35" s="1"/>
  <c r="N37" i="35"/>
  <c r="O37" i="35" s="1"/>
  <c r="N36" i="35"/>
  <c r="O36" i="35" s="1"/>
  <c r="M35" i="35"/>
  <c r="L35" i="35"/>
  <c r="K35" i="35"/>
  <c r="J35" i="35"/>
  <c r="I35" i="35"/>
  <c r="H35" i="35"/>
  <c r="G35" i="35"/>
  <c r="F35" i="35"/>
  <c r="E35" i="35"/>
  <c r="D35" i="35"/>
  <c r="N35" i="35" s="1"/>
  <c r="O35" i="35" s="1"/>
  <c r="N34" i="35"/>
  <c r="O34" i="35"/>
  <c r="N33" i="35"/>
  <c r="O33" i="35" s="1"/>
  <c r="N32" i="35"/>
  <c r="O32" i="35" s="1"/>
  <c r="N31" i="35"/>
  <c r="O31" i="35" s="1"/>
  <c r="N30" i="35"/>
  <c r="O30" i="35" s="1"/>
  <c r="N29" i="35"/>
  <c r="O29" i="35" s="1"/>
  <c r="N28" i="35"/>
  <c r="O28" i="35"/>
  <c r="N27" i="35"/>
  <c r="O27" i="35" s="1"/>
  <c r="N26" i="35"/>
  <c r="O26" i="35" s="1"/>
  <c r="N25" i="35"/>
  <c r="O25" i="35" s="1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N21" i="35"/>
  <c r="O21" i="35"/>
  <c r="N20" i="35"/>
  <c r="O20" i="35"/>
  <c r="N19" i="35"/>
  <c r="O19" i="35" s="1"/>
  <c r="N18" i="35"/>
  <c r="O18" i="35" s="1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5" i="35"/>
  <c r="O15" i="35" s="1"/>
  <c r="N14" i="35"/>
  <c r="O14" i="35" s="1"/>
  <c r="N13" i="35"/>
  <c r="O13" i="35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/>
  <c r="N6" i="35"/>
  <c r="O6" i="35" s="1"/>
  <c r="M5" i="35"/>
  <c r="M65" i="35" s="1"/>
  <c r="L5" i="35"/>
  <c r="K5" i="35"/>
  <c r="J5" i="35"/>
  <c r="J65" i="35" s="1"/>
  <c r="I5" i="35"/>
  <c r="I65" i="35" s="1"/>
  <c r="H5" i="35"/>
  <c r="H65" i="35" s="1"/>
  <c r="G5" i="35"/>
  <c r="G65" i="35" s="1"/>
  <c r="F5" i="35"/>
  <c r="E5" i="35"/>
  <c r="N5" i="35" s="1"/>
  <c r="O5" i="35" s="1"/>
  <c r="D5" i="35"/>
  <c r="N60" i="34"/>
  <c r="O60" i="34" s="1"/>
  <c r="N59" i="34"/>
  <c r="O59" i="34" s="1"/>
  <c r="N58" i="34"/>
  <c r="O58" i="34" s="1"/>
  <c r="M57" i="34"/>
  <c r="L57" i="34"/>
  <c r="K57" i="34"/>
  <c r="J57" i="34"/>
  <c r="I57" i="34"/>
  <c r="H57" i="34"/>
  <c r="G57" i="34"/>
  <c r="F57" i="34"/>
  <c r="E57" i="34"/>
  <c r="D57" i="34"/>
  <c r="N57" i="34" s="1"/>
  <c r="O57" i="34" s="1"/>
  <c r="N56" i="34"/>
  <c r="O56" i="34" s="1"/>
  <c r="N55" i="34"/>
  <c r="O55" i="34" s="1"/>
  <c r="N54" i="34"/>
  <c r="O54" i="34" s="1"/>
  <c r="N53" i="34"/>
  <c r="O53" i="34" s="1"/>
  <c r="N52" i="34"/>
  <c r="O52" i="34" s="1"/>
  <c r="N51" i="34"/>
  <c r="O51" i="34" s="1"/>
  <c r="N50" i="34"/>
  <c r="O50" i="34" s="1"/>
  <c r="M49" i="34"/>
  <c r="L49" i="34"/>
  <c r="K49" i="34"/>
  <c r="J49" i="34"/>
  <c r="I49" i="34"/>
  <c r="H49" i="34"/>
  <c r="G49" i="34"/>
  <c r="F49" i="34"/>
  <c r="E49" i="34"/>
  <c r="D49" i="34"/>
  <c r="N48" i="34"/>
  <c r="O48" i="34" s="1"/>
  <c r="N47" i="34"/>
  <c r="O47" i="34" s="1"/>
  <c r="N46" i="34"/>
  <c r="O46" i="34" s="1"/>
  <c r="M45" i="34"/>
  <c r="L45" i="34"/>
  <c r="K45" i="34"/>
  <c r="J45" i="34"/>
  <c r="I45" i="34"/>
  <c r="H45" i="34"/>
  <c r="G45" i="34"/>
  <c r="F45" i="34"/>
  <c r="E45" i="34"/>
  <c r="D45" i="34"/>
  <c r="N44" i="34"/>
  <c r="O44" i="34" s="1"/>
  <c r="N43" i="34"/>
  <c r="O43" i="34" s="1"/>
  <c r="N42" i="34"/>
  <c r="O42" i="34"/>
  <c r="N41" i="34"/>
  <c r="O41" i="34" s="1"/>
  <c r="N40" i="34"/>
  <c r="O40" i="34"/>
  <c r="N39" i="34"/>
  <c r="O39" i="34"/>
  <c r="N38" i="34"/>
  <c r="O38" i="34" s="1"/>
  <c r="N37" i="34"/>
  <c r="O37" i="34" s="1"/>
  <c r="N36" i="34"/>
  <c r="O36" i="34" s="1"/>
  <c r="N35" i="34"/>
  <c r="O35" i="34" s="1"/>
  <c r="M34" i="34"/>
  <c r="L34" i="34"/>
  <c r="K34" i="34"/>
  <c r="J34" i="34"/>
  <c r="I34" i="34"/>
  <c r="H34" i="34"/>
  <c r="G34" i="34"/>
  <c r="F34" i="34"/>
  <c r="E34" i="34"/>
  <c r="D34" i="34"/>
  <c r="N34" i="34" s="1"/>
  <c r="O34" i="34" s="1"/>
  <c r="N33" i="34"/>
  <c r="O33" i="34" s="1"/>
  <c r="N32" i="34"/>
  <c r="O32" i="34" s="1"/>
  <c r="N31" i="34"/>
  <c r="O31" i="34" s="1"/>
  <c r="N30" i="34"/>
  <c r="O30" i="34" s="1"/>
  <c r="N29" i="34"/>
  <c r="O29" i="34" s="1"/>
  <c r="N28" i="34"/>
  <c r="O28" i="34" s="1"/>
  <c r="N27" i="34"/>
  <c r="O27" i="34"/>
  <c r="N26" i="34"/>
  <c r="O26" i="34"/>
  <c r="N25" i="34"/>
  <c r="O25" i="34" s="1"/>
  <c r="N24" i="34"/>
  <c r="O24" i="34" s="1"/>
  <c r="N23" i="34"/>
  <c r="O23" i="34" s="1"/>
  <c r="M22" i="34"/>
  <c r="L22" i="34"/>
  <c r="K22" i="34"/>
  <c r="J22" i="34"/>
  <c r="I22" i="34"/>
  <c r="H22" i="34"/>
  <c r="G22" i="34"/>
  <c r="F22" i="34"/>
  <c r="E22" i="34"/>
  <c r="E61" i="34" s="1"/>
  <c r="D22" i="34"/>
  <c r="D61" i="34" s="1"/>
  <c r="N21" i="34"/>
  <c r="O21" i="34" s="1"/>
  <c r="N20" i="34"/>
  <c r="O20" i="34"/>
  <c r="N19" i="34"/>
  <c r="O19" i="34" s="1"/>
  <c r="N18" i="34"/>
  <c r="O18" i="34" s="1"/>
  <c r="N17" i="34"/>
  <c r="O17" i="34" s="1"/>
  <c r="N16" i="34"/>
  <c r="O16" i="34" s="1"/>
  <c r="N15" i="34"/>
  <c r="O15" i="34" s="1"/>
  <c r="N14" i="34"/>
  <c r="O14" i="34"/>
  <c r="N13" i="34"/>
  <c r="O13" i="34"/>
  <c r="M12" i="34"/>
  <c r="L12" i="34"/>
  <c r="K12" i="34"/>
  <c r="J12" i="34"/>
  <c r="I12" i="34"/>
  <c r="H12" i="34"/>
  <c r="H61" i="34" s="1"/>
  <c r="G12" i="34"/>
  <c r="F12" i="34"/>
  <c r="E12" i="34"/>
  <c r="D12" i="34"/>
  <c r="N12" i="34" s="1"/>
  <c r="O12" i="34" s="1"/>
  <c r="N11" i="34"/>
  <c r="O11" i="34"/>
  <c r="N10" i="34"/>
  <c r="O10" i="34" s="1"/>
  <c r="N9" i="34"/>
  <c r="O9" i="34"/>
  <c r="N8" i="34"/>
  <c r="O8" i="34"/>
  <c r="N7" i="34"/>
  <c r="O7" i="34"/>
  <c r="N6" i="34"/>
  <c r="O6" i="34" s="1"/>
  <c r="M5" i="34"/>
  <c r="L5" i="34"/>
  <c r="K5" i="34"/>
  <c r="J5" i="34"/>
  <c r="J61" i="34" s="1"/>
  <c r="I5" i="34"/>
  <c r="H5" i="34"/>
  <c r="G5" i="34"/>
  <c r="F5" i="34"/>
  <c r="F61" i="34" s="1"/>
  <c r="E5" i="34"/>
  <c r="D5" i="34"/>
  <c r="N35" i="33"/>
  <c r="O35" i="33" s="1"/>
  <c r="N59" i="33"/>
  <c r="O59" i="33"/>
  <c r="N60" i="33"/>
  <c r="O60" i="33"/>
  <c r="N61" i="33"/>
  <c r="O61" i="33" s="1"/>
  <c r="N44" i="33"/>
  <c r="O44" i="33" s="1"/>
  <c r="N36" i="33"/>
  <c r="O36" i="33"/>
  <c r="N37" i="33"/>
  <c r="O37" i="33" s="1"/>
  <c r="N38" i="33"/>
  <c r="O38" i="33"/>
  <c r="N39" i="33"/>
  <c r="O39" i="33"/>
  <c r="N40" i="33"/>
  <c r="O40" i="33" s="1"/>
  <c r="N41" i="33"/>
  <c r="O41" i="33" s="1"/>
  <c r="N42" i="33"/>
  <c r="O42" i="33" s="1"/>
  <c r="N43" i="33"/>
  <c r="O43" i="33" s="1"/>
  <c r="N24" i="33"/>
  <c r="O24" i="33" s="1"/>
  <c r="N25" i="33"/>
  <c r="O25" i="33"/>
  <c r="N26" i="33"/>
  <c r="O26" i="33" s="1"/>
  <c r="N27" i="33"/>
  <c r="O27" i="33" s="1"/>
  <c r="N28" i="33"/>
  <c r="O28" i="33"/>
  <c r="N29" i="33"/>
  <c r="O29" i="33" s="1"/>
  <c r="N30" i="33"/>
  <c r="O30" i="33" s="1"/>
  <c r="N31" i="33"/>
  <c r="O31" i="33"/>
  <c r="N32" i="33"/>
  <c r="O32" i="33" s="1"/>
  <c r="N33" i="33"/>
  <c r="O33" i="33" s="1"/>
  <c r="N8" i="33"/>
  <c r="O8" i="33"/>
  <c r="N9" i="33"/>
  <c r="O9" i="33" s="1"/>
  <c r="E34" i="33"/>
  <c r="F34" i="33"/>
  <c r="G34" i="33"/>
  <c r="H34" i="33"/>
  <c r="I34" i="33"/>
  <c r="J34" i="33"/>
  <c r="K34" i="33"/>
  <c r="L34" i="33"/>
  <c r="M34" i="33"/>
  <c r="D34" i="33"/>
  <c r="E22" i="33"/>
  <c r="F22" i="33"/>
  <c r="G22" i="33"/>
  <c r="H22" i="33"/>
  <c r="I22" i="33"/>
  <c r="J22" i="33"/>
  <c r="K22" i="33"/>
  <c r="L22" i="33"/>
  <c r="M22" i="33"/>
  <c r="D22" i="33"/>
  <c r="E12" i="33"/>
  <c r="F12" i="33"/>
  <c r="G12" i="33"/>
  <c r="H12" i="33"/>
  <c r="I12" i="33"/>
  <c r="J12" i="33"/>
  <c r="K12" i="33"/>
  <c r="L12" i="33"/>
  <c r="M12" i="33"/>
  <c r="D12" i="33"/>
  <c r="D62" i="33" s="1"/>
  <c r="E5" i="33"/>
  <c r="F5" i="33"/>
  <c r="G5" i="33"/>
  <c r="N5" i="33" s="1"/>
  <c r="O5" i="33" s="1"/>
  <c r="H5" i="33"/>
  <c r="I5" i="33"/>
  <c r="I62" i="33" s="1"/>
  <c r="J5" i="33"/>
  <c r="K5" i="33"/>
  <c r="L5" i="33"/>
  <c r="M5" i="33"/>
  <c r="D5" i="33"/>
  <c r="E57" i="33"/>
  <c r="F57" i="33"/>
  <c r="G57" i="33"/>
  <c r="H57" i="33"/>
  <c r="I57" i="33"/>
  <c r="J57" i="33"/>
  <c r="K57" i="33"/>
  <c r="L57" i="33"/>
  <c r="M57" i="33"/>
  <c r="D57" i="33"/>
  <c r="N58" i="33"/>
  <c r="O58" i="33" s="1"/>
  <c r="N51" i="33"/>
  <c r="O51" i="33" s="1"/>
  <c r="N52" i="33"/>
  <c r="O52" i="33" s="1"/>
  <c r="N53" i="33"/>
  <c r="O53" i="33" s="1"/>
  <c r="N54" i="33"/>
  <c r="O54" i="33" s="1"/>
  <c r="N55" i="33"/>
  <c r="O55" i="33" s="1"/>
  <c r="N56" i="33"/>
  <c r="O56" i="33" s="1"/>
  <c r="N50" i="33"/>
  <c r="O50" i="33" s="1"/>
  <c r="E49" i="33"/>
  <c r="F49" i="33"/>
  <c r="G49" i="33"/>
  <c r="H49" i="33"/>
  <c r="I49" i="33"/>
  <c r="J49" i="33"/>
  <c r="K49" i="33"/>
  <c r="L49" i="33"/>
  <c r="M49" i="33"/>
  <c r="D49" i="33"/>
  <c r="E45" i="33"/>
  <c r="E62" i="33" s="1"/>
  <c r="F45" i="33"/>
  <c r="G45" i="33"/>
  <c r="H45" i="33"/>
  <c r="I45" i="33"/>
  <c r="J45" i="33"/>
  <c r="K45" i="33"/>
  <c r="L45" i="33"/>
  <c r="M45" i="33"/>
  <c r="D45" i="33"/>
  <c r="N47" i="33"/>
  <c r="O47" i="33" s="1"/>
  <c r="N48" i="33"/>
  <c r="O48" i="33" s="1"/>
  <c r="N46" i="33"/>
  <c r="O46" i="33" s="1"/>
  <c r="N14" i="33"/>
  <c r="O14" i="33" s="1"/>
  <c r="N15" i="33"/>
  <c r="O15" i="33" s="1"/>
  <c r="N16" i="33"/>
  <c r="O16" i="33" s="1"/>
  <c r="N17" i="33"/>
  <c r="O17" i="33" s="1"/>
  <c r="N18" i="33"/>
  <c r="O18" i="33" s="1"/>
  <c r="N19" i="33"/>
  <c r="O19" i="33" s="1"/>
  <c r="N20" i="33"/>
  <c r="O20" i="33" s="1"/>
  <c r="N21" i="33"/>
  <c r="O21" i="33"/>
  <c r="N7" i="33"/>
  <c r="O7" i="33" s="1"/>
  <c r="N10" i="33"/>
  <c r="O10" i="33"/>
  <c r="N11" i="33"/>
  <c r="O11" i="33"/>
  <c r="N6" i="33"/>
  <c r="O6" i="33" s="1"/>
  <c r="N23" i="33"/>
  <c r="O23" i="33" s="1"/>
  <c r="N13" i="33"/>
  <c r="O13" i="33"/>
  <c r="N53" i="35"/>
  <c r="O53" i="35"/>
  <c r="H69" i="36"/>
  <c r="L69" i="36"/>
  <c r="N40" i="36"/>
  <c r="O40" i="36" s="1"/>
  <c r="D69" i="36"/>
  <c r="N24" i="38"/>
  <c r="O24" i="38"/>
  <c r="N5" i="38"/>
  <c r="O5" i="38" s="1"/>
  <c r="I66" i="39"/>
  <c r="N57" i="39"/>
  <c r="O57" i="39" s="1"/>
  <c r="M65" i="37"/>
  <c r="N48" i="35"/>
  <c r="O48" i="35" s="1"/>
  <c r="F65" i="37"/>
  <c r="L63" i="40"/>
  <c r="J63" i="40"/>
  <c r="N61" i="40"/>
  <c r="O61" i="40"/>
  <c r="I63" i="40"/>
  <c r="E63" i="41"/>
  <c r="N53" i="41"/>
  <c r="O53" i="41" s="1"/>
  <c r="F63" i="41"/>
  <c r="N48" i="41"/>
  <c r="O48" i="41"/>
  <c r="N56" i="42"/>
  <c r="O56" i="42" s="1"/>
  <c r="F65" i="42"/>
  <c r="H65" i="42"/>
  <c r="I65" i="42"/>
  <c r="N41" i="42"/>
  <c r="O41" i="42" s="1"/>
  <c r="G65" i="42"/>
  <c r="K71" i="43"/>
  <c r="N60" i="43"/>
  <c r="O60" i="43" s="1"/>
  <c r="H71" i="43"/>
  <c r="N56" i="43"/>
  <c r="O56" i="43" s="1"/>
  <c r="I71" i="43"/>
  <c r="N45" i="43"/>
  <c r="O45" i="43" s="1"/>
  <c r="N53" i="44"/>
  <c r="O53" i="44" s="1"/>
  <c r="F68" i="44"/>
  <c r="N36" i="44"/>
  <c r="O36" i="44" s="1"/>
  <c r="I68" i="44"/>
  <c r="J68" i="44"/>
  <c r="N25" i="44"/>
  <c r="O25" i="44" s="1"/>
  <c r="D68" i="45"/>
  <c r="O60" i="46"/>
  <c r="P60" i="46" s="1"/>
  <c r="O54" i="46"/>
  <c r="P54" i="46" s="1"/>
  <c r="O51" i="46"/>
  <c r="P51" i="46"/>
  <c r="O40" i="46"/>
  <c r="P40" i="46"/>
  <c r="J63" i="46"/>
  <c r="D63" i="46"/>
  <c r="O5" i="46"/>
  <c r="P5" i="46" s="1"/>
  <c r="H68" i="45"/>
  <c r="O60" i="48" l="1"/>
  <c r="P60" i="48" s="1"/>
  <c r="N63" i="40"/>
  <c r="O63" i="40" s="1"/>
  <c r="N68" i="44"/>
  <c r="O68" i="44" s="1"/>
  <c r="I61" i="34"/>
  <c r="N5" i="43"/>
  <c r="O5" i="43" s="1"/>
  <c r="L61" i="34"/>
  <c r="N51" i="38"/>
  <c r="O51" i="38" s="1"/>
  <c r="N39" i="39"/>
  <c r="O39" i="39" s="1"/>
  <c r="M63" i="41"/>
  <c r="N5" i="37"/>
  <c r="O5" i="37" s="1"/>
  <c r="N24" i="39"/>
  <c r="O24" i="39" s="1"/>
  <c r="L65" i="37"/>
  <c r="D66" i="39"/>
  <c r="N16" i="35"/>
  <c r="O16" i="35" s="1"/>
  <c r="N45" i="33"/>
  <c r="O45" i="33" s="1"/>
  <c r="M61" i="34"/>
  <c r="K65" i="35"/>
  <c r="I69" i="36"/>
  <c r="J69" i="36"/>
  <c r="K63" i="41"/>
  <c r="N43" i="37"/>
  <c r="O43" i="37" s="1"/>
  <c r="N49" i="33"/>
  <c r="O49" i="33" s="1"/>
  <c r="N16" i="44"/>
  <c r="O16" i="44" s="1"/>
  <c r="K66" i="39"/>
  <c r="J62" i="33"/>
  <c r="N5" i="39"/>
  <c r="O5" i="39" s="1"/>
  <c r="N60" i="35"/>
  <c r="O60" i="35" s="1"/>
  <c r="N34" i="33"/>
  <c r="O34" i="33" s="1"/>
  <c r="L67" i="38"/>
  <c r="N57" i="38"/>
  <c r="O57" i="38" s="1"/>
  <c r="E68" i="45"/>
  <c r="N68" i="45" s="1"/>
  <c r="O68" i="45" s="1"/>
  <c r="N5" i="41"/>
  <c r="O5" i="41" s="1"/>
  <c r="N16" i="40"/>
  <c r="O16" i="40" s="1"/>
  <c r="H62" i="33"/>
  <c r="J65" i="42"/>
  <c r="N65" i="42" s="1"/>
  <c r="O65" i="42" s="1"/>
  <c r="N5" i="42"/>
  <c r="O5" i="42" s="1"/>
  <c r="N57" i="33"/>
  <c r="O57" i="33" s="1"/>
  <c r="G66" i="39"/>
  <c r="G68" i="45"/>
  <c r="D71" i="43"/>
  <c r="M62" i="33"/>
  <c r="L63" i="46"/>
  <c r="O63" i="46" s="1"/>
  <c r="P63" i="46" s="1"/>
  <c r="K65" i="37"/>
  <c r="N52" i="36"/>
  <c r="O52" i="36" s="1"/>
  <c r="I68" i="45"/>
  <c r="N15" i="45"/>
  <c r="O15" i="45" s="1"/>
  <c r="G69" i="36"/>
  <c r="L65" i="35"/>
  <c r="L62" i="33"/>
  <c r="D65" i="35"/>
  <c r="N25" i="45"/>
  <c r="O25" i="45" s="1"/>
  <c r="O61" i="47"/>
  <c r="P61" i="47" s="1"/>
  <c r="N62" i="33"/>
  <c r="O62" i="33" s="1"/>
  <c r="N67" i="38"/>
  <c r="O67" i="38" s="1"/>
  <c r="N63" i="41"/>
  <c r="O63" i="41" s="1"/>
  <c r="N5" i="36"/>
  <c r="O5" i="36" s="1"/>
  <c r="K62" i="33"/>
  <c r="N5" i="34"/>
  <c r="O5" i="34" s="1"/>
  <c r="D65" i="37"/>
  <c r="N59" i="37"/>
  <c r="O59" i="37" s="1"/>
  <c r="G61" i="34"/>
  <c r="N45" i="34"/>
  <c r="O45" i="34" s="1"/>
  <c r="N48" i="37"/>
  <c r="O48" i="37" s="1"/>
  <c r="N60" i="41"/>
  <c r="O60" i="41" s="1"/>
  <c r="N49" i="34"/>
  <c r="O49" i="34" s="1"/>
  <c r="E65" i="35"/>
  <c r="N65" i="35" s="1"/>
  <c r="O65" i="35" s="1"/>
  <c r="E71" i="43"/>
  <c r="N71" i="43" s="1"/>
  <c r="O71" i="43" s="1"/>
  <c r="F65" i="35"/>
  <c r="M69" i="36"/>
  <c r="N66" i="36"/>
  <c r="O66" i="36" s="1"/>
  <c r="G62" i="33"/>
  <c r="F62" i="33"/>
  <c r="K61" i="34"/>
  <c r="N16" i="38"/>
  <c r="O16" i="38" s="1"/>
  <c r="N12" i="33"/>
  <c r="O12" i="33" s="1"/>
  <c r="E69" i="36"/>
  <c r="N58" i="36"/>
  <c r="O58" i="36" s="1"/>
  <c r="N5" i="45"/>
  <c r="O5" i="45" s="1"/>
  <c r="E66" i="39"/>
  <c r="N22" i="33"/>
  <c r="O22" i="33" s="1"/>
  <c r="F69" i="36"/>
  <c r="H65" i="37"/>
  <c r="N22" i="34"/>
  <c r="O22" i="34" s="1"/>
  <c r="N23" i="35"/>
  <c r="O23" i="35" s="1"/>
  <c r="N69" i="36" l="1"/>
  <c r="O69" i="36" s="1"/>
  <c r="N61" i="34"/>
  <c r="O61" i="34" s="1"/>
  <c r="N66" i="39"/>
  <c r="O66" i="39" s="1"/>
  <c r="N65" i="37"/>
  <c r="O65" i="37" s="1"/>
</calcChain>
</file>

<file path=xl/sharedStrings.xml><?xml version="1.0" encoding="utf-8"?>
<sst xmlns="http://schemas.openxmlformats.org/spreadsheetml/2006/main" count="1296" uniqueCount="200">
  <si>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</si>
  <si>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</si>
  <si>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</si>
  <si>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</si>
  <si>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</si>
  <si>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</si>
  <si>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</si>
  <si>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</si>
  <si>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</si>
  <si>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</si>
  <si>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</si>
  <si>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Discretionary Sales Surtaxes</t>
  </si>
  <si>
    <t>Local Business Tax</t>
  </si>
  <si>
    <t>Permits, Fees, and Special Assessments</t>
  </si>
  <si>
    <t>Franchise Fee - Electricity</t>
  </si>
  <si>
    <t>Franchise Fee - Telecommunications</t>
  </si>
  <si>
    <t>Franchise Fee - Water</t>
  </si>
  <si>
    <t>Franchise Fee - Gas</t>
  </si>
  <si>
    <t>Impact Fees - Commercial - Public Safety</t>
  </si>
  <si>
    <t>Impact Fees - Commercial - Culture / Recreation</t>
  </si>
  <si>
    <t>Impact Fees - Residential - Other</t>
  </si>
  <si>
    <t>Other Permits, Fees, and Special Assessments</t>
  </si>
  <si>
    <t>Federal Grant - General Government</t>
  </si>
  <si>
    <t>Intergovernmental Revenue</t>
  </si>
  <si>
    <t>Federal Grant - Culture / Recreation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</si>
  <si>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</si>
  <si>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</si>
  <si>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</si>
  <si>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</si>
  <si>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</si>
  <si>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</si>
  <si>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</si>
  <si>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Grants from Other Local Units - Public Safety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</si>
  <si>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</si>
  <si>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</si>
  <si>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</si>
  <si>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</si>
  <si>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</si>
  <si>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</si>
  <si>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</si>
  <si>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</si>
  <si>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</si>
  <si>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Public Safety - Ambulance Fees</t>
  </si>
  <si>
    <t>Public Safety - Other Public Safety Charges and Fees</t>
  </si>
  <si>
    <t>Physical Environment - Water Utility</t>
  </si>
  <si>
    <t>Physical Environment - Garbage / Solid Waste</t>
  </si>
  <si>
    <t>Physical Environment - Sewer / Wastewater Utility</t>
  </si>
  <si>
    <t>Transportation (User Fees) - Water Ports and Terminals</t>
  </si>
  <si>
    <t>Culture / Recreation - Parks and Recreation</t>
  </si>
  <si>
    <t>Culture / Recreation - Special Recreation Facilities</t>
  </si>
  <si>
    <t>Culture / Recreation - Other Culture / Recreation Charges</t>
  </si>
  <si>
    <t>Total - All Account Codes</t>
  </si>
  <si>
    <t>Local Fiscal Year Ended September 30, 2009</t>
  </si>
  <si>
    <t>Court-Ordered Judgments and Fines - As Decided by County Court Criminal</t>
  </si>
  <si>
    <t>Court-Ordered Judgments and Fines - As Decided by Circuit Court Criminal</t>
  </si>
  <si>
    <t>Other Judgments, Fines, and Forfeits</t>
  </si>
  <si>
    <t>Interest and Other Earnings - Interest</t>
  </si>
  <si>
    <t>Interest and Other Earnings - Gain or Loss on Sale of Investments</t>
  </si>
  <si>
    <t>Rents and Royalties</t>
  </si>
  <si>
    <t>Disposition of Fixed Assets</t>
  </si>
  <si>
    <t>Sale of Surplus Materials and Scrap</t>
  </si>
  <si>
    <t>Pension Fund Contributions</t>
  </si>
  <si>
    <t>Other Miscellaneous Revenues - Other</t>
  </si>
  <si>
    <t>Non-Operating - Inter-Fund Group Transfers In</t>
  </si>
  <si>
    <t>Proprietary Non-Operating Sources - Federal Grants and Donations</t>
  </si>
  <si>
    <t>Proprietary Non-Operating Sources - State Grants and Donations</t>
  </si>
  <si>
    <t>Proprietary Non-Operating Sources - Capital Contributions from Private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</si>
  <si>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</si>
  <si>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</si>
  <si>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</si>
  <si>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</si>
  <si>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</si>
  <si>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</si>
  <si>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</si>
  <si>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</si>
  <si>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</si>
  <si>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Fernandina Beach Revenues Reported by Account Code and Fund Type</t>
  </si>
  <si>
    <t>Local Fiscal Year Ended September 30, 2010</t>
  </si>
  <si>
    <t>Fire Insurance Premium Tax for Firefighters' Pension</t>
  </si>
  <si>
    <t>Franchise Fee - Other</t>
  </si>
  <si>
    <t>Grants from Other Local Units - Other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</si>
  <si>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</si>
  <si>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</si>
  <si>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</si>
  <si>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Utility Service Tax - Electricity</t>
  </si>
  <si>
    <t>Utility Service Tax - Water</t>
  </si>
  <si>
    <t>Utility Service Tax - Gas</t>
  </si>
  <si>
    <t>Utility Service Tax - Other</t>
  </si>
  <si>
    <t>State Grant - General Government</t>
  </si>
  <si>
    <t>Public Safety - Law Enforcement Services</t>
  </si>
  <si>
    <t>Public Safety - Fire Protection</t>
  </si>
  <si>
    <t>Fines - Local Ordinance Violations</t>
  </si>
  <si>
    <t>Proceeds - Debt Proceeds</t>
  </si>
  <si>
    <t>2011 Municipal Population:</t>
  </si>
  <si>
    <t>Local Fiscal Year Ended September 30, 2012</t>
  </si>
  <si>
    <t>Federal Grant - Transportation - Airport Development</t>
  </si>
  <si>
    <t>Federal Grant - Human Services - Public Assistance</t>
  </si>
  <si>
    <t>State Grant - Public Safety</t>
  </si>
  <si>
    <t>State Grant - Transportation - Airport Development</t>
  </si>
  <si>
    <t>Grants from Other Local Units - Culture / Recreation</t>
  </si>
  <si>
    <t>Federal Fines and Forfeits</t>
  </si>
  <si>
    <t>2012 Municipal Population:</t>
  </si>
  <si>
    <t>Local Fiscal Year Ended September 30, 2008</t>
  </si>
  <si>
    <t>Permits and Franchise Fees</t>
  </si>
  <si>
    <t>Other Permits and Fees</t>
  </si>
  <si>
    <t>General Gov't (Not Court-Related) - Other General Gov't Charges and Fees</t>
  </si>
  <si>
    <t>Impact Fees - Public Safety</t>
  </si>
  <si>
    <t>Impact Fees - Culture / Recreation</t>
  </si>
  <si>
    <t>Impact Fees - Other</t>
  </si>
  <si>
    <t>Proprietary Non-Operating Sources - Other Grants and Donations</t>
  </si>
  <si>
    <t>2008 Municipal Population:</t>
  </si>
  <si>
    <t>Local Fiscal Year Ended September 30, 2013</t>
  </si>
  <si>
    <t>Insurance Premium Tax for Police Officers' Retirement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</si>
  <si>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</si>
  <si>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</si>
  <si>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</si>
  <si>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</si>
  <si>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</si>
  <si>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Internal Service Fund Fees and Charges</t>
  </si>
  <si>
    <t>Transportation - Water Ports and Terminals</t>
  </si>
  <si>
    <t>Interest and Other Earnings - Gain (Loss) on Sale of Investments</t>
  </si>
  <si>
    <t>Sales - Disposition of Fixed Assets</t>
  </si>
  <si>
    <t>Sales - Sale of Surplus Materials and Scrap</t>
  </si>
  <si>
    <t>2013 Municipal Population:</t>
  </si>
  <si>
    <t>Local Fiscal Year Ended September 30, 2014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</si>
  <si>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</si>
  <si>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</si>
  <si>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</si>
  <si>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</si>
  <si>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</si>
  <si>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</si>
  <si>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Federal Grant - Other Federal Grants</t>
  </si>
  <si>
    <t>State Grant - Physical Environment - Stormwater Management</t>
  </si>
  <si>
    <t>2017 Municipal Population:</t>
  </si>
  <si>
    <t>Local Fiscal Year Ended September 30, 2018</t>
  </si>
  <si>
    <t>Federal Grant - Public Safety</t>
  </si>
  <si>
    <t>Federal Grant - Physical Environment - Water Supply System</t>
  </si>
  <si>
    <t>Federal Grant - Physical Environment - Sewer / Wastewater</t>
  </si>
  <si>
    <t>Federal Grant - Transportation - Other Transportation</t>
  </si>
  <si>
    <t>State Grant - Physical Environment - Water Supply System</t>
  </si>
  <si>
    <t>State Grant - Physical Environment - Sewer / Wastewater</t>
  </si>
  <si>
    <t>State Grant - Economic Environment</t>
  </si>
  <si>
    <t>Grants from Other Local Units - Physical Environment</t>
  </si>
  <si>
    <t>Physical Environment - Cemetary</t>
  </si>
  <si>
    <t>Proprietary Non-Operating - Other Grants and Donations</t>
  </si>
  <si>
    <t>2018 Municipal Population:</t>
  </si>
  <si>
    <t>Local Fiscal Year Ended September 30, 2019</t>
  </si>
  <si>
    <t>Impact Fees - Commercial - Transportation</t>
  </si>
  <si>
    <t>Grants from Other Local Units - General Government</t>
  </si>
  <si>
    <t>Physical Environment - Conservation and Resource Management</t>
  </si>
  <si>
    <t>Contributions and Donations from Private Sources</t>
  </si>
  <si>
    <t>Proprietary Non-Operating - Interest</t>
  </si>
  <si>
    <t>Proprietary Non-Operating - Federal Grants and Donations</t>
  </si>
  <si>
    <t>Proprietary Non-Operating - State Grants and Donations</t>
  </si>
  <si>
    <t>Proprietary Non-Operating - Capital Contributions from State Government</t>
  </si>
  <si>
    <t>2019 Municipal Population:</t>
  </si>
  <si>
    <t>Local Fiscal Year Ended September 30, 2020</t>
  </si>
  <si>
    <t>First Local Option Fuel Tax (1 to 6 Cents)</t>
  </si>
  <si>
    <t>Impact Fees - Residential - Public Safety</t>
  </si>
  <si>
    <t>Impact Fees - Residential - Physical Environment</t>
  </si>
  <si>
    <t>Impact Fees - Commercial - Physical Environment</t>
  </si>
  <si>
    <t>Impact Fees - Residential - Culture / Recreation</t>
  </si>
  <si>
    <t>Other Financial Assistance - Federal Source</t>
  </si>
  <si>
    <t>State Grant - Physical Environment - Other Physical Environment</t>
  </si>
  <si>
    <t>General Government - Administrative Service Fees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</si>
  <si>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</si>
  <si>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</si>
  <si>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</si>
  <si>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</si>
  <si>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</si>
  <si>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</si>
  <si>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</si>
  <si>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Small County Surtax</t>
  </si>
  <si>
    <t>Building Permits (Buildling Permit Fees)</t>
  </si>
  <si>
    <t>Permits - Other</t>
  </si>
  <si>
    <t>Intergovernmental Revenues</t>
  </si>
  <si>
    <t>Federal Grant - American Rescue Plan Act Funds</t>
  </si>
  <si>
    <t>State Grant - Transportation - Other Transportation</t>
  </si>
  <si>
    <t>State Grant - Other</t>
  </si>
  <si>
    <t>State Shared Revenues - General Government - Municipal Revenue Sharing Program</t>
  </si>
  <si>
    <t>State Shared Revenues - General Government - Local Government Half-Cent Sales Tax Program</t>
  </si>
  <si>
    <t>State Shared Revenues - Public Safety - Other Public Safety</t>
  </si>
  <si>
    <t>General Government - Other General Government Charges and Fees</t>
  </si>
  <si>
    <t>Physical Environment - Other Physical Environment Charges</t>
  </si>
  <si>
    <t>Court-Ordered Judgments and Fines - As Decided by Juvenile Court</t>
  </si>
  <si>
    <t>Interest and Other Earnings - Net Increase (Decrease) in Fair Value of Investments</t>
  </si>
  <si>
    <t>2021 Municipal Population:</t>
  </si>
  <si>
    <t>Local Fiscal Year Ended September 30, 2022</t>
  </si>
  <si>
    <t>Local Government Infrastructure Surtax</t>
  </si>
  <si>
    <t>Proceeds of General Capital Asset Dispositions - Sales</t>
  </si>
  <si>
    <t>Proprietary Non-Operating Sources - Interest</t>
  </si>
  <si>
    <t>2022 Municipal Population:</t>
  </si>
  <si>
    <t>Local Fiscal Year Ended September 30, 2023</t>
  </si>
  <si>
    <t>County Ninth-Cent Voted Fuel Tax</t>
  </si>
  <si>
    <t>Second Local Option Fuel Tax (1 to 5 Cents Local Option Fuel Tax) - Municipal Proceeds</t>
  </si>
  <si>
    <t>Other Fees and Special Assessments</t>
  </si>
  <si>
    <t>State Shared Revenues - Other</t>
  </si>
  <si>
    <t>Transportation - Airports</t>
  </si>
  <si>
    <t>Economic Environment - Other Economic Environment Charges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</si>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</sst>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78267-9886-46A7-A338-DEFAECBBD535}">
  <sheetPr>
    <pageSetUpPr fitToPage="1"/>
  </sheetPr>
  <dimension ref="A1:ED64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76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192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67</v>
      </c>
      <c r="B3" s="108"/>
      <c r="C3" s="109"/>
      <c r="D3" s="113" t="s">
        <v>34</v>
      </c>
      <c r="E3" s="114"/>
      <c r="F3" s="114"/>
      <c r="G3" s="114"/>
      <c r="H3" s="115"/>
      <c r="I3" s="113" t="s">
        <v>35</v>
      </c>
      <c r="J3" s="115"/>
      <c r="K3" s="113" t="s">
        <v>37</v>
      </c>
      <c r="L3" s="114"/>
      <c r="M3" s="115"/>
      <c r="N3" s="49"/>
      <c r="O3" s="50"/>
      <c r="P3" s="116" t="s">
        <v>167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68</v>
      </c>
      <c r="F4" s="52" t="s">
        <v>69</v>
      </c>
      <c r="G4" s="52" t="s">
        <v>70</v>
      </c>
      <c r="H4" s="52" t="s">
        <v>5</v>
      </c>
      <c r="I4" s="52" t="s">
        <v>6</v>
      </c>
      <c r="J4" s="53" t="s">
        <v>71</v>
      </c>
      <c r="K4" s="53" t="s">
        <v>7</v>
      </c>
      <c r="L4" s="53" t="s">
        <v>8</v>
      </c>
      <c r="M4" s="53" t="s">
        <v>168</v>
      </c>
      <c r="N4" s="53" t="s">
        <v>9</v>
      </c>
      <c r="O4" s="53" t="s">
        <v>169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170</v>
      </c>
      <c r="B5" s="57"/>
      <c r="C5" s="57"/>
      <c r="D5" s="58">
        <f>SUM(D6:D16)</f>
        <v>24631134</v>
      </c>
      <c r="E5" s="58">
        <f>SUM(E6:E16)</f>
        <v>143306</v>
      </c>
      <c r="F5" s="58">
        <f>SUM(F6:F16)</f>
        <v>0</v>
      </c>
      <c r="G5" s="58">
        <f>SUM(G6:G16)</f>
        <v>0</v>
      </c>
      <c r="H5" s="58">
        <f>SUM(H6:H16)</f>
        <v>0</v>
      </c>
      <c r="I5" s="58">
        <f>SUM(I6:I16)</f>
        <v>0</v>
      </c>
      <c r="J5" s="58">
        <f>SUM(J6:J16)</f>
        <v>0</v>
      </c>
      <c r="K5" s="58">
        <f>SUM(K6:K16)</f>
        <v>0</v>
      </c>
      <c r="L5" s="58">
        <f>SUM(L6:L16)</f>
        <v>0</v>
      </c>
      <c r="M5" s="58">
        <f>SUM(M6:M16)</f>
        <v>0</v>
      </c>
      <c r="N5" s="58">
        <f>SUM(N6:N16)</f>
        <v>0</v>
      </c>
      <c r="O5" s="59">
        <f>SUM(D5:N5)</f>
        <v>24774440</v>
      </c>
      <c r="P5" s="60">
        <f>(O5/P$62)</f>
        <v>1835.2796503444699</v>
      </c>
      <c r="Q5" s="61"/>
    </row>
    <row r="6" spans="1:134">
      <c r="A6" s="63"/>
      <c r="B6" s="64">
        <v>311</v>
      </c>
      <c r="C6" s="65" t="s">
        <v>2</v>
      </c>
      <c r="D6" s="66">
        <v>17589472</v>
      </c>
      <c r="E6" s="66">
        <v>143306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17732778</v>
      </c>
      <c r="P6" s="67">
        <f>(O6/P$62)</f>
        <v>1313.6364175124083</v>
      </c>
      <c r="Q6" s="68"/>
    </row>
    <row r="7" spans="1:134">
      <c r="A7" s="63"/>
      <c r="B7" s="64">
        <v>312.3</v>
      </c>
      <c r="C7" s="65" t="s">
        <v>193</v>
      </c>
      <c r="D7" s="66">
        <v>1149171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6" si="0">SUM(D7:N7)</f>
        <v>1149171</v>
      </c>
      <c r="P7" s="67">
        <f>(O7/P$62)</f>
        <v>85.13008370990444</v>
      </c>
      <c r="Q7" s="68"/>
    </row>
    <row r="8" spans="1:134">
      <c r="A8" s="63"/>
      <c r="B8" s="64">
        <v>312.41000000000003</v>
      </c>
      <c r="C8" s="65" t="s">
        <v>171</v>
      </c>
      <c r="D8" s="66">
        <v>468369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468369</v>
      </c>
      <c r="P8" s="67">
        <f>(O8/P$62)</f>
        <v>34.696570116304912</v>
      </c>
      <c r="Q8" s="68"/>
    </row>
    <row r="9" spans="1:134">
      <c r="A9" s="63"/>
      <c r="B9" s="64">
        <v>312.43</v>
      </c>
      <c r="C9" s="65" t="s">
        <v>194</v>
      </c>
      <c r="D9" s="66">
        <v>2550907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2550907</v>
      </c>
      <c r="P9" s="67">
        <f>(O9/P$62)</f>
        <v>188.97007185717462</v>
      </c>
      <c r="Q9" s="68"/>
    </row>
    <row r="10" spans="1:134">
      <c r="A10" s="63"/>
      <c r="B10" s="64">
        <v>312.51</v>
      </c>
      <c r="C10" s="65" t="s">
        <v>74</v>
      </c>
      <c r="D10" s="66">
        <v>265134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265134</v>
      </c>
      <c r="P10" s="67">
        <f>(O10/P$62)</f>
        <v>19.641010445218164</v>
      </c>
      <c r="Q10" s="68"/>
    </row>
    <row r="11" spans="1:134">
      <c r="A11" s="63"/>
      <c r="B11" s="64">
        <v>312.52</v>
      </c>
      <c r="C11" s="65" t="s">
        <v>112</v>
      </c>
      <c r="D11" s="66">
        <v>173604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173604</v>
      </c>
      <c r="P11" s="67">
        <f>(O11/P$62)</f>
        <v>12.86050818579154</v>
      </c>
      <c r="Q11" s="68"/>
    </row>
    <row r="12" spans="1:134">
      <c r="A12" s="63"/>
      <c r="B12" s="64">
        <v>314.10000000000002</v>
      </c>
      <c r="C12" s="65" t="s">
        <v>84</v>
      </c>
      <c r="D12" s="66">
        <v>1141821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1141821</v>
      </c>
      <c r="P12" s="67">
        <f>(O12/P$62)</f>
        <v>84.585598933254317</v>
      </c>
      <c r="Q12" s="68"/>
    </row>
    <row r="13" spans="1:134">
      <c r="A13" s="63"/>
      <c r="B13" s="64">
        <v>314.3</v>
      </c>
      <c r="C13" s="65" t="s">
        <v>85</v>
      </c>
      <c r="D13" s="66">
        <v>-504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-504</v>
      </c>
      <c r="P13" s="67">
        <f>(O13/P$62)</f>
        <v>-3.7336098970294093E-2</v>
      </c>
      <c r="Q13" s="68"/>
    </row>
    <row r="14" spans="1:134">
      <c r="A14" s="63"/>
      <c r="B14" s="64">
        <v>314.39999999999998</v>
      </c>
      <c r="C14" s="65" t="s">
        <v>86</v>
      </c>
      <c r="D14" s="66">
        <v>153682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0"/>
        <v>153682</v>
      </c>
      <c r="P14" s="67">
        <f>(O14/P$62)</f>
        <v>11.384695162604638</v>
      </c>
      <c r="Q14" s="68"/>
    </row>
    <row r="15" spans="1:134">
      <c r="A15" s="63"/>
      <c r="B15" s="64">
        <v>314.89999999999998</v>
      </c>
      <c r="C15" s="65" t="s">
        <v>87</v>
      </c>
      <c r="D15" s="66">
        <v>916225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0"/>
        <v>916225</v>
      </c>
      <c r="P15" s="67">
        <f>(O15/P$62)</f>
        <v>67.873546188606568</v>
      </c>
      <c r="Q15" s="68"/>
    </row>
    <row r="16" spans="1:134">
      <c r="A16" s="63"/>
      <c r="B16" s="64">
        <v>316</v>
      </c>
      <c r="C16" s="65" t="s">
        <v>113</v>
      </c>
      <c r="D16" s="66">
        <v>223253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0"/>
        <v>223253</v>
      </c>
      <c r="P16" s="67">
        <f>(O16/P$62)</f>
        <v>16.538484332172754</v>
      </c>
      <c r="Q16" s="68"/>
    </row>
    <row r="17" spans="1:17" ht="15.75">
      <c r="A17" s="69" t="s">
        <v>13</v>
      </c>
      <c r="B17" s="70"/>
      <c r="C17" s="71"/>
      <c r="D17" s="72">
        <f>SUM(D18:D23)</f>
        <v>1920722</v>
      </c>
      <c r="E17" s="72">
        <f>SUM(E18:E23)</f>
        <v>1230053</v>
      </c>
      <c r="F17" s="72">
        <f>SUM(F18:F23)</f>
        <v>0</v>
      </c>
      <c r="G17" s="72">
        <f>SUM(G18:G23)</f>
        <v>1012587</v>
      </c>
      <c r="H17" s="72">
        <f>SUM(H18:H23)</f>
        <v>0</v>
      </c>
      <c r="I17" s="72">
        <f>SUM(I18:I23)</f>
        <v>0</v>
      </c>
      <c r="J17" s="72">
        <f>SUM(J18:J23)</f>
        <v>0</v>
      </c>
      <c r="K17" s="72">
        <f>SUM(K18:K23)</f>
        <v>0</v>
      </c>
      <c r="L17" s="72">
        <f>SUM(L18:L23)</f>
        <v>0</v>
      </c>
      <c r="M17" s="72">
        <f>SUM(M18:M23)</f>
        <v>0</v>
      </c>
      <c r="N17" s="72">
        <f>SUM(N18:N23)</f>
        <v>0</v>
      </c>
      <c r="O17" s="73">
        <f>SUM(D17:N17)</f>
        <v>4163362</v>
      </c>
      <c r="P17" s="74">
        <f>(O17/P$62)</f>
        <v>308.4200311134158</v>
      </c>
      <c r="Q17" s="75"/>
    </row>
    <row r="18" spans="1:17">
      <c r="A18" s="63"/>
      <c r="B18" s="64">
        <v>322</v>
      </c>
      <c r="C18" s="65" t="s">
        <v>173</v>
      </c>
      <c r="D18" s="66">
        <v>2380</v>
      </c>
      <c r="E18" s="66">
        <v>1045809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>SUM(D18:N18)</f>
        <v>1048189</v>
      </c>
      <c r="P18" s="67">
        <f>(O18/P$62)</f>
        <v>77.649381435661894</v>
      </c>
      <c r="Q18" s="68"/>
    </row>
    <row r="19" spans="1:17">
      <c r="A19" s="63"/>
      <c r="B19" s="64">
        <v>322.89999999999998</v>
      </c>
      <c r="C19" s="65" t="s">
        <v>174</v>
      </c>
      <c r="D19" s="66">
        <v>30856</v>
      </c>
      <c r="E19" s="66">
        <v>88025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ref="O19:O23" si="1">SUM(D19:N19)</f>
        <v>118881</v>
      </c>
      <c r="P19" s="67">
        <f>(O19/P$62)</f>
        <v>8.8066523446181204</v>
      </c>
      <c r="Q19" s="68"/>
    </row>
    <row r="20" spans="1:17">
      <c r="A20" s="63"/>
      <c r="B20" s="64">
        <v>323.10000000000002</v>
      </c>
      <c r="C20" s="65" t="s">
        <v>14</v>
      </c>
      <c r="D20" s="66">
        <v>1845987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1845987</v>
      </c>
      <c r="P20" s="67">
        <f>(O20/P$62)</f>
        <v>136.74990740054818</v>
      </c>
      <c r="Q20" s="68"/>
    </row>
    <row r="21" spans="1:17">
      <c r="A21" s="63"/>
      <c r="B21" s="64">
        <v>323.39999999999998</v>
      </c>
      <c r="C21" s="65" t="s">
        <v>17</v>
      </c>
      <c r="D21" s="66">
        <v>41499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41499</v>
      </c>
      <c r="P21" s="67">
        <f>(O21/P$62)</f>
        <v>3.0742277205718942</v>
      </c>
      <c r="Q21" s="68"/>
    </row>
    <row r="22" spans="1:17">
      <c r="A22" s="63"/>
      <c r="B22" s="64">
        <v>324.91000000000003</v>
      </c>
      <c r="C22" s="65" t="s">
        <v>20</v>
      </c>
      <c r="D22" s="66">
        <v>0</v>
      </c>
      <c r="E22" s="66">
        <v>0</v>
      </c>
      <c r="F22" s="66">
        <v>0</v>
      </c>
      <c r="G22" s="66">
        <v>1012587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1012587</v>
      </c>
      <c r="P22" s="67">
        <f>(O22/P$62)</f>
        <v>75.012000888954731</v>
      </c>
      <c r="Q22" s="68"/>
    </row>
    <row r="23" spans="1:17">
      <c r="A23" s="63"/>
      <c r="B23" s="64">
        <v>329.5</v>
      </c>
      <c r="C23" s="65" t="s">
        <v>195</v>
      </c>
      <c r="D23" s="66">
        <v>0</v>
      </c>
      <c r="E23" s="66">
        <v>96219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1"/>
        <v>96219</v>
      </c>
      <c r="P23" s="67">
        <f>(O23/P$62)</f>
        <v>7.1278613230609675</v>
      </c>
      <c r="Q23" s="68"/>
    </row>
    <row r="24" spans="1:17" ht="15.75">
      <c r="A24" s="69" t="s">
        <v>175</v>
      </c>
      <c r="B24" s="70"/>
      <c r="C24" s="71"/>
      <c r="D24" s="72">
        <f>SUM(D25:D35)</f>
        <v>793004</v>
      </c>
      <c r="E24" s="72">
        <f>SUM(E25:E35)</f>
        <v>227402</v>
      </c>
      <c r="F24" s="72">
        <f>SUM(F25:F35)</f>
        <v>0</v>
      </c>
      <c r="G24" s="72">
        <f>SUM(G25:G35)</f>
        <v>675805</v>
      </c>
      <c r="H24" s="72">
        <f>SUM(H25:H35)</f>
        <v>0</v>
      </c>
      <c r="I24" s="72">
        <f>SUM(I25:I35)</f>
        <v>0</v>
      </c>
      <c r="J24" s="72">
        <f>SUM(J25:J35)</f>
        <v>0</v>
      </c>
      <c r="K24" s="72">
        <f>SUM(K25:K35)</f>
        <v>0</v>
      </c>
      <c r="L24" s="72">
        <f>SUM(L25:L35)</f>
        <v>0</v>
      </c>
      <c r="M24" s="72">
        <f>SUM(M25:M35)</f>
        <v>0</v>
      </c>
      <c r="N24" s="72">
        <f>SUM(N25:N35)</f>
        <v>0</v>
      </c>
      <c r="O24" s="73">
        <f>SUM(D24:N24)</f>
        <v>1696211</v>
      </c>
      <c r="P24" s="74">
        <f>(O24/P$62)</f>
        <v>125.65456700496333</v>
      </c>
      <c r="Q24" s="75"/>
    </row>
    <row r="25" spans="1:17">
      <c r="A25" s="63"/>
      <c r="B25" s="64">
        <v>331.9</v>
      </c>
      <c r="C25" s="65" t="s">
        <v>131</v>
      </c>
      <c r="D25" s="66">
        <v>0</v>
      </c>
      <c r="E25" s="66">
        <v>227402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ref="O25:O30" si="2">SUM(D25:N25)</f>
        <v>227402</v>
      </c>
      <c r="P25" s="67">
        <f>(O25/P$62)</f>
        <v>16.845840432624637</v>
      </c>
      <c r="Q25" s="68"/>
    </row>
    <row r="26" spans="1:17">
      <c r="A26" s="63"/>
      <c r="B26" s="64">
        <v>332</v>
      </c>
      <c r="C26" s="65" t="s">
        <v>162</v>
      </c>
      <c r="D26" s="66">
        <v>0</v>
      </c>
      <c r="E26" s="66">
        <v>0</v>
      </c>
      <c r="F26" s="66">
        <v>0</v>
      </c>
      <c r="G26" s="66">
        <v>39728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39728</v>
      </c>
      <c r="P26" s="67">
        <f>(O26/P$62)</f>
        <v>2.9430328172457219</v>
      </c>
      <c r="Q26" s="68"/>
    </row>
    <row r="27" spans="1:17">
      <c r="A27" s="63"/>
      <c r="B27" s="64">
        <v>334.2</v>
      </c>
      <c r="C27" s="65" t="s">
        <v>97</v>
      </c>
      <c r="D27" s="66">
        <v>172760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172760</v>
      </c>
      <c r="P27" s="67">
        <f>(O27/P$62)</f>
        <v>12.797985035928587</v>
      </c>
      <c r="Q27" s="68"/>
    </row>
    <row r="28" spans="1:17">
      <c r="A28" s="63"/>
      <c r="B28" s="64">
        <v>334.39</v>
      </c>
      <c r="C28" s="65" t="s">
        <v>163</v>
      </c>
      <c r="D28" s="66">
        <v>110915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110915</v>
      </c>
      <c r="P28" s="67">
        <f>(O28/P$62)</f>
        <v>8.2165345581154163</v>
      </c>
      <c r="Q28" s="68"/>
    </row>
    <row r="29" spans="1:17">
      <c r="A29" s="63"/>
      <c r="B29" s="64">
        <v>334.49</v>
      </c>
      <c r="C29" s="65" t="s">
        <v>177</v>
      </c>
      <c r="D29" s="66">
        <v>68228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68228</v>
      </c>
      <c r="P29" s="67">
        <f>(O29/P$62)</f>
        <v>5.054300318542114</v>
      </c>
      <c r="Q29" s="68"/>
    </row>
    <row r="30" spans="1:17">
      <c r="A30" s="63"/>
      <c r="B30" s="64">
        <v>334.9</v>
      </c>
      <c r="C30" s="65" t="s">
        <v>178</v>
      </c>
      <c r="D30" s="66">
        <v>31175</v>
      </c>
      <c r="E30" s="66">
        <v>0</v>
      </c>
      <c r="F30" s="66">
        <v>0</v>
      </c>
      <c r="G30" s="66">
        <v>408616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439791</v>
      </c>
      <c r="P30" s="67">
        <f>(O30/P$62)</f>
        <v>32.579524409215495</v>
      </c>
      <c r="Q30" s="68"/>
    </row>
    <row r="31" spans="1:17">
      <c r="A31" s="63"/>
      <c r="B31" s="64">
        <v>335.14</v>
      </c>
      <c r="C31" s="65" t="s">
        <v>115</v>
      </c>
      <c r="D31" s="66">
        <v>678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>SUM(D31:N31)</f>
        <v>678</v>
      </c>
      <c r="P31" s="67">
        <f>(O31/P$62)</f>
        <v>5.0225942662419441E-2</v>
      </c>
      <c r="Q31" s="68"/>
    </row>
    <row r="32" spans="1:17">
      <c r="A32" s="63"/>
      <c r="B32" s="64">
        <v>335.15</v>
      </c>
      <c r="C32" s="65" t="s">
        <v>116</v>
      </c>
      <c r="D32" s="66">
        <v>24923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>SUM(D32:N32)</f>
        <v>24923</v>
      </c>
      <c r="P32" s="67">
        <f>(O32/P$62)</f>
        <v>1.8462849099933329</v>
      </c>
      <c r="Q32" s="68"/>
    </row>
    <row r="33" spans="1:17">
      <c r="A33" s="63"/>
      <c r="B33" s="64">
        <v>335.48</v>
      </c>
      <c r="C33" s="65" t="s">
        <v>31</v>
      </c>
      <c r="D33" s="66">
        <v>0</v>
      </c>
      <c r="E33" s="66">
        <v>0</v>
      </c>
      <c r="F33" s="66">
        <v>0</v>
      </c>
      <c r="G33" s="66">
        <v>96683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ref="O33:O35" si="3">SUM(D33:N33)</f>
        <v>96683</v>
      </c>
      <c r="P33" s="67">
        <f>(O33/P$62)</f>
        <v>7.1622342395733014</v>
      </c>
      <c r="Q33" s="68"/>
    </row>
    <row r="34" spans="1:17">
      <c r="A34" s="63"/>
      <c r="B34" s="64">
        <v>335.9</v>
      </c>
      <c r="C34" s="65" t="s">
        <v>196</v>
      </c>
      <c r="D34" s="66">
        <v>384325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3"/>
        <v>384325</v>
      </c>
      <c r="P34" s="67">
        <f>(O34/P$62)</f>
        <v>28.470627453885474</v>
      </c>
      <c r="Q34" s="68"/>
    </row>
    <row r="35" spans="1:17">
      <c r="A35" s="63"/>
      <c r="B35" s="64">
        <v>337.1</v>
      </c>
      <c r="C35" s="65" t="s">
        <v>148</v>
      </c>
      <c r="D35" s="66">
        <v>0</v>
      </c>
      <c r="E35" s="66">
        <v>0</v>
      </c>
      <c r="F35" s="66">
        <v>0</v>
      </c>
      <c r="G35" s="66">
        <v>130778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3"/>
        <v>130778</v>
      </c>
      <c r="P35" s="67">
        <f>(O35/P$62)</f>
        <v>9.687976887176827</v>
      </c>
      <c r="Q35" s="68"/>
    </row>
    <row r="36" spans="1:17" ht="15.75">
      <c r="A36" s="69" t="s">
        <v>38</v>
      </c>
      <c r="B36" s="70"/>
      <c r="C36" s="71"/>
      <c r="D36" s="72">
        <f>SUM(D37:D45)</f>
        <v>1707594</v>
      </c>
      <c r="E36" s="72">
        <f>SUM(E37:E45)</f>
        <v>242498</v>
      </c>
      <c r="F36" s="72">
        <f>SUM(F37:F45)</f>
        <v>0</v>
      </c>
      <c r="G36" s="72">
        <f>SUM(G37:G45)</f>
        <v>0</v>
      </c>
      <c r="H36" s="72">
        <f>SUM(H37:H45)</f>
        <v>0</v>
      </c>
      <c r="I36" s="72">
        <f>SUM(I37:I45)</f>
        <v>20206982</v>
      </c>
      <c r="J36" s="72">
        <f>SUM(J37:J45)</f>
        <v>2250716</v>
      </c>
      <c r="K36" s="72">
        <f>SUM(K37:K45)</f>
        <v>0</v>
      </c>
      <c r="L36" s="72">
        <f>SUM(L37:L45)</f>
        <v>0</v>
      </c>
      <c r="M36" s="72">
        <f>SUM(M37:M45)</f>
        <v>0</v>
      </c>
      <c r="N36" s="72">
        <f>SUM(N37:N45)</f>
        <v>0</v>
      </c>
      <c r="O36" s="72">
        <f>SUM(D36:N36)</f>
        <v>24407790</v>
      </c>
      <c r="P36" s="74">
        <f>(O36/P$62)</f>
        <v>1808.1183791391954</v>
      </c>
      <c r="Q36" s="75"/>
    </row>
    <row r="37" spans="1:17">
      <c r="A37" s="63"/>
      <c r="B37" s="64">
        <v>341.2</v>
      </c>
      <c r="C37" s="65" t="s">
        <v>118</v>
      </c>
      <c r="D37" s="66">
        <v>0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2250716</v>
      </c>
      <c r="K37" s="66">
        <v>0</v>
      </c>
      <c r="L37" s="66">
        <v>0</v>
      </c>
      <c r="M37" s="66">
        <v>0</v>
      </c>
      <c r="N37" s="66">
        <v>0</v>
      </c>
      <c r="O37" s="66">
        <f t="shared" ref="O37:O45" si="4">SUM(D37:N37)</f>
        <v>2250716</v>
      </c>
      <c r="P37" s="67">
        <f>(O37/P$62)</f>
        <v>166.73205422623897</v>
      </c>
      <c r="Q37" s="68"/>
    </row>
    <row r="38" spans="1:17">
      <c r="A38" s="63"/>
      <c r="B38" s="64">
        <v>341.9</v>
      </c>
      <c r="C38" s="65" t="s">
        <v>182</v>
      </c>
      <c r="D38" s="66">
        <v>11912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4"/>
        <v>11912</v>
      </c>
      <c r="P38" s="67">
        <f>(O38/P$62)</f>
        <v>0.882435735980443</v>
      </c>
      <c r="Q38" s="68"/>
    </row>
    <row r="39" spans="1:17">
      <c r="A39" s="63"/>
      <c r="B39" s="64">
        <v>342.6</v>
      </c>
      <c r="C39" s="65" t="s">
        <v>42</v>
      </c>
      <c r="D39" s="66">
        <v>757784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4"/>
        <v>757784</v>
      </c>
      <c r="P39" s="67">
        <f>(O39/P$62)</f>
        <v>56.13630639306615</v>
      </c>
      <c r="Q39" s="68"/>
    </row>
    <row r="40" spans="1:17">
      <c r="A40" s="63"/>
      <c r="B40" s="64">
        <v>343.3</v>
      </c>
      <c r="C40" s="65" t="s">
        <v>44</v>
      </c>
      <c r="D40" s="66">
        <v>0</v>
      </c>
      <c r="E40" s="66">
        <v>0</v>
      </c>
      <c r="F40" s="66">
        <v>0</v>
      </c>
      <c r="G40" s="66">
        <v>0</v>
      </c>
      <c r="H40" s="66">
        <v>0</v>
      </c>
      <c r="I40" s="66">
        <v>11221546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4"/>
        <v>11221546</v>
      </c>
      <c r="P40" s="67">
        <f>(O40/P$62)</f>
        <v>831.28720645973772</v>
      </c>
      <c r="Q40" s="68"/>
    </row>
    <row r="41" spans="1:17">
      <c r="A41" s="63"/>
      <c r="B41" s="64">
        <v>343.4</v>
      </c>
      <c r="C41" s="65" t="s">
        <v>45</v>
      </c>
      <c r="D41" s="66">
        <v>0</v>
      </c>
      <c r="E41" s="66">
        <v>0</v>
      </c>
      <c r="F41" s="66">
        <v>0</v>
      </c>
      <c r="G41" s="66">
        <v>0</v>
      </c>
      <c r="H41" s="66">
        <v>0</v>
      </c>
      <c r="I41" s="66">
        <v>3493974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4"/>
        <v>3493974</v>
      </c>
      <c r="P41" s="67">
        <f>(O41/P$62)</f>
        <v>258.8320616341951</v>
      </c>
      <c r="Q41" s="68"/>
    </row>
    <row r="42" spans="1:17">
      <c r="A42" s="63"/>
      <c r="B42" s="64">
        <v>343.9</v>
      </c>
      <c r="C42" s="65" t="s">
        <v>183</v>
      </c>
      <c r="D42" s="66">
        <v>0</v>
      </c>
      <c r="E42" s="66">
        <v>0</v>
      </c>
      <c r="F42" s="66">
        <v>0</v>
      </c>
      <c r="G42" s="66">
        <v>0</v>
      </c>
      <c r="H42" s="66">
        <v>0</v>
      </c>
      <c r="I42" s="66">
        <v>931249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4"/>
        <v>931249</v>
      </c>
      <c r="P42" s="67">
        <f>(O42/P$62)</f>
        <v>68.986517519816289</v>
      </c>
      <c r="Q42" s="68"/>
    </row>
    <row r="43" spans="1:17">
      <c r="A43" s="63"/>
      <c r="B43" s="64">
        <v>344.1</v>
      </c>
      <c r="C43" s="65" t="s">
        <v>197</v>
      </c>
      <c r="D43" s="66">
        <v>0</v>
      </c>
      <c r="E43" s="66">
        <v>0</v>
      </c>
      <c r="F43" s="66">
        <v>0</v>
      </c>
      <c r="G43" s="66">
        <v>0</v>
      </c>
      <c r="H43" s="66">
        <v>0</v>
      </c>
      <c r="I43" s="66">
        <v>7868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4"/>
        <v>7868</v>
      </c>
      <c r="P43" s="67">
        <f>(O43/P$62)</f>
        <v>0.58285798948070222</v>
      </c>
      <c r="Q43" s="68"/>
    </row>
    <row r="44" spans="1:17">
      <c r="A44" s="63"/>
      <c r="B44" s="64">
        <v>345.9</v>
      </c>
      <c r="C44" s="65" t="s">
        <v>198</v>
      </c>
      <c r="D44" s="66">
        <v>0</v>
      </c>
      <c r="E44" s="66">
        <v>242498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4"/>
        <v>242498</v>
      </c>
      <c r="P44" s="67">
        <f>(O44/P$62)</f>
        <v>17.964145492258687</v>
      </c>
      <c r="Q44" s="68"/>
    </row>
    <row r="45" spans="1:17">
      <c r="A45" s="63"/>
      <c r="B45" s="64">
        <v>347.2</v>
      </c>
      <c r="C45" s="65" t="s">
        <v>48</v>
      </c>
      <c r="D45" s="66">
        <v>937898</v>
      </c>
      <c r="E45" s="66">
        <v>0</v>
      </c>
      <c r="F45" s="66">
        <v>0</v>
      </c>
      <c r="G45" s="66">
        <v>0</v>
      </c>
      <c r="H45" s="66">
        <v>0</v>
      </c>
      <c r="I45" s="66">
        <v>4552345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4"/>
        <v>5490243</v>
      </c>
      <c r="P45" s="67">
        <f>(O45/P$62)</f>
        <v>406.71479368842137</v>
      </c>
      <c r="Q45" s="68"/>
    </row>
    <row r="46" spans="1:17" ht="15.75">
      <c r="A46" s="69" t="s">
        <v>39</v>
      </c>
      <c r="B46" s="70"/>
      <c r="C46" s="71"/>
      <c r="D46" s="72">
        <f>SUM(D47:D48)</f>
        <v>61736</v>
      </c>
      <c r="E46" s="72">
        <f>SUM(E47:E48)</f>
        <v>13336</v>
      </c>
      <c r="F46" s="72">
        <f>SUM(F47:F48)</f>
        <v>0</v>
      </c>
      <c r="G46" s="72">
        <f>SUM(G47:G48)</f>
        <v>0</v>
      </c>
      <c r="H46" s="72">
        <f>SUM(H47:H48)</f>
        <v>0</v>
      </c>
      <c r="I46" s="72">
        <f>SUM(I47:I48)</f>
        <v>0</v>
      </c>
      <c r="J46" s="72">
        <f>SUM(J47:J48)</f>
        <v>0</v>
      </c>
      <c r="K46" s="72">
        <f>SUM(K47:K48)</f>
        <v>0</v>
      </c>
      <c r="L46" s="72">
        <f>SUM(L47:L48)</f>
        <v>0</v>
      </c>
      <c r="M46" s="72">
        <f>SUM(M47:M48)</f>
        <v>0</v>
      </c>
      <c r="N46" s="72">
        <f>SUM(N47:N48)</f>
        <v>0</v>
      </c>
      <c r="O46" s="72">
        <f>SUM(D46:N46)</f>
        <v>75072</v>
      </c>
      <c r="P46" s="74">
        <f>(O46/P$62)</f>
        <v>5.5613008370990444</v>
      </c>
      <c r="Q46" s="75"/>
    </row>
    <row r="47" spans="1:17">
      <c r="A47" s="76"/>
      <c r="B47" s="77">
        <v>351.1</v>
      </c>
      <c r="C47" s="78" t="s">
        <v>53</v>
      </c>
      <c r="D47" s="66">
        <v>0</v>
      </c>
      <c r="E47" s="66">
        <v>13336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>SUM(D47:N47)</f>
        <v>13336</v>
      </c>
      <c r="P47" s="67">
        <f>(O47/P$62)</f>
        <v>0.98792503148381361</v>
      </c>
      <c r="Q47" s="68"/>
    </row>
    <row r="48" spans="1:17">
      <c r="A48" s="76"/>
      <c r="B48" s="77">
        <v>359</v>
      </c>
      <c r="C48" s="78" t="s">
        <v>55</v>
      </c>
      <c r="D48" s="66">
        <v>61736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ref="O48" si="5">SUM(D48:N48)</f>
        <v>61736</v>
      </c>
      <c r="P48" s="67">
        <f>(O48/P$62)</f>
        <v>4.5733758056152309</v>
      </c>
      <c r="Q48" s="68"/>
    </row>
    <row r="49" spans="1:120" ht="15.75">
      <c r="A49" s="69" t="s">
        <v>3</v>
      </c>
      <c r="B49" s="70"/>
      <c r="C49" s="71"/>
      <c r="D49" s="72">
        <f>SUM(D50:D55)</f>
        <v>1024844</v>
      </c>
      <c r="E49" s="72">
        <f>SUM(E50:E55)</f>
        <v>208546</v>
      </c>
      <c r="F49" s="72">
        <f>SUM(F50:F55)</f>
        <v>0</v>
      </c>
      <c r="G49" s="72">
        <f>SUM(G50:G55)</f>
        <v>133194</v>
      </c>
      <c r="H49" s="72">
        <f>SUM(H50:H55)</f>
        <v>0</v>
      </c>
      <c r="I49" s="72">
        <f>SUM(I50:I55)</f>
        <v>3968720</v>
      </c>
      <c r="J49" s="72">
        <f>SUM(J50:J55)</f>
        <v>8396</v>
      </c>
      <c r="K49" s="72">
        <f>SUM(K50:K55)</f>
        <v>11218917</v>
      </c>
      <c r="L49" s="72">
        <f>SUM(L50:L55)</f>
        <v>0</v>
      </c>
      <c r="M49" s="72">
        <f>SUM(M50:M55)</f>
        <v>0</v>
      </c>
      <c r="N49" s="72">
        <f>SUM(N50:N55)</f>
        <v>0</v>
      </c>
      <c r="O49" s="72">
        <f>SUM(D49:N49)</f>
        <v>16562617</v>
      </c>
      <c r="P49" s="74">
        <f>(O49/P$62)</f>
        <v>1226.9514038076895</v>
      </c>
      <c r="Q49" s="75"/>
    </row>
    <row r="50" spans="1:120">
      <c r="A50" s="63"/>
      <c r="B50" s="64">
        <v>361.1</v>
      </c>
      <c r="C50" s="65" t="s">
        <v>56</v>
      </c>
      <c r="D50" s="66">
        <v>338473</v>
      </c>
      <c r="E50" s="66">
        <v>80691</v>
      </c>
      <c r="F50" s="66">
        <v>0</v>
      </c>
      <c r="G50" s="66">
        <v>133194</v>
      </c>
      <c r="H50" s="66">
        <v>0</v>
      </c>
      <c r="I50" s="66">
        <v>339841</v>
      </c>
      <c r="J50" s="66">
        <v>4186</v>
      </c>
      <c r="K50" s="66">
        <v>1318469</v>
      </c>
      <c r="L50" s="66">
        <v>0</v>
      </c>
      <c r="M50" s="66">
        <v>0</v>
      </c>
      <c r="N50" s="66">
        <v>0</v>
      </c>
      <c r="O50" s="66">
        <f>SUM(D50:N50)</f>
        <v>2214854</v>
      </c>
      <c r="P50" s="67">
        <f>(O50/P$62)</f>
        <v>164.07541299355509</v>
      </c>
      <c r="Q50" s="68"/>
    </row>
    <row r="51" spans="1:120">
      <c r="A51" s="63"/>
      <c r="B51" s="64">
        <v>361.3</v>
      </c>
      <c r="C51" s="65" t="s">
        <v>185</v>
      </c>
      <c r="D51" s="66">
        <v>0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5094546</v>
      </c>
      <c r="L51" s="66">
        <v>0</v>
      </c>
      <c r="M51" s="66">
        <v>0</v>
      </c>
      <c r="N51" s="66">
        <v>0</v>
      </c>
      <c r="O51" s="66">
        <f t="shared" ref="O51:O59" si="6">SUM(D51:N51)</f>
        <v>5094546</v>
      </c>
      <c r="P51" s="67">
        <f>(O51/P$62)</f>
        <v>377.40173346173793</v>
      </c>
      <c r="Q51" s="68"/>
    </row>
    <row r="52" spans="1:120">
      <c r="A52" s="63"/>
      <c r="B52" s="64">
        <v>364</v>
      </c>
      <c r="C52" s="65" t="s">
        <v>121</v>
      </c>
      <c r="D52" s="66">
        <v>0</v>
      </c>
      <c r="E52" s="66">
        <v>45023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6"/>
        <v>45023</v>
      </c>
      <c r="P52" s="67">
        <f>(O52/P$62)</f>
        <v>3.335284095118157</v>
      </c>
      <c r="Q52" s="68"/>
    </row>
    <row r="53" spans="1:120">
      <c r="A53" s="63"/>
      <c r="B53" s="64">
        <v>366</v>
      </c>
      <c r="C53" s="65" t="s">
        <v>150</v>
      </c>
      <c r="D53" s="66">
        <v>0</v>
      </c>
      <c r="E53" s="66">
        <v>82832</v>
      </c>
      <c r="F53" s="66">
        <v>0</v>
      </c>
      <c r="G53" s="66">
        <v>0</v>
      </c>
      <c r="H53" s="66">
        <v>0</v>
      </c>
      <c r="I53" s="66">
        <v>2006455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6"/>
        <v>2089287</v>
      </c>
      <c r="P53" s="67">
        <f>(O53/P$62)</f>
        <v>154.77346470108898</v>
      </c>
      <c r="Q53" s="68"/>
    </row>
    <row r="54" spans="1:120">
      <c r="A54" s="63"/>
      <c r="B54" s="64">
        <v>368</v>
      </c>
      <c r="C54" s="65" t="s">
        <v>61</v>
      </c>
      <c r="D54" s="66">
        <v>0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4805902</v>
      </c>
      <c r="L54" s="66">
        <v>0</v>
      </c>
      <c r="M54" s="66">
        <v>0</v>
      </c>
      <c r="N54" s="66">
        <v>0</v>
      </c>
      <c r="O54" s="66">
        <f t="shared" si="6"/>
        <v>4805902</v>
      </c>
      <c r="P54" s="67">
        <f>(O54/P$62)</f>
        <v>356.01911252685386</v>
      </c>
      <c r="Q54" s="68"/>
    </row>
    <row r="55" spans="1:120">
      <c r="A55" s="63"/>
      <c r="B55" s="64">
        <v>369.9</v>
      </c>
      <c r="C55" s="65" t="s">
        <v>62</v>
      </c>
      <c r="D55" s="66">
        <v>686371</v>
      </c>
      <c r="E55" s="66">
        <v>0</v>
      </c>
      <c r="F55" s="66">
        <v>0</v>
      </c>
      <c r="G55" s="66">
        <v>0</v>
      </c>
      <c r="H55" s="66">
        <v>0</v>
      </c>
      <c r="I55" s="66">
        <v>1622424</v>
      </c>
      <c r="J55" s="66">
        <v>4210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6"/>
        <v>2313005</v>
      </c>
      <c r="P55" s="67">
        <f>(O55/P$62)</f>
        <v>171.34639602933549</v>
      </c>
      <c r="Q55" s="68"/>
    </row>
    <row r="56" spans="1:120" ht="15.75">
      <c r="A56" s="69" t="s">
        <v>40</v>
      </c>
      <c r="B56" s="70"/>
      <c r="C56" s="71"/>
      <c r="D56" s="72">
        <f>SUM(D57:D59)</f>
        <v>679047</v>
      </c>
      <c r="E56" s="72">
        <f>SUM(E57:E59)</f>
        <v>0</v>
      </c>
      <c r="F56" s="72">
        <f>SUM(F57:F59)</f>
        <v>0</v>
      </c>
      <c r="G56" s="72">
        <f>SUM(G57:G59)</f>
        <v>3911803</v>
      </c>
      <c r="H56" s="72">
        <f>SUM(H57:H59)</f>
        <v>0</v>
      </c>
      <c r="I56" s="72">
        <f>SUM(I57:I59)</f>
        <v>5804866</v>
      </c>
      <c r="J56" s="72">
        <f>SUM(J57:J59)</f>
        <v>49279</v>
      </c>
      <c r="K56" s="72">
        <f>SUM(K57:K59)</f>
        <v>0</v>
      </c>
      <c r="L56" s="72">
        <f>SUM(L57:L59)</f>
        <v>0</v>
      </c>
      <c r="M56" s="72">
        <f>SUM(M57:M59)</f>
        <v>0</v>
      </c>
      <c r="N56" s="72">
        <f>SUM(N57:N59)</f>
        <v>0</v>
      </c>
      <c r="O56" s="72">
        <f t="shared" si="6"/>
        <v>10444995</v>
      </c>
      <c r="P56" s="74">
        <f>(O56/P$62)</f>
        <v>773.76064893695832</v>
      </c>
      <c r="Q56" s="68"/>
    </row>
    <row r="57" spans="1:120">
      <c r="A57" s="63"/>
      <c r="B57" s="64">
        <v>381</v>
      </c>
      <c r="C57" s="65" t="s">
        <v>63</v>
      </c>
      <c r="D57" s="66">
        <v>546566</v>
      </c>
      <c r="E57" s="66">
        <v>0</v>
      </c>
      <c r="F57" s="66">
        <v>0</v>
      </c>
      <c r="G57" s="66">
        <v>3911803</v>
      </c>
      <c r="H57" s="66">
        <v>0</v>
      </c>
      <c r="I57" s="66">
        <v>5728209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6"/>
        <v>10186578</v>
      </c>
      <c r="P57" s="67">
        <f>(O57/P$62)</f>
        <v>754.61723090599298</v>
      </c>
      <c r="Q57" s="68"/>
    </row>
    <row r="58" spans="1:120">
      <c r="A58" s="63"/>
      <c r="B58" s="64">
        <v>384</v>
      </c>
      <c r="C58" s="65" t="s">
        <v>92</v>
      </c>
      <c r="D58" s="66">
        <v>132481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6"/>
        <v>132481</v>
      </c>
      <c r="P58" s="67">
        <f>(O58/P$62)</f>
        <v>9.8141343803244681</v>
      </c>
      <c r="Q58" s="68"/>
    </row>
    <row r="59" spans="1:120" ht="15.75" thickBot="1">
      <c r="A59" s="63"/>
      <c r="B59" s="64">
        <v>388.1</v>
      </c>
      <c r="C59" s="65" t="s">
        <v>189</v>
      </c>
      <c r="D59" s="66">
        <v>0</v>
      </c>
      <c r="E59" s="66">
        <v>0</v>
      </c>
      <c r="F59" s="66">
        <v>0</v>
      </c>
      <c r="G59" s="66">
        <v>0</v>
      </c>
      <c r="H59" s="66">
        <v>0</v>
      </c>
      <c r="I59" s="66">
        <v>76657</v>
      </c>
      <c r="J59" s="66">
        <v>49279</v>
      </c>
      <c r="K59" s="66">
        <v>0</v>
      </c>
      <c r="L59" s="66">
        <v>0</v>
      </c>
      <c r="M59" s="66">
        <v>0</v>
      </c>
      <c r="N59" s="66">
        <v>0</v>
      </c>
      <c r="O59" s="66">
        <f t="shared" si="6"/>
        <v>125936</v>
      </c>
      <c r="P59" s="67">
        <f>(O59/P$62)</f>
        <v>9.3292836506407877</v>
      </c>
      <c r="Q59" s="68"/>
    </row>
    <row r="60" spans="1:120" ht="16.5" thickBot="1">
      <c r="A60" s="79" t="s">
        <v>51</v>
      </c>
      <c r="B60" s="80"/>
      <c r="C60" s="81"/>
      <c r="D60" s="82">
        <f>SUM(D5,D17,D24,D36,D46,D49,D56)</f>
        <v>30818081</v>
      </c>
      <c r="E60" s="82">
        <f>SUM(E5,E17,E24,E36,E46,E49,E56)</f>
        <v>2065141</v>
      </c>
      <c r="F60" s="82">
        <f>SUM(F5,F17,F24,F36,F46,F49,F56)</f>
        <v>0</v>
      </c>
      <c r="G60" s="82">
        <f>SUM(G5,G17,G24,G36,G46,G49,G56)</f>
        <v>5733389</v>
      </c>
      <c r="H60" s="82">
        <f>SUM(H5,H17,H24,H36,H46,H49,H56)</f>
        <v>0</v>
      </c>
      <c r="I60" s="82">
        <f>SUM(I5,I17,I24,I36,I46,I49,I56)</f>
        <v>29980568</v>
      </c>
      <c r="J60" s="82">
        <f>SUM(J5,J17,J24,J36,J46,J49,J56)</f>
        <v>2308391</v>
      </c>
      <c r="K60" s="82">
        <f>SUM(K5,K17,K24,K36,K46,K49,K56)</f>
        <v>11218917</v>
      </c>
      <c r="L60" s="82">
        <f>SUM(L5,L17,L24,L36,L46,L49,L56)</f>
        <v>0</v>
      </c>
      <c r="M60" s="82">
        <f>SUM(M5,M17,M24,M36,M46,M49,M56)</f>
        <v>0</v>
      </c>
      <c r="N60" s="82">
        <f>SUM(N5,N17,N24,N36,N46,N49,N56)</f>
        <v>0</v>
      </c>
      <c r="O60" s="82">
        <f>SUM(D60:N60)</f>
        <v>82124487</v>
      </c>
      <c r="P60" s="83">
        <f>(O60/P$62)</f>
        <v>6083.7459811837916</v>
      </c>
      <c r="Q60" s="61"/>
      <c r="R60" s="84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  <c r="CG60" s="51"/>
      <c r="CH60" s="51"/>
      <c r="CI60" s="51"/>
      <c r="CJ60" s="51"/>
      <c r="CK60" s="51"/>
      <c r="CL60" s="51"/>
      <c r="CM60" s="51"/>
      <c r="CN60" s="51"/>
      <c r="CO60" s="51"/>
      <c r="CP60" s="51"/>
      <c r="CQ60" s="51"/>
      <c r="CR60" s="51"/>
      <c r="CS60" s="51"/>
      <c r="CT60" s="51"/>
      <c r="CU60" s="51"/>
      <c r="CV60" s="51"/>
      <c r="CW60" s="51"/>
      <c r="CX60" s="51"/>
      <c r="CY60" s="51"/>
      <c r="CZ60" s="51"/>
      <c r="DA60" s="51"/>
      <c r="DB60" s="51"/>
      <c r="DC60" s="51"/>
      <c r="DD60" s="51"/>
      <c r="DE60" s="51"/>
      <c r="DF60" s="51"/>
      <c r="DG60" s="51"/>
      <c r="DH60" s="51"/>
      <c r="DI60" s="51"/>
      <c r="DJ60" s="51"/>
      <c r="DK60" s="51"/>
      <c r="DL60" s="51"/>
      <c r="DM60" s="51"/>
      <c r="DN60" s="51"/>
      <c r="DO60" s="51"/>
      <c r="DP60" s="51"/>
    </row>
    <row r="61" spans="1:120">
      <c r="A61" s="85"/>
      <c r="B61" s="86"/>
      <c r="C61" s="86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8"/>
    </row>
    <row r="62" spans="1:120">
      <c r="A62" s="89"/>
      <c r="B62" s="90"/>
      <c r="C62" s="90"/>
      <c r="D62" s="91"/>
      <c r="E62" s="91"/>
      <c r="F62" s="91"/>
      <c r="G62" s="91"/>
      <c r="H62" s="91"/>
      <c r="I62" s="91"/>
      <c r="J62" s="91"/>
      <c r="K62" s="91"/>
      <c r="L62" s="91"/>
      <c r="M62" s="94" t="s">
        <v>199</v>
      </c>
      <c r="N62" s="94"/>
      <c r="O62" s="94"/>
      <c r="P62" s="92">
        <v>13499</v>
      </c>
    </row>
    <row r="63" spans="1:120">
      <c r="A63" s="95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7"/>
    </row>
    <row r="64" spans="1:120" ht="15.75" customHeight="1" thickBot="1">
      <c r="A64" s="98" t="s">
        <v>82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100"/>
    </row>
  </sheetData>
  <mergeCells count="10">
    <mergeCell ref="M62:O62"/>
    <mergeCell ref="A63:P63"/>
    <mergeCell ref="A64:P6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67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72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68</v>
      </c>
      <c r="F4" s="34" t="s">
        <v>69</v>
      </c>
      <c r="G4" s="34" t="s">
        <v>70</v>
      </c>
      <c r="H4" s="34" t="s">
        <v>5</v>
      </c>
      <c r="I4" s="34" t="s">
        <v>6</v>
      </c>
      <c r="J4" s="35" t="s">
        <v>71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13034422</v>
      </c>
      <c r="E5" s="27">
        <f t="shared" si="0"/>
        <v>0</v>
      </c>
      <c r="F5" s="27">
        <f t="shared" si="0"/>
        <v>0</v>
      </c>
      <c r="G5" s="27">
        <f t="shared" si="0"/>
        <v>267163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233305</v>
      </c>
      <c r="L5" s="27">
        <f t="shared" si="0"/>
        <v>0</v>
      </c>
      <c r="M5" s="27">
        <f t="shared" si="0"/>
        <v>0</v>
      </c>
      <c r="N5" s="28">
        <f>SUM(D5:M5)</f>
        <v>13534890</v>
      </c>
      <c r="O5" s="33">
        <f t="shared" ref="O5:O36" si="1">(N5/O$68)</f>
        <v>1141.8957226018729</v>
      </c>
      <c r="P5" s="6"/>
    </row>
    <row r="6" spans="1:133">
      <c r="A6" s="12"/>
      <c r="B6" s="25">
        <v>311</v>
      </c>
      <c r="C6" s="20" t="s">
        <v>2</v>
      </c>
      <c r="D6" s="46">
        <v>9680522</v>
      </c>
      <c r="E6" s="46">
        <v>0</v>
      </c>
      <c r="F6" s="46">
        <v>0</v>
      </c>
      <c r="G6" s="46">
        <v>267163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9947685</v>
      </c>
      <c r="O6" s="47">
        <f t="shared" si="1"/>
        <v>839.25461908377622</v>
      </c>
      <c r="P6" s="9"/>
    </row>
    <row r="7" spans="1:133">
      <c r="A7" s="12"/>
      <c r="B7" s="25">
        <v>312.10000000000002</v>
      </c>
      <c r="C7" s="20" t="s">
        <v>10</v>
      </c>
      <c r="D7" s="46">
        <v>210189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210189</v>
      </c>
      <c r="O7" s="47">
        <f t="shared" si="1"/>
        <v>17.732978992660087</v>
      </c>
      <c r="P7" s="9"/>
    </row>
    <row r="8" spans="1:133">
      <c r="A8" s="12"/>
      <c r="B8" s="25">
        <v>312.51</v>
      </c>
      <c r="C8" s="20" t="s">
        <v>74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139589</v>
      </c>
      <c r="L8" s="46">
        <v>0</v>
      </c>
      <c r="M8" s="46">
        <v>0</v>
      </c>
      <c r="N8" s="46">
        <f>SUM(D8:M8)</f>
        <v>139589</v>
      </c>
      <c r="O8" s="47">
        <f t="shared" si="1"/>
        <v>11.77668100902725</v>
      </c>
      <c r="P8" s="9"/>
    </row>
    <row r="9" spans="1:133">
      <c r="A9" s="12"/>
      <c r="B9" s="25">
        <v>312.52</v>
      </c>
      <c r="C9" s="20" t="s">
        <v>112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93716</v>
      </c>
      <c r="L9" s="46">
        <v>0</v>
      </c>
      <c r="M9" s="46">
        <v>0</v>
      </c>
      <c r="N9" s="46">
        <f>SUM(D9:M9)</f>
        <v>93716</v>
      </c>
      <c r="O9" s="47">
        <f t="shared" si="1"/>
        <v>7.9065215557242894</v>
      </c>
      <c r="P9" s="9"/>
    </row>
    <row r="10" spans="1:133">
      <c r="A10" s="12"/>
      <c r="B10" s="25">
        <v>312.60000000000002</v>
      </c>
      <c r="C10" s="20" t="s">
        <v>11</v>
      </c>
      <c r="D10" s="46">
        <v>1346535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1346535</v>
      </c>
      <c r="O10" s="47">
        <f t="shared" si="1"/>
        <v>113.60288534548215</v>
      </c>
      <c r="P10" s="9"/>
    </row>
    <row r="11" spans="1:133">
      <c r="A11" s="12"/>
      <c r="B11" s="25">
        <v>314.10000000000002</v>
      </c>
      <c r="C11" s="20" t="s">
        <v>84</v>
      </c>
      <c r="D11" s="46">
        <v>626419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626419</v>
      </c>
      <c r="O11" s="47">
        <f t="shared" si="1"/>
        <v>52.848983379735088</v>
      </c>
      <c r="P11" s="9"/>
    </row>
    <row r="12" spans="1:133">
      <c r="A12" s="12"/>
      <c r="B12" s="25">
        <v>314.3</v>
      </c>
      <c r="C12" s="20" t="s">
        <v>85</v>
      </c>
      <c r="D12" s="46">
        <v>254314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254314</v>
      </c>
      <c r="O12" s="47">
        <f t="shared" si="1"/>
        <v>21.455665232430608</v>
      </c>
      <c r="P12" s="9"/>
    </row>
    <row r="13" spans="1:133">
      <c r="A13" s="12"/>
      <c r="B13" s="25">
        <v>314.39999999999998</v>
      </c>
      <c r="C13" s="20" t="s">
        <v>86</v>
      </c>
      <c r="D13" s="46">
        <v>125848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125848</v>
      </c>
      <c r="O13" s="47">
        <f t="shared" si="1"/>
        <v>10.617396439719903</v>
      </c>
      <c r="P13" s="9"/>
    </row>
    <row r="14" spans="1:133">
      <c r="A14" s="12"/>
      <c r="B14" s="25">
        <v>314.89999999999998</v>
      </c>
      <c r="C14" s="20" t="s">
        <v>87</v>
      </c>
      <c r="D14" s="46">
        <v>636106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636106</v>
      </c>
      <c r="O14" s="47">
        <f t="shared" si="1"/>
        <v>53.666244832531845</v>
      </c>
      <c r="P14" s="9"/>
    </row>
    <row r="15" spans="1:133">
      <c r="A15" s="12"/>
      <c r="B15" s="25">
        <v>316</v>
      </c>
      <c r="C15" s="20" t="s">
        <v>113</v>
      </c>
      <c r="D15" s="46">
        <v>154489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154489</v>
      </c>
      <c r="O15" s="47">
        <f t="shared" si="1"/>
        <v>13.033746730785456</v>
      </c>
      <c r="P15" s="9"/>
    </row>
    <row r="16" spans="1:133" ht="15.75">
      <c r="A16" s="29" t="s">
        <v>13</v>
      </c>
      <c r="B16" s="30"/>
      <c r="C16" s="31"/>
      <c r="D16" s="32">
        <f t="shared" ref="D16:M16" si="3">SUM(D17:D23)</f>
        <v>2136613</v>
      </c>
      <c r="E16" s="32">
        <f t="shared" si="3"/>
        <v>6200</v>
      </c>
      <c r="F16" s="32">
        <f t="shared" si="3"/>
        <v>0</v>
      </c>
      <c r="G16" s="32">
        <f t="shared" si="3"/>
        <v>438404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7" si="4">SUM(D16:M16)</f>
        <v>2581217</v>
      </c>
      <c r="O16" s="45">
        <f t="shared" si="1"/>
        <v>217.76908799460051</v>
      </c>
      <c r="P16" s="10"/>
    </row>
    <row r="17" spans="1:16">
      <c r="A17" s="12"/>
      <c r="B17" s="25">
        <v>322</v>
      </c>
      <c r="C17" s="20" t="s">
        <v>0</v>
      </c>
      <c r="D17" s="46">
        <v>554036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554036</v>
      </c>
      <c r="O17" s="47">
        <f t="shared" si="1"/>
        <v>46.742259343626088</v>
      </c>
      <c r="P17" s="9"/>
    </row>
    <row r="18" spans="1:16">
      <c r="A18" s="12"/>
      <c r="B18" s="25">
        <v>323.10000000000002</v>
      </c>
      <c r="C18" s="20" t="s">
        <v>14</v>
      </c>
      <c r="D18" s="46">
        <v>1307307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1307307</v>
      </c>
      <c r="O18" s="47">
        <f t="shared" si="1"/>
        <v>110.29334345735256</v>
      </c>
      <c r="P18" s="9"/>
    </row>
    <row r="19" spans="1:16">
      <c r="A19" s="12"/>
      <c r="B19" s="25">
        <v>323.39999999999998</v>
      </c>
      <c r="C19" s="20" t="s">
        <v>17</v>
      </c>
      <c r="D19" s="46">
        <v>21000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21000</v>
      </c>
      <c r="O19" s="47">
        <f t="shared" si="1"/>
        <v>1.7717033662363959</v>
      </c>
      <c r="P19" s="9"/>
    </row>
    <row r="20" spans="1:16">
      <c r="A20" s="12"/>
      <c r="B20" s="25">
        <v>324.12</v>
      </c>
      <c r="C20" s="20" t="s">
        <v>18</v>
      </c>
      <c r="D20" s="46">
        <v>0</v>
      </c>
      <c r="E20" s="46">
        <v>0</v>
      </c>
      <c r="F20" s="46">
        <v>0</v>
      </c>
      <c r="G20" s="46">
        <v>71233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71233</v>
      </c>
      <c r="O20" s="47">
        <f t="shared" si="1"/>
        <v>6.0097021851008181</v>
      </c>
      <c r="P20" s="9"/>
    </row>
    <row r="21" spans="1:16">
      <c r="A21" s="12"/>
      <c r="B21" s="25">
        <v>324.62</v>
      </c>
      <c r="C21" s="20" t="s">
        <v>19</v>
      </c>
      <c r="D21" s="46">
        <v>0</v>
      </c>
      <c r="E21" s="46">
        <v>0</v>
      </c>
      <c r="F21" s="46">
        <v>0</v>
      </c>
      <c r="G21" s="46">
        <v>302636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302636</v>
      </c>
      <c r="O21" s="47">
        <f t="shared" si="1"/>
        <v>25.532439044967518</v>
      </c>
      <c r="P21" s="9"/>
    </row>
    <row r="22" spans="1:16">
      <c r="A22" s="12"/>
      <c r="B22" s="25">
        <v>324.70999999999998</v>
      </c>
      <c r="C22" s="20" t="s">
        <v>20</v>
      </c>
      <c r="D22" s="46">
        <v>0</v>
      </c>
      <c r="E22" s="46">
        <v>0</v>
      </c>
      <c r="F22" s="46">
        <v>0</v>
      </c>
      <c r="G22" s="46">
        <v>64535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64535</v>
      </c>
      <c r="O22" s="47">
        <f t="shared" si="1"/>
        <v>5.444613178098372</v>
      </c>
      <c r="P22" s="9"/>
    </row>
    <row r="23" spans="1:16">
      <c r="A23" s="12"/>
      <c r="B23" s="25">
        <v>329</v>
      </c>
      <c r="C23" s="20" t="s">
        <v>21</v>
      </c>
      <c r="D23" s="46">
        <v>254270</v>
      </c>
      <c r="E23" s="46">
        <v>6200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260470</v>
      </c>
      <c r="O23" s="47">
        <f t="shared" si="1"/>
        <v>21.975027419218762</v>
      </c>
      <c r="P23" s="9"/>
    </row>
    <row r="24" spans="1:16" ht="15.75">
      <c r="A24" s="29" t="s">
        <v>23</v>
      </c>
      <c r="B24" s="30"/>
      <c r="C24" s="31"/>
      <c r="D24" s="32">
        <f t="shared" ref="D24:M24" si="5">SUM(D25:D38)</f>
        <v>1103251</v>
      </c>
      <c r="E24" s="32">
        <f t="shared" si="5"/>
        <v>512334</v>
      </c>
      <c r="F24" s="32">
        <f t="shared" si="5"/>
        <v>0</v>
      </c>
      <c r="G24" s="32">
        <f t="shared" si="5"/>
        <v>602947</v>
      </c>
      <c r="H24" s="32">
        <f t="shared" si="5"/>
        <v>0</v>
      </c>
      <c r="I24" s="32">
        <f t="shared" si="5"/>
        <v>788869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3007401</v>
      </c>
      <c r="O24" s="45">
        <f t="shared" si="1"/>
        <v>253.72487977727158</v>
      </c>
      <c r="P24" s="10"/>
    </row>
    <row r="25" spans="1:16">
      <c r="A25" s="12"/>
      <c r="B25" s="25">
        <v>331.1</v>
      </c>
      <c r="C25" s="20" t="s">
        <v>22</v>
      </c>
      <c r="D25" s="46">
        <v>11100</v>
      </c>
      <c r="E25" s="46">
        <v>510116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521216</v>
      </c>
      <c r="O25" s="47">
        <f t="shared" si="1"/>
        <v>43.973340082679492</v>
      </c>
      <c r="P25" s="9"/>
    </row>
    <row r="26" spans="1:16">
      <c r="A26" s="12"/>
      <c r="B26" s="25">
        <v>331.7</v>
      </c>
      <c r="C26" s="20" t="s">
        <v>24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251363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251363</v>
      </c>
      <c r="O26" s="47">
        <f t="shared" si="1"/>
        <v>21.206698726060914</v>
      </c>
      <c r="P26" s="9"/>
    </row>
    <row r="27" spans="1:16">
      <c r="A27" s="12"/>
      <c r="B27" s="25">
        <v>334.2</v>
      </c>
      <c r="C27" s="20" t="s">
        <v>97</v>
      </c>
      <c r="D27" s="46">
        <v>7000</v>
      </c>
      <c r="E27" s="46">
        <v>2218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9218</v>
      </c>
      <c r="O27" s="47">
        <f t="shared" si="1"/>
        <v>0.77769341095081412</v>
      </c>
      <c r="P27" s="9"/>
    </row>
    <row r="28" spans="1:16">
      <c r="A28" s="12"/>
      <c r="B28" s="25">
        <v>334.41</v>
      </c>
      <c r="C28" s="20" t="s">
        <v>98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526806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6">SUM(D28:M28)</f>
        <v>526806</v>
      </c>
      <c r="O28" s="47">
        <f t="shared" si="1"/>
        <v>44.444950645406223</v>
      </c>
      <c r="P28" s="9"/>
    </row>
    <row r="29" spans="1:16">
      <c r="A29" s="12"/>
      <c r="B29" s="25">
        <v>334.7</v>
      </c>
      <c r="C29" s="20" t="s">
        <v>25</v>
      </c>
      <c r="D29" s="46">
        <v>0</v>
      </c>
      <c r="E29" s="46">
        <v>0</v>
      </c>
      <c r="F29" s="46">
        <v>0</v>
      </c>
      <c r="G29" s="46">
        <v>65610</v>
      </c>
      <c r="H29" s="46">
        <v>0</v>
      </c>
      <c r="I29" s="46">
        <v>10700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76310</v>
      </c>
      <c r="O29" s="47">
        <f t="shared" si="1"/>
        <v>6.4380325655952078</v>
      </c>
      <c r="P29" s="9"/>
    </row>
    <row r="30" spans="1:16">
      <c r="A30" s="12"/>
      <c r="B30" s="25">
        <v>335.12</v>
      </c>
      <c r="C30" s="20" t="s">
        <v>114</v>
      </c>
      <c r="D30" s="46">
        <v>194853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194853</v>
      </c>
      <c r="O30" s="47">
        <f t="shared" si="1"/>
        <v>16.439129334345736</v>
      </c>
      <c r="P30" s="9"/>
    </row>
    <row r="31" spans="1:16">
      <c r="A31" s="12"/>
      <c r="B31" s="25">
        <v>335.14</v>
      </c>
      <c r="C31" s="20" t="s">
        <v>115</v>
      </c>
      <c r="D31" s="46">
        <v>461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461</v>
      </c>
      <c r="O31" s="47">
        <f t="shared" si="1"/>
        <v>3.8893107230237069E-2</v>
      </c>
      <c r="P31" s="9"/>
    </row>
    <row r="32" spans="1:16">
      <c r="A32" s="12"/>
      <c r="B32" s="25">
        <v>335.15</v>
      </c>
      <c r="C32" s="20" t="s">
        <v>116</v>
      </c>
      <c r="D32" s="46">
        <v>17658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17658</v>
      </c>
      <c r="O32" s="47">
        <f t="shared" si="1"/>
        <v>1.4897494305239181</v>
      </c>
      <c r="P32" s="9"/>
    </row>
    <row r="33" spans="1:16">
      <c r="A33" s="12"/>
      <c r="B33" s="25">
        <v>335.18</v>
      </c>
      <c r="C33" s="20" t="s">
        <v>117</v>
      </c>
      <c r="D33" s="46">
        <v>673908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673908</v>
      </c>
      <c r="O33" s="47">
        <f t="shared" si="1"/>
        <v>56.855479625411292</v>
      </c>
      <c r="P33" s="9"/>
    </row>
    <row r="34" spans="1:16">
      <c r="A34" s="12"/>
      <c r="B34" s="25">
        <v>335.21</v>
      </c>
      <c r="C34" s="20" t="s">
        <v>30</v>
      </c>
      <c r="D34" s="46">
        <v>8870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8870</v>
      </c>
      <c r="O34" s="47">
        <f t="shared" si="1"/>
        <v>0.74833375516746814</v>
      </c>
      <c r="P34" s="9"/>
    </row>
    <row r="35" spans="1:16">
      <c r="A35" s="12"/>
      <c r="B35" s="25">
        <v>335.49</v>
      </c>
      <c r="C35" s="20" t="s">
        <v>31</v>
      </c>
      <c r="D35" s="46">
        <v>0</v>
      </c>
      <c r="E35" s="46">
        <v>0</v>
      </c>
      <c r="F35" s="46">
        <v>0</v>
      </c>
      <c r="G35" s="46">
        <v>100379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100379</v>
      </c>
      <c r="O35" s="47">
        <f t="shared" si="1"/>
        <v>8.468657723783009</v>
      </c>
      <c r="P35" s="9"/>
    </row>
    <row r="36" spans="1:16">
      <c r="A36" s="12"/>
      <c r="B36" s="25">
        <v>337.2</v>
      </c>
      <c r="C36" s="20" t="s">
        <v>32</v>
      </c>
      <c r="D36" s="46">
        <v>139401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139401</v>
      </c>
      <c r="O36" s="47">
        <f t="shared" si="1"/>
        <v>11.760820045558086</v>
      </c>
      <c r="P36" s="9"/>
    </row>
    <row r="37" spans="1:16">
      <c r="A37" s="12"/>
      <c r="B37" s="25">
        <v>337.7</v>
      </c>
      <c r="C37" s="20" t="s">
        <v>99</v>
      </c>
      <c r="D37" s="46">
        <v>0</v>
      </c>
      <c r="E37" s="46">
        <v>0</v>
      </c>
      <c r="F37" s="46">
        <v>0</v>
      </c>
      <c r="G37" s="46">
        <v>436958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436958</v>
      </c>
      <c r="O37" s="47">
        <f t="shared" ref="O37:O66" si="7">(N37/O$68)</f>
        <v>36.864759976377286</v>
      </c>
      <c r="P37" s="9"/>
    </row>
    <row r="38" spans="1:16">
      <c r="A38" s="12"/>
      <c r="B38" s="25">
        <v>339</v>
      </c>
      <c r="C38" s="20" t="s">
        <v>33</v>
      </c>
      <c r="D38" s="46">
        <v>50000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50000</v>
      </c>
      <c r="O38" s="47">
        <f t="shared" si="7"/>
        <v>4.2183413481818945</v>
      </c>
      <c r="P38" s="9"/>
    </row>
    <row r="39" spans="1:16" ht="15.75">
      <c r="A39" s="29" t="s">
        <v>38</v>
      </c>
      <c r="B39" s="30"/>
      <c r="C39" s="31"/>
      <c r="D39" s="32">
        <f t="shared" ref="D39:M39" si="8">SUM(D40:D50)</f>
        <v>1226447</v>
      </c>
      <c r="E39" s="32">
        <f t="shared" si="8"/>
        <v>209376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14764078</v>
      </c>
      <c r="J39" s="32">
        <f t="shared" si="8"/>
        <v>1575559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17775460</v>
      </c>
      <c r="O39" s="45">
        <f t="shared" si="7"/>
        <v>1499.6591580190668</v>
      </c>
      <c r="P39" s="10"/>
    </row>
    <row r="40" spans="1:16">
      <c r="A40" s="12"/>
      <c r="B40" s="25">
        <v>341.2</v>
      </c>
      <c r="C40" s="20" t="s">
        <v>118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1575559</v>
      </c>
      <c r="K40" s="46">
        <v>0</v>
      </c>
      <c r="L40" s="46">
        <v>0</v>
      </c>
      <c r="M40" s="46">
        <v>0</v>
      </c>
      <c r="N40" s="46">
        <f t="shared" ref="N40:N50" si="9">SUM(D40:M40)</f>
        <v>1575559</v>
      </c>
      <c r="O40" s="47">
        <f t="shared" si="7"/>
        <v>132.92491352400236</v>
      </c>
      <c r="P40" s="9"/>
    </row>
    <row r="41" spans="1:16">
      <c r="A41" s="12"/>
      <c r="B41" s="25">
        <v>342.1</v>
      </c>
      <c r="C41" s="20" t="s">
        <v>89</v>
      </c>
      <c r="D41" s="46">
        <v>0</v>
      </c>
      <c r="E41" s="46">
        <v>104769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104769</v>
      </c>
      <c r="O41" s="47">
        <f t="shared" si="7"/>
        <v>8.8390280941533792</v>
      </c>
      <c r="P41" s="9"/>
    </row>
    <row r="42" spans="1:16">
      <c r="A42" s="12"/>
      <c r="B42" s="25">
        <v>342.6</v>
      </c>
      <c r="C42" s="20" t="s">
        <v>42</v>
      </c>
      <c r="D42" s="46">
        <v>406589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406589</v>
      </c>
      <c r="O42" s="47">
        <f t="shared" si="7"/>
        <v>34.302623808318572</v>
      </c>
      <c r="P42" s="9"/>
    </row>
    <row r="43" spans="1:16">
      <c r="A43" s="12"/>
      <c r="B43" s="25">
        <v>342.9</v>
      </c>
      <c r="C43" s="20" t="s">
        <v>43</v>
      </c>
      <c r="D43" s="46">
        <v>110301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110301</v>
      </c>
      <c r="O43" s="47">
        <f t="shared" si="7"/>
        <v>9.3057453809162229</v>
      </c>
      <c r="P43" s="9"/>
    </row>
    <row r="44" spans="1:16">
      <c r="A44" s="12"/>
      <c r="B44" s="25">
        <v>343.3</v>
      </c>
      <c r="C44" s="20" t="s">
        <v>44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3830027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3830027</v>
      </c>
      <c r="O44" s="47">
        <f t="shared" si="7"/>
        <v>323.12722517506114</v>
      </c>
      <c r="P44" s="9"/>
    </row>
    <row r="45" spans="1:16">
      <c r="A45" s="12"/>
      <c r="B45" s="25">
        <v>343.4</v>
      </c>
      <c r="C45" s="20" t="s">
        <v>45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2190581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2190581</v>
      </c>
      <c r="O45" s="47">
        <f t="shared" si="7"/>
        <v>184.81236817683288</v>
      </c>
      <c r="P45" s="9"/>
    </row>
    <row r="46" spans="1:16">
      <c r="A46" s="12"/>
      <c r="B46" s="25">
        <v>343.5</v>
      </c>
      <c r="C46" s="20" t="s">
        <v>46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5127276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5127276</v>
      </c>
      <c r="O46" s="47">
        <f t="shared" si="7"/>
        <v>432.57200708681347</v>
      </c>
      <c r="P46" s="9"/>
    </row>
    <row r="47" spans="1:16">
      <c r="A47" s="12"/>
      <c r="B47" s="25">
        <v>344.2</v>
      </c>
      <c r="C47" s="20" t="s">
        <v>119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2301096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2301096</v>
      </c>
      <c r="O47" s="47">
        <f t="shared" si="7"/>
        <v>194.13616805871931</v>
      </c>
      <c r="P47" s="9"/>
    </row>
    <row r="48" spans="1:16">
      <c r="A48" s="12"/>
      <c r="B48" s="25">
        <v>347.2</v>
      </c>
      <c r="C48" s="20" t="s">
        <v>48</v>
      </c>
      <c r="D48" s="46">
        <v>486198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486198</v>
      </c>
      <c r="O48" s="47">
        <f t="shared" si="7"/>
        <v>41.018982536066815</v>
      </c>
      <c r="P48" s="9"/>
    </row>
    <row r="49" spans="1:16">
      <c r="A49" s="12"/>
      <c r="B49" s="25">
        <v>347.5</v>
      </c>
      <c r="C49" s="20" t="s">
        <v>49</v>
      </c>
      <c r="D49" s="46">
        <v>207797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207797</v>
      </c>
      <c r="O49" s="47">
        <f t="shared" si="7"/>
        <v>17.531173542563064</v>
      </c>
      <c r="P49" s="9"/>
    </row>
    <row r="50" spans="1:16">
      <c r="A50" s="12"/>
      <c r="B50" s="25">
        <v>347.9</v>
      </c>
      <c r="C50" s="20" t="s">
        <v>50</v>
      </c>
      <c r="D50" s="46">
        <v>15562</v>
      </c>
      <c r="E50" s="46">
        <v>104607</v>
      </c>
      <c r="F50" s="46">
        <v>0</v>
      </c>
      <c r="G50" s="46">
        <v>0</v>
      </c>
      <c r="H50" s="46">
        <v>0</v>
      </c>
      <c r="I50" s="46">
        <v>1315098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1435267</v>
      </c>
      <c r="O50" s="47">
        <f t="shared" si="7"/>
        <v>121.08892263561967</v>
      </c>
      <c r="P50" s="9"/>
    </row>
    <row r="51" spans="1:16" ht="15.75">
      <c r="A51" s="29" t="s">
        <v>39</v>
      </c>
      <c r="B51" s="30"/>
      <c r="C51" s="31"/>
      <c r="D51" s="32">
        <f t="shared" ref="D51:M51" si="10">SUM(D52:D56)</f>
        <v>34612</v>
      </c>
      <c r="E51" s="32">
        <f t="shared" si="10"/>
        <v>68018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ref="N51:N66" si="11">SUM(D51:M51)</f>
        <v>102630</v>
      </c>
      <c r="O51" s="45">
        <f t="shared" si="7"/>
        <v>8.6585674512781576</v>
      </c>
      <c r="P51" s="10"/>
    </row>
    <row r="52" spans="1:16">
      <c r="A52" s="13"/>
      <c r="B52" s="39">
        <v>351.1</v>
      </c>
      <c r="C52" s="21" t="s">
        <v>53</v>
      </c>
      <c r="D52" s="46">
        <v>19162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19162</v>
      </c>
      <c r="O52" s="47">
        <f t="shared" si="7"/>
        <v>1.6166371382772293</v>
      </c>
      <c r="P52" s="9"/>
    </row>
    <row r="53" spans="1:16">
      <c r="A53" s="13"/>
      <c r="B53" s="39">
        <v>351.2</v>
      </c>
      <c r="C53" s="21" t="s">
        <v>54</v>
      </c>
      <c r="D53" s="46">
        <v>2318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2318</v>
      </c>
      <c r="O53" s="47">
        <f t="shared" si="7"/>
        <v>0.19556230490171264</v>
      </c>
      <c r="P53" s="9"/>
    </row>
    <row r="54" spans="1:16">
      <c r="A54" s="13"/>
      <c r="B54" s="39">
        <v>354</v>
      </c>
      <c r="C54" s="21" t="s">
        <v>91</v>
      </c>
      <c r="D54" s="46">
        <v>750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750</v>
      </c>
      <c r="O54" s="47">
        <f t="shared" si="7"/>
        <v>6.3275120222728423E-2</v>
      </c>
      <c r="P54" s="9"/>
    </row>
    <row r="55" spans="1:16">
      <c r="A55" s="13"/>
      <c r="B55" s="39">
        <v>355</v>
      </c>
      <c r="C55" s="21" t="s">
        <v>100</v>
      </c>
      <c r="D55" s="46">
        <v>0</v>
      </c>
      <c r="E55" s="46">
        <v>59179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59179</v>
      </c>
      <c r="O55" s="47">
        <f t="shared" si="7"/>
        <v>4.9927444528811273</v>
      </c>
      <c r="P55" s="9"/>
    </row>
    <row r="56" spans="1:16">
      <c r="A56" s="13"/>
      <c r="B56" s="39">
        <v>359</v>
      </c>
      <c r="C56" s="21" t="s">
        <v>55</v>
      </c>
      <c r="D56" s="46">
        <v>12382</v>
      </c>
      <c r="E56" s="46">
        <v>8839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21221</v>
      </c>
      <c r="O56" s="47">
        <f t="shared" si="7"/>
        <v>1.7903484349953598</v>
      </c>
      <c r="P56" s="9"/>
    </row>
    <row r="57" spans="1:16" ht="15.75">
      <c r="A57" s="29" t="s">
        <v>3</v>
      </c>
      <c r="B57" s="30"/>
      <c r="C57" s="31"/>
      <c r="D57" s="32">
        <f t="shared" ref="D57:M57" si="12">SUM(D58:D63)</f>
        <v>194616</v>
      </c>
      <c r="E57" s="32">
        <f t="shared" si="12"/>
        <v>48981</v>
      </c>
      <c r="F57" s="32">
        <f t="shared" si="12"/>
        <v>0</v>
      </c>
      <c r="G57" s="32">
        <f t="shared" si="12"/>
        <v>122</v>
      </c>
      <c r="H57" s="32">
        <f t="shared" si="12"/>
        <v>0</v>
      </c>
      <c r="I57" s="32">
        <f t="shared" si="12"/>
        <v>1048938</v>
      </c>
      <c r="J57" s="32">
        <f t="shared" si="12"/>
        <v>87808</v>
      </c>
      <c r="K57" s="32">
        <f t="shared" si="12"/>
        <v>6335132</v>
      </c>
      <c r="L57" s="32">
        <f t="shared" si="12"/>
        <v>0</v>
      </c>
      <c r="M57" s="32">
        <f t="shared" si="12"/>
        <v>0</v>
      </c>
      <c r="N57" s="32">
        <f t="shared" si="11"/>
        <v>7715597</v>
      </c>
      <c r="O57" s="45">
        <f t="shared" si="7"/>
        <v>650.9404370201637</v>
      </c>
      <c r="P57" s="10"/>
    </row>
    <row r="58" spans="1:16">
      <c r="A58" s="12"/>
      <c r="B58" s="25">
        <v>361.1</v>
      </c>
      <c r="C58" s="20" t="s">
        <v>56</v>
      </c>
      <c r="D58" s="46">
        <v>11995</v>
      </c>
      <c r="E58" s="46">
        <v>73</v>
      </c>
      <c r="F58" s="46">
        <v>0</v>
      </c>
      <c r="G58" s="46">
        <v>122</v>
      </c>
      <c r="H58" s="46">
        <v>0</v>
      </c>
      <c r="I58" s="46">
        <v>3393</v>
      </c>
      <c r="J58" s="46">
        <v>0</v>
      </c>
      <c r="K58" s="46">
        <v>772068</v>
      </c>
      <c r="L58" s="46">
        <v>0</v>
      </c>
      <c r="M58" s="46">
        <v>0</v>
      </c>
      <c r="N58" s="46">
        <f t="shared" si="11"/>
        <v>787651</v>
      </c>
      <c r="O58" s="47">
        <f t="shared" si="7"/>
        <v>66.451615624736348</v>
      </c>
      <c r="P58" s="9"/>
    </row>
    <row r="59" spans="1:16">
      <c r="A59" s="12"/>
      <c r="B59" s="25">
        <v>361.4</v>
      </c>
      <c r="C59" s="20" t="s">
        <v>120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2320664</v>
      </c>
      <c r="L59" s="46">
        <v>0</v>
      </c>
      <c r="M59" s="46">
        <v>0</v>
      </c>
      <c r="N59" s="46">
        <f t="shared" si="11"/>
        <v>2320664</v>
      </c>
      <c r="O59" s="47">
        <f t="shared" si="7"/>
        <v>195.78705812874378</v>
      </c>
      <c r="P59" s="9"/>
    </row>
    <row r="60" spans="1:16">
      <c r="A60" s="12"/>
      <c r="B60" s="25">
        <v>362</v>
      </c>
      <c r="C60" s="20" t="s">
        <v>58</v>
      </c>
      <c r="D60" s="46">
        <v>149283</v>
      </c>
      <c r="E60" s="46">
        <v>0</v>
      </c>
      <c r="F60" s="46">
        <v>0</v>
      </c>
      <c r="G60" s="46">
        <v>0</v>
      </c>
      <c r="H60" s="46">
        <v>0</v>
      </c>
      <c r="I60" s="46">
        <v>932972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1082255</v>
      </c>
      <c r="O60" s="47">
        <f t="shared" si="7"/>
        <v>91.306420315531938</v>
      </c>
      <c r="P60" s="9"/>
    </row>
    <row r="61" spans="1:16">
      <c r="A61" s="12"/>
      <c r="B61" s="25">
        <v>364</v>
      </c>
      <c r="C61" s="20" t="s">
        <v>121</v>
      </c>
      <c r="D61" s="46">
        <v>-675</v>
      </c>
      <c r="E61" s="46">
        <v>19008</v>
      </c>
      <c r="F61" s="46">
        <v>0</v>
      </c>
      <c r="G61" s="46">
        <v>0</v>
      </c>
      <c r="H61" s="46">
        <v>0</v>
      </c>
      <c r="I61" s="46">
        <v>18843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37176</v>
      </c>
      <c r="O61" s="47">
        <f t="shared" si="7"/>
        <v>3.1364211592002027</v>
      </c>
      <c r="P61" s="9"/>
    </row>
    <row r="62" spans="1:16">
      <c r="A62" s="12"/>
      <c r="B62" s="25">
        <v>368</v>
      </c>
      <c r="C62" s="20" t="s">
        <v>61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3212724</v>
      </c>
      <c r="L62" s="46">
        <v>0</v>
      </c>
      <c r="M62" s="46">
        <v>0</v>
      </c>
      <c r="N62" s="46">
        <f t="shared" si="11"/>
        <v>3212724</v>
      </c>
      <c r="O62" s="47">
        <f t="shared" si="7"/>
        <v>271.04732978992661</v>
      </c>
      <c r="P62" s="9"/>
    </row>
    <row r="63" spans="1:16">
      <c r="A63" s="12"/>
      <c r="B63" s="25">
        <v>369.9</v>
      </c>
      <c r="C63" s="20" t="s">
        <v>62</v>
      </c>
      <c r="D63" s="46">
        <v>34013</v>
      </c>
      <c r="E63" s="46">
        <v>29900</v>
      </c>
      <c r="F63" s="46">
        <v>0</v>
      </c>
      <c r="G63" s="46">
        <v>0</v>
      </c>
      <c r="H63" s="46">
        <v>0</v>
      </c>
      <c r="I63" s="46">
        <v>93730</v>
      </c>
      <c r="J63" s="46">
        <v>87808</v>
      </c>
      <c r="K63" s="46">
        <v>29676</v>
      </c>
      <c r="L63" s="46">
        <v>0</v>
      </c>
      <c r="M63" s="46">
        <v>0</v>
      </c>
      <c r="N63" s="46">
        <f t="shared" si="11"/>
        <v>275127</v>
      </c>
      <c r="O63" s="47">
        <f t="shared" si="7"/>
        <v>23.211592002024805</v>
      </c>
      <c r="P63" s="9"/>
    </row>
    <row r="64" spans="1:16" ht="15.75">
      <c r="A64" s="29" t="s">
        <v>40</v>
      </c>
      <c r="B64" s="30"/>
      <c r="C64" s="31"/>
      <c r="D64" s="32">
        <f t="shared" ref="D64:M64" si="13">SUM(D65:D65)</f>
        <v>517204</v>
      </c>
      <c r="E64" s="32">
        <f t="shared" si="13"/>
        <v>0</v>
      </c>
      <c r="F64" s="32">
        <f t="shared" si="13"/>
        <v>343200</v>
      </c>
      <c r="G64" s="32">
        <f t="shared" si="13"/>
        <v>603500</v>
      </c>
      <c r="H64" s="32">
        <f t="shared" si="13"/>
        <v>0</v>
      </c>
      <c r="I64" s="32">
        <f t="shared" si="13"/>
        <v>757620</v>
      </c>
      <c r="J64" s="32">
        <f t="shared" si="13"/>
        <v>0</v>
      </c>
      <c r="K64" s="32">
        <f t="shared" si="13"/>
        <v>0</v>
      </c>
      <c r="L64" s="32">
        <f t="shared" si="13"/>
        <v>0</v>
      </c>
      <c r="M64" s="32">
        <f t="shared" si="13"/>
        <v>0</v>
      </c>
      <c r="N64" s="32">
        <f t="shared" si="11"/>
        <v>2221524</v>
      </c>
      <c r="O64" s="45">
        <f t="shared" si="7"/>
        <v>187.42293090356873</v>
      </c>
      <c r="P64" s="9"/>
    </row>
    <row r="65" spans="1:119" ht="15.75" thickBot="1">
      <c r="A65" s="12"/>
      <c r="B65" s="25">
        <v>381</v>
      </c>
      <c r="C65" s="20" t="s">
        <v>63</v>
      </c>
      <c r="D65" s="46">
        <v>517204</v>
      </c>
      <c r="E65" s="46">
        <v>0</v>
      </c>
      <c r="F65" s="46">
        <v>343200</v>
      </c>
      <c r="G65" s="46">
        <v>603500</v>
      </c>
      <c r="H65" s="46">
        <v>0</v>
      </c>
      <c r="I65" s="46">
        <v>757620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2221524</v>
      </c>
      <c r="O65" s="47">
        <f t="shared" si="7"/>
        <v>187.42293090356873</v>
      </c>
      <c r="P65" s="9"/>
    </row>
    <row r="66" spans="1:119" ht="16.5" thickBot="1">
      <c r="A66" s="14" t="s">
        <v>51</v>
      </c>
      <c r="B66" s="23"/>
      <c r="C66" s="22"/>
      <c r="D66" s="15">
        <f t="shared" ref="D66:M66" si="14">SUM(D5,D16,D24,D39,D51,D57,D64)</f>
        <v>18247165</v>
      </c>
      <c r="E66" s="15">
        <f t="shared" si="14"/>
        <v>844909</v>
      </c>
      <c r="F66" s="15">
        <f t="shared" si="14"/>
        <v>343200</v>
      </c>
      <c r="G66" s="15">
        <f t="shared" si="14"/>
        <v>1912136</v>
      </c>
      <c r="H66" s="15">
        <f t="shared" si="14"/>
        <v>0</v>
      </c>
      <c r="I66" s="15">
        <f t="shared" si="14"/>
        <v>17359505</v>
      </c>
      <c r="J66" s="15">
        <f t="shared" si="14"/>
        <v>1663367</v>
      </c>
      <c r="K66" s="15">
        <f t="shared" si="14"/>
        <v>6568437</v>
      </c>
      <c r="L66" s="15">
        <f t="shared" si="14"/>
        <v>0</v>
      </c>
      <c r="M66" s="15">
        <f t="shared" si="14"/>
        <v>0</v>
      </c>
      <c r="N66" s="15">
        <f t="shared" si="11"/>
        <v>46938719</v>
      </c>
      <c r="O66" s="38">
        <f t="shared" si="7"/>
        <v>3960.0707837678224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118" t="s">
        <v>125</v>
      </c>
      <c r="M68" s="118"/>
      <c r="N68" s="118"/>
      <c r="O68" s="43">
        <v>11853</v>
      </c>
    </row>
    <row r="69" spans="1:119">
      <c r="A69" s="119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7"/>
    </row>
    <row r="70" spans="1:119" ht="15.75" customHeight="1" thickBot="1">
      <c r="A70" s="120" t="s">
        <v>82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67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72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68</v>
      </c>
      <c r="F4" s="34" t="s">
        <v>69</v>
      </c>
      <c r="G4" s="34" t="s">
        <v>70</v>
      </c>
      <c r="H4" s="34" t="s">
        <v>5</v>
      </c>
      <c r="I4" s="34" t="s">
        <v>6</v>
      </c>
      <c r="J4" s="35" t="s">
        <v>71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12588016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229287</v>
      </c>
      <c r="L5" s="27">
        <f t="shared" si="0"/>
        <v>0</v>
      </c>
      <c r="M5" s="27">
        <f t="shared" si="0"/>
        <v>0</v>
      </c>
      <c r="N5" s="28">
        <f>SUM(D5:M5)</f>
        <v>12817303</v>
      </c>
      <c r="O5" s="33">
        <f t="shared" ref="O5:O36" si="1">(N5/O$69)</f>
        <v>1087.1334181509753</v>
      </c>
      <c r="P5" s="6"/>
    </row>
    <row r="6" spans="1:133">
      <c r="A6" s="12"/>
      <c r="B6" s="25">
        <v>311</v>
      </c>
      <c r="C6" s="20" t="s">
        <v>2</v>
      </c>
      <c r="D6" s="46">
        <v>9337768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9337768</v>
      </c>
      <c r="O6" s="47">
        <f t="shared" si="1"/>
        <v>792.00746395250212</v>
      </c>
      <c r="P6" s="9"/>
    </row>
    <row r="7" spans="1:133">
      <c r="A7" s="12"/>
      <c r="B7" s="25">
        <v>312.10000000000002</v>
      </c>
      <c r="C7" s="20" t="s">
        <v>10</v>
      </c>
      <c r="D7" s="46">
        <v>200976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200976</v>
      </c>
      <c r="O7" s="47">
        <f t="shared" si="1"/>
        <v>17.046310432569975</v>
      </c>
      <c r="P7" s="9"/>
    </row>
    <row r="8" spans="1:133">
      <c r="A8" s="12"/>
      <c r="B8" s="25">
        <v>312.51</v>
      </c>
      <c r="C8" s="20" t="s">
        <v>74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135000</v>
      </c>
      <c r="L8" s="46">
        <v>0</v>
      </c>
      <c r="M8" s="46">
        <v>0</v>
      </c>
      <c r="N8" s="46">
        <f>SUM(D8:M8)</f>
        <v>135000</v>
      </c>
      <c r="O8" s="47">
        <f t="shared" si="1"/>
        <v>11.450381679389313</v>
      </c>
      <c r="P8" s="9"/>
    </row>
    <row r="9" spans="1:133">
      <c r="A9" s="12"/>
      <c r="B9" s="25">
        <v>312.52</v>
      </c>
      <c r="C9" s="20" t="s">
        <v>112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94287</v>
      </c>
      <c r="L9" s="46">
        <v>0</v>
      </c>
      <c r="M9" s="46">
        <v>0</v>
      </c>
      <c r="N9" s="46">
        <f>SUM(D9:M9)</f>
        <v>94287</v>
      </c>
      <c r="O9" s="47">
        <f t="shared" si="1"/>
        <v>7.9972010178117046</v>
      </c>
      <c r="P9" s="9"/>
    </row>
    <row r="10" spans="1:133">
      <c r="A10" s="12"/>
      <c r="B10" s="25">
        <v>312.60000000000002</v>
      </c>
      <c r="C10" s="20" t="s">
        <v>11</v>
      </c>
      <c r="D10" s="46">
        <v>1225816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1225816</v>
      </c>
      <c r="O10" s="47">
        <f t="shared" si="1"/>
        <v>103.97082273112808</v>
      </c>
      <c r="P10" s="9"/>
    </row>
    <row r="11" spans="1:133">
      <c r="A11" s="12"/>
      <c r="B11" s="25">
        <v>314.10000000000002</v>
      </c>
      <c r="C11" s="20" t="s">
        <v>84</v>
      </c>
      <c r="D11" s="46">
        <v>609002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609002</v>
      </c>
      <c r="O11" s="47">
        <f t="shared" si="1"/>
        <v>51.654113655640373</v>
      </c>
      <c r="P11" s="9"/>
    </row>
    <row r="12" spans="1:133">
      <c r="A12" s="12"/>
      <c r="B12" s="25">
        <v>314.3</v>
      </c>
      <c r="C12" s="20" t="s">
        <v>85</v>
      </c>
      <c r="D12" s="46">
        <v>257666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257666</v>
      </c>
      <c r="O12" s="47">
        <f t="shared" si="1"/>
        <v>21.854622561492789</v>
      </c>
      <c r="P12" s="9"/>
    </row>
    <row r="13" spans="1:133">
      <c r="A13" s="12"/>
      <c r="B13" s="25">
        <v>314.39999999999998</v>
      </c>
      <c r="C13" s="20" t="s">
        <v>86</v>
      </c>
      <c r="D13" s="46">
        <v>101235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101235</v>
      </c>
      <c r="O13" s="47">
        <f t="shared" si="1"/>
        <v>8.5865139949109412</v>
      </c>
      <c r="P13" s="9"/>
    </row>
    <row r="14" spans="1:133">
      <c r="A14" s="12"/>
      <c r="B14" s="25">
        <v>314.89999999999998</v>
      </c>
      <c r="C14" s="20" t="s">
        <v>87</v>
      </c>
      <c r="D14" s="46">
        <v>691622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691622</v>
      </c>
      <c r="O14" s="47">
        <f t="shared" si="1"/>
        <v>58.661747243426632</v>
      </c>
      <c r="P14" s="9"/>
    </row>
    <row r="15" spans="1:133">
      <c r="A15" s="12"/>
      <c r="B15" s="25">
        <v>316</v>
      </c>
      <c r="C15" s="20" t="s">
        <v>113</v>
      </c>
      <c r="D15" s="46">
        <v>163931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163931</v>
      </c>
      <c r="O15" s="47">
        <f t="shared" si="1"/>
        <v>13.904240882103478</v>
      </c>
      <c r="P15" s="9"/>
    </row>
    <row r="16" spans="1:133" ht="15.75">
      <c r="A16" s="29" t="s">
        <v>13</v>
      </c>
      <c r="B16" s="30"/>
      <c r="C16" s="31"/>
      <c r="D16" s="32">
        <f t="shared" ref="D16:M16" si="3">SUM(D17:D23)</f>
        <v>2187143</v>
      </c>
      <c r="E16" s="32">
        <f t="shared" si="3"/>
        <v>850</v>
      </c>
      <c r="F16" s="32">
        <f t="shared" si="3"/>
        <v>0</v>
      </c>
      <c r="G16" s="32">
        <f t="shared" si="3"/>
        <v>453211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7" si="4">SUM(D16:M16)</f>
        <v>2641204</v>
      </c>
      <c r="O16" s="45">
        <f t="shared" si="1"/>
        <v>224.02069550466496</v>
      </c>
      <c r="P16" s="10"/>
    </row>
    <row r="17" spans="1:16">
      <c r="A17" s="12"/>
      <c r="B17" s="25">
        <v>322</v>
      </c>
      <c r="C17" s="20" t="s">
        <v>0</v>
      </c>
      <c r="D17" s="46">
        <v>566465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566465</v>
      </c>
      <c r="O17" s="47">
        <f t="shared" si="1"/>
        <v>48.046225614927906</v>
      </c>
      <c r="P17" s="9"/>
    </row>
    <row r="18" spans="1:16">
      <c r="A18" s="12"/>
      <c r="B18" s="25">
        <v>323.10000000000002</v>
      </c>
      <c r="C18" s="20" t="s">
        <v>14</v>
      </c>
      <c r="D18" s="46">
        <v>1347538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1347538</v>
      </c>
      <c r="O18" s="47">
        <f t="shared" si="1"/>
        <v>114.2949957591179</v>
      </c>
      <c r="P18" s="9"/>
    </row>
    <row r="19" spans="1:16">
      <c r="A19" s="12"/>
      <c r="B19" s="25">
        <v>323.39999999999998</v>
      </c>
      <c r="C19" s="20" t="s">
        <v>17</v>
      </c>
      <c r="D19" s="46">
        <v>14326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14326</v>
      </c>
      <c r="O19" s="47">
        <f t="shared" si="1"/>
        <v>1.2150975402883799</v>
      </c>
      <c r="P19" s="9"/>
    </row>
    <row r="20" spans="1:16">
      <c r="A20" s="12"/>
      <c r="B20" s="25">
        <v>324.12</v>
      </c>
      <c r="C20" s="20" t="s">
        <v>18</v>
      </c>
      <c r="D20" s="46">
        <v>0</v>
      </c>
      <c r="E20" s="46">
        <v>0</v>
      </c>
      <c r="F20" s="46">
        <v>0</v>
      </c>
      <c r="G20" s="46">
        <v>81328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81328</v>
      </c>
      <c r="O20" s="47">
        <f t="shared" si="1"/>
        <v>6.8980491942324003</v>
      </c>
      <c r="P20" s="9"/>
    </row>
    <row r="21" spans="1:16">
      <c r="A21" s="12"/>
      <c r="B21" s="25">
        <v>324.62</v>
      </c>
      <c r="C21" s="20" t="s">
        <v>19</v>
      </c>
      <c r="D21" s="46">
        <v>0</v>
      </c>
      <c r="E21" s="46">
        <v>0</v>
      </c>
      <c r="F21" s="46">
        <v>0</v>
      </c>
      <c r="G21" s="46">
        <v>298384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298384</v>
      </c>
      <c r="O21" s="47">
        <f t="shared" si="1"/>
        <v>25.308227311280746</v>
      </c>
      <c r="P21" s="9"/>
    </row>
    <row r="22" spans="1:16">
      <c r="A22" s="12"/>
      <c r="B22" s="25">
        <v>324.70999999999998</v>
      </c>
      <c r="C22" s="20" t="s">
        <v>20</v>
      </c>
      <c r="D22" s="46">
        <v>0</v>
      </c>
      <c r="E22" s="46">
        <v>0</v>
      </c>
      <c r="F22" s="46">
        <v>0</v>
      </c>
      <c r="G22" s="46">
        <v>73499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73499</v>
      </c>
      <c r="O22" s="47">
        <f t="shared" si="1"/>
        <v>6.23401187446989</v>
      </c>
      <c r="P22" s="9"/>
    </row>
    <row r="23" spans="1:16">
      <c r="A23" s="12"/>
      <c r="B23" s="25">
        <v>329</v>
      </c>
      <c r="C23" s="20" t="s">
        <v>21</v>
      </c>
      <c r="D23" s="46">
        <v>258814</v>
      </c>
      <c r="E23" s="46">
        <v>850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259664</v>
      </c>
      <c r="O23" s="47">
        <f t="shared" si="1"/>
        <v>22.024088210347752</v>
      </c>
      <c r="P23" s="9"/>
    </row>
    <row r="24" spans="1:16" ht="15.75">
      <c r="A24" s="29" t="s">
        <v>23</v>
      </c>
      <c r="B24" s="30"/>
      <c r="C24" s="31"/>
      <c r="D24" s="32">
        <f t="shared" ref="D24:M24" si="5">SUM(D25:D38)</f>
        <v>1047539</v>
      </c>
      <c r="E24" s="32">
        <f t="shared" si="5"/>
        <v>12332</v>
      </c>
      <c r="F24" s="32">
        <f t="shared" si="5"/>
        <v>0</v>
      </c>
      <c r="G24" s="32">
        <f t="shared" si="5"/>
        <v>692966</v>
      </c>
      <c r="H24" s="32">
        <f t="shared" si="5"/>
        <v>0</v>
      </c>
      <c r="I24" s="32">
        <f t="shared" si="5"/>
        <v>1721983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3474820</v>
      </c>
      <c r="O24" s="45">
        <f t="shared" si="1"/>
        <v>294.72603901611535</v>
      </c>
      <c r="P24" s="10"/>
    </row>
    <row r="25" spans="1:16">
      <c r="A25" s="12"/>
      <c r="B25" s="25">
        <v>331.1</v>
      </c>
      <c r="C25" s="20" t="s">
        <v>22</v>
      </c>
      <c r="D25" s="46">
        <v>28662</v>
      </c>
      <c r="E25" s="46">
        <v>10000</v>
      </c>
      <c r="F25" s="46">
        <v>0</v>
      </c>
      <c r="G25" s="46">
        <v>99500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138162</v>
      </c>
      <c r="O25" s="47">
        <f t="shared" si="1"/>
        <v>11.718575063613232</v>
      </c>
      <c r="P25" s="9"/>
    </row>
    <row r="26" spans="1:16">
      <c r="A26" s="12"/>
      <c r="B26" s="25">
        <v>331.7</v>
      </c>
      <c r="C26" s="20" t="s">
        <v>24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1236904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1236904</v>
      </c>
      <c r="O26" s="47">
        <f t="shared" si="1"/>
        <v>104.91128074639525</v>
      </c>
      <c r="P26" s="9"/>
    </row>
    <row r="27" spans="1:16">
      <c r="A27" s="12"/>
      <c r="B27" s="25">
        <v>334.2</v>
      </c>
      <c r="C27" s="20" t="s">
        <v>97</v>
      </c>
      <c r="D27" s="46">
        <v>0</v>
      </c>
      <c r="E27" s="46">
        <v>2332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2332</v>
      </c>
      <c r="O27" s="47">
        <f t="shared" si="1"/>
        <v>0.19779474130619168</v>
      </c>
      <c r="P27" s="9"/>
    </row>
    <row r="28" spans="1:16">
      <c r="A28" s="12"/>
      <c r="B28" s="25">
        <v>334.41</v>
      </c>
      <c r="C28" s="20" t="s">
        <v>98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485060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6">SUM(D28:M28)</f>
        <v>485060</v>
      </c>
      <c r="O28" s="47">
        <f t="shared" si="1"/>
        <v>41.14164546225615</v>
      </c>
      <c r="P28" s="9"/>
    </row>
    <row r="29" spans="1:16">
      <c r="A29" s="12"/>
      <c r="B29" s="25">
        <v>334.7</v>
      </c>
      <c r="C29" s="20" t="s">
        <v>25</v>
      </c>
      <c r="D29" s="46">
        <v>0</v>
      </c>
      <c r="E29" s="46">
        <v>0</v>
      </c>
      <c r="F29" s="46">
        <v>0</v>
      </c>
      <c r="G29" s="46">
        <v>389780</v>
      </c>
      <c r="H29" s="46">
        <v>0</v>
      </c>
      <c r="I29" s="46">
        <v>19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389799</v>
      </c>
      <c r="O29" s="47">
        <f t="shared" si="1"/>
        <v>33.061832061068699</v>
      </c>
      <c r="P29" s="9"/>
    </row>
    <row r="30" spans="1:16">
      <c r="A30" s="12"/>
      <c r="B30" s="25">
        <v>335.12</v>
      </c>
      <c r="C30" s="20" t="s">
        <v>114</v>
      </c>
      <c r="D30" s="46">
        <v>209932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209932</v>
      </c>
      <c r="O30" s="47">
        <f t="shared" si="1"/>
        <v>17.805937234944867</v>
      </c>
      <c r="P30" s="9"/>
    </row>
    <row r="31" spans="1:16">
      <c r="A31" s="12"/>
      <c r="B31" s="25">
        <v>335.14</v>
      </c>
      <c r="C31" s="20" t="s">
        <v>115</v>
      </c>
      <c r="D31" s="46">
        <v>222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222</v>
      </c>
      <c r="O31" s="47">
        <f t="shared" si="1"/>
        <v>1.8829516539440202E-2</v>
      </c>
      <c r="P31" s="9"/>
    </row>
    <row r="32" spans="1:16">
      <c r="A32" s="12"/>
      <c r="B32" s="25">
        <v>335.15</v>
      </c>
      <c r="C32" s="20" t="s">
        <v>116</v>
      </c>
      <c r="D32" s="46">
        <v>15415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15415</v>
      </c>
      <c r="O32" s="47">
        <f t="shared" si="1"/>
        <v>1.3074639525021203</v>
      </c>
      <c r="P32" s="9"/>
    </row>
    <row r="33" spans="1:16">
      <c r="A33" s="12"/>
      <c r="B33" s="25">
        <v>335.18</v>
      </c>
      <c r="C33" s="20" t="s">
        <v>117</v>
      </c>
      <c r="D33" s="46">
        <v>617427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617427</v>
      </c>
      <c r="O33" s="47">
        <f t="shared" si="1"/>
        <v>52.368702290076335</v>
      </c>
      <c r="P33" s="9"/>
    </row>
    <row r="34" spans="1:16">
      <c r="A34" s="12"/>
      <c r="B34" s="25">
        <v>335.21</v>
      </c>
      <c r="C34" s="20" t="s">
        <v>30</v>
      </c>
      <c r="D34" s="46">
        <v>8793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8793</v>
      </c>
      <c r="O34" s="47">
        <f t="shared" si="1"/>
        <v>0.74580152671755728</v>
      </c>
      <c r="P34" s="9"/>
    </row>
    <row r="35" spans="1:16">
      <c r="A35" s="12"/>
      <c r="B35" s="25">
        <v>335.49</v>
      </c>
      <c r="C35" s="20" t="s">
        <v>31</v>
      </c>
      <c r="D35" s="46">
        <v>0</v>
      </c>
      <c r="E35" s="46">
        <v>0</v>
      </c>
      <c r="F35" s="46">
        <v>0</v>
      </c>
      <c r="G35" s="46">
        <v>81640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81640</v>
      </c>
      <c r="O35" s="47">
        <f t="shared" si="1"/>
        <v>6.9245122985581</v>
      </c>
      <c r="P35" s="9"/>
    </row>
    <row r="36" spans="1:16">
      <c r="A36" s="12"/>
      <c r="B36" s="25">
        <v>337.2</v>
      </c>
      <c r="C36" s="20" t="s">
        <v>32</v>
      </c>
      <c r="D36" s="46">
        <v>117088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117088</v>
      </c>
      <c r="O36" s="47">
        <f t="shared" si="1"/>
        <v>9.9311280746395258</v>
      </c>
      <c r="P36" s="9"/>
    </row>
    <row r="37" spans="1:16">
      <c r="A37" s="12"/>
      <c r="B37" s="25">
        <v>337.7</v>
      </c>
      <c r="C37" s="20" t="s">
        <v>99</v>
      </c>
      <c r="D37" s="46">
        <v>0</v>
      </c>
      <c r="E37" s="46">
        <v>0</v>
      </c>
      <c r="F37" s="46">
        <v>0</v>
      </c>
      <c r="G37" s="46">
        <v>122046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122046</v>
      </c>
      <c r="O37" s="47">
        <f t="shared" ref="O37:O67" si="7">(N37/O$69)</f>
        <v>10.351653944020356</v>
      </c>
      <c r="P37" s="9"/>
    </row>
    <row r="38" spans="1:16">
      <c r="A38" s="12"/>
      <c r="B38" s="25">
        <v>339</v>
      </c>
      <c r="C38" s="20" t="s">
        <v>33</v>
      </c>
      <c r="D38" s="46">
        <v>50000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50000</v>
      </c>
      <c r="O38" s="47">
        <f t="shared" si="7"/>
        <v>4.2408821034775235</v>
      </c>
      <c r="P38" s="9"/>
    </row>
    <row r="39" spans="1:16" ht="15.75">
      <c r="A39" s="29" t="s">
        <v>38</v>
      </c>
      <c r="B39" s="30"/>
      <c r="C39" s="31"/>
      <c r="D39" s="32">
        <f t="shared" ref="D39:M39" si="8">SUM(D40:D50)</f>
        <v>1295817</v>
      </c>
      <c r="E39" s="32">
        <f t="shared" si="8"/>
        <v>180345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14229220</v>
      </c>
      <c r="J39" s="32">
        <f t="shared" si="8"/>
        <v>1542681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17248063</v>
      </c>
      <c r="O39" s="45">
        <f t="shared" si="7"/>
        <v>1462.9400339270569</v>
      </c>
      <c r="P39" s="10"/>
    </row>
    <row r="40" spans="1:16">
      <c r="A40" s="12"/>
      <c r="B40" s="25">
        <v>341.2</v>
      </c>
      <c r="C40" s="20" t="s">
        <v>118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1542681</v>
      </c>
      <c r="K40" s="46">
        <v>0</v>
      </c>
      <c r="L40" s="46">
        <v>0</v>
      </c>
      <c r="M40" s="46">
        <v>0</v>
      </c>
      <c r="N40" s="46">
        <f t="shared" ref="N40:N50" si="9">SUM(D40:M40)</f>
        <v>1542681</v>
      </c>
      <c r="O40" s="47">
        <f t="shared" si="7"/>
        <v>130.84656488549618</v>
      </c>
      <c r="P40" s="9"/>
    </row>
    <row r="41" spans="1:16">
      <c r="A41" s="12"/>
      <c r="B41" s="25">
        <v>342.1</v>
      </c>
      <c r="C41" s="20" t="s">
        <v>89</v>
      </c>
      <c r="D41" s="46">
        <v>0</v>
      </c>
      <c r="E41" s="46">
        <v>93264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93264</v>
      </c>
      <c r="O41" s="47">
        <f t="shared" si="7"/>
        <v>7.9104325699745548</v>
      </c>
      <c r="P41" s="9"/>
    </row>
    <row r="42" spans="1:16">
      <c r="A42" s="12"/>
      <c r="B42" s="25">
        <v>342.6</v>
      </c>
      <c r="C42" s="20" t="s">
        <v>42</v>
      </c>
      <c r="D42" s="46">
        <v>487017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487017</v>
      </c>
      <c r="O42" s="47">
        <f t="shared" si="7"/>
        <v>41.307633587786256</v>
      </c>
      <c r="P42" s="9"/>
    </row>
    <row r="43" spans="1:16">
      <c r="A43" s="12"/>
      <c r="B43" s="25">
        <v>342.9</v>
      </c>
      <c r="C43" s="20" t="s">
        <v>43</v>
      </c>
      <c r="D43" s="46">
        <v>116908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116908</v>
      </c>
      <c r="O43" s="47">
        <f t="shared" si="7"/>
        <v>9.9158608990670061</v>
      </c>
      <c r="P43" s="9"/>
    </row>
    <row r="44" spans="1:16">
      <c r="A44" s="12"/>
      <c r="B44" s="25">
        <v>343.3</v>
      </c>
      <c r="C44" s="20" t="s">
        <v>44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3801572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3801572</v>
      </c>
      <c r="O44" s="47">
        <f t="shared" si="7"/>
        <v>322.44037319762509</v>
      </c>
      <c r="P44" s="9"/>
    </row>
    <row r="45" spans="1:16">
      <c r="A45" s="12"/>
      <c r="B45" s="25">
        <v>343.4</v>
      </c>
      <c r="C45" s="20" t="s">
        <v>45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2099527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2099527</v>
      </c>
      <c r="O45" s="47">
        <f t="shared" si="7"/>
        <v>178.07692960135708</v>
      </c>
      <c r="P45" s="9"/>
    </row>
    <row r="46" spans="1:16">
      <c r="A46" s="12"/>
      <c r="B46" s="25">
        <v>343.5</v>
      </c>
      <c r="C46" s="20" t="s">
        <v>46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4786226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4786226</v>
      </c>
      <c r="O46" s="47">
        <f t="shared" si="7"/>
        <v>405.95640373197625</v>
      </c>
      <c r="P46" s="9"/>
    </row>
    <row r="47" spans="1:16">
      <c r="A47" s="12"/>
      <c r="B47" s="25">
        <v>344.2</v>
      </c>
      <c r="C47" s="20" t="s">
        <v>119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2140632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2140632</v>
      </c>
      <c r="O47" s="47">
        <f t="shared" si="7"/>
        <v>181.56335877862597</v>
      </c>
      <c r="P47" s="9"/>
    </row>
    <row r="48" spans="1:16">
      <c r="A48" s="12"/>
      <c r="B48" s="25">
        <v>347.2</v>
      </c>
      <c r="C48" s="20" t="s">
        <v>48</v>
      </c>
      <c r="D48" s="46">
        <v>461546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461546</v>
      </c>
      <c r="O48" s="47">
        <f t="shared" si="7"/>
        <v>39.147243426632741</v>
      </c>
      <c r="P48" s="9"/>
    </row>
    <row r="49" spans="1:16">
      <c r="A49" s="12"/>
      <c r="B49" s="25">
        <v>347.5</v>
      </c>
      <c r="C49" s="20" t="s">
        <v>49</v>
      </c>
      <c r="D49" s="46">
        <v>219638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219638</v>
      </c>
      <c r="O49" s="47">
        <f t="shared" si="7"/>
        <v>18.629177268871924</v>
      </c>
      <c r="P49" s="9"/>
    </row>
    <row r="50" spans="1:16">
      <c r="A50" s="12"/>
      <c r="B50" s="25">
        <v>347.9</v>
      </c>
      <c r="C50" s="20" t="s">
        <v>50</v>
      </c>
      <c r="D50" s="46">
        <v>10708</v>
      </c>
      <c r="E50" s="46">
        <v>87081</v>
      </c>
      <c r="F50" s="46">
        <v>0</v>
      </c>
      <c r="G50" s="46">
        <v>0</v>
      </c>
      <c r="H50" s="46">
        <v>0</v>
      </c>
      <c r="I50" s="46">
        <v>1401263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1499052</v>
      </c>
      <c r="O50" s="47">
        <f t="shared" si="7"/>
        <v>127.14605597964376</v>
      </c>
      <c r="P50" s="9"/>
    </row>
    <row r="51" spans="1:16" ht="15.75">
      <c r="A51" s="29" t="s">
        <v>39</v>
      </c>
      <c r="B51" s="30"/>
      <c r="C51" s="31"/>
      <c r="D51" s="32">
        <f t="shared" ref="D51:M51" si="10">SUM(D52:D56)</f>
        <v>35528</v>
      </c>
      <c r="E51" s="32">
        <f t="shared" si="10"/>
        <v>17515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ref="N51:N58" si="11">SUM(D51:M51)</f>
        <v>53043</v>
      </c>
      <c r="O51" s="45">
        <f t="shared" si="7"/>
        <v>4.4989821882951651</v>
      </c>
      <c r="P51" s="10"/>
    </row>
    <row r="52" spans="1:16">
      <c r="A52" s="13"/>
      <c r="B52" s="39">
        <v>351.1</v>
      </c>
      <c r="C52" s="21" t="s">
        <v>53</v>
      </c>
      <c r="D52" s="46">
        <v>15904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15904</v>
      </c>
      <c r="O52" s="47">
        <f t="shared" si="7"/>
        <v>1.3489397794741307</v>
      </c>
      <c r="P52" s="9"/>
    </row>
    <row r="53" spans="1:16">
      <c r="A53" s="13"/>
      <c r="B53" s="39">
        <v>351.2</v>
      </c>
      <c r="C53" s="21" t="s">
        <v>54</v>
      </c>
      <c r="D53" s="46">
        <v>2225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2225</v>
      </c>
      <c r="O53" s="47">
        <f t="shared" si="7"/>
        <v>0.18871925360474978</v>
      </c>
      <c r="P53" s="9"/>
    </row>
    <row r="54" spans="1:16">
      <c r="A54" s="13"/>
      <c r="B54" s="39">
        <v>354</v>
      </c>
      <c r="C54" s="21" t="s">
        <v>91</v>
      </c>
      <c r="D54" s="46">
        <v>2420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2420</v>
      </c>
      <c r="O54" s="47">
        <f t="shared" si="7"/>
        <v>0.20525869380831213</v>
      </c>
      <c r="P54" s="9"/>
    </row>
    <row r="55" spans="1:16">
      <c r="A55" s="13"/>
      <c r="B55" s="39">
        <v>355</v>
      </c>
      <c r="C55" s="21" t="s">
        <v>100</v>
      </c>
      <c r="D55" s="46">
        <v>0</v>
      </c>
      <c r="E55" s="46">
        <v>16330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16330</v>
      </c>
      <c r="O55" s="47">
        <f t="shared" si="7"/>
        <v>1.3850720949957591</v>
      </c>
      <c r="P55" s="9"/>
    </row>
    <row r="56" spans="1:16">
      <c r="A56" s="13"/>
      <c r="B56" s="39">
        <v>359</v>
      </c>
      <c r="C56" s="21" t="s">
        <v>55</v>
      </c>
      <c r="D56" s="46">
        <v>14979</v>
      </c>
      <c r="E56" s="46">
        <v>1185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16164</v>
      </c>
      <c r="O56" s="47">
        <f t="shared" si="7"/>
        <v>1.3709923664122137</v>
      </c>
      <c r="P56" s="9"/>
    </row>
    <row r="57" spans="1:16" ht="15.75">
      <c r="A57" s="29" t="s">
        <v>3</v>
      </c>
      <c r="B57" s="30"/>
      <c r="C57" s="31"/>
      <c r="D57" s="32">
        <f t="shared" ref="D57:M57" si="12">SUM(D58:D64)</f>
        <v>508653</v>
      </c>
      <c r="E57" s="32">
        <f t="shared" si="12"/>
        <v>6270</v>
      </c>
      <c r="F57" s="32">
        <f t="shared" si="12"/>
        <v>0</v>
      </c>
      <c r="G57" s="32">
        <f t="shared" si="12"/>
        <v>6003</v>
      </c>
      <c r="H57" s="32">
        <f t="shared" si="12"/>
        <v>0</v>
      </c>
      <c r="I57" s="32">
        <f t="shared" si="12"/>
        <v>1633421</v>
      </c>
      <c r="J57" s="32">
        <f t="shared" si="12"/>
        <v>98314</v>
      </c>
      <c r="K57" s="32">
        <f t="shared" si="12"/>
        <v>6722144</v>
      </c>
      <c r="L57" s="32">
        <f t="shared" si="12"/>
        <v>0</v>
      </c>
      <c r="M57" s="32">
        <f t="shared" si="12"/>
        <v>0</v>
      </c>
      <c r="N57" s="32">
        <f t="shared" si="11"/>
        <v>8974805</v>
      </c>
      <c r="O57" s="45">
        <f t="shared" si="7"/>
        <v>761.22179813401192</v>
      </c>
      <c r="P57" s="10"/>
    </row>
    <row r="58" spans="1:16">
      <c r="A58" s="12"/>
      <c r="B58" s="25">
        <v>361.1</v>
      </c>
      <c r="C58" s="20" t="s">
        <v>56</v>
      </c>
      <c r="D58" s="46">
        <v>36136</v>
      </c>
      <c r="E58" s="46">
        <v>18</v>
      </c>
      <c r="F58" s="46">
        <v>0</v>
      </c>
      <c r="G58" s="46">
        <v>5503</v>
      </c>
      <c r="H58" s="46">
        <v>0</v>
      </c>
      <c r="I58" s="46">
        <v>19108</v>
      </c>
      <c r="J58" s="46">
        <v>0</v>
      </c>
      <c r="K58" s="46">
        <v>803309</v>
      </c>
      <c r="L58" s="46">
        <v>0</v>
      </c>
      <c r="M58" s="46">
        <v>0</v>
      </c>
      <c r="N58" s="46">
        <f t="shared" si="11"/>
        <v>864074</v>
      </c>
      <c r="O58" s="47">
        <f t="shared" si="7"/>
        <v>73.288719253604754</v>
      </c>
      <c r="P58" s="9"/>
    </row>
    <row r="59" spans="1:16">
      <c r="A59" s="12"/>
      <c r="B59" s="25">
        <v>361.4</v>
      </c>
      <c r="C59" s="20" t="s">
        <v>120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2918946</v>
      </c>
      <c r="L59" s="46">
        <v>0</v>
      </c>
      <c r="M59" s="46">
        <v>0</v>
      </c>
      <c r="N59" s="46">
        <f t="shared" ref="N59:N64" si="13">SUM(D59:M59)</f>
        <v>2918946</v>
      </c>
      <c r="O59" s="47">
        <f t="shared" si="7"/>
        <v>247.57811704834606</v>
      </c>
      <c r="P59" s="9"/>
    </row>
    <row r="60" spans="1:16">
      <c r="A60" s="12"/>
      <c r="B60" s="25">
        <v>362</v>
      </c>
      <c r="C60" s="20" t="s">
        <v>58</v>
      </c>
      <c r="D60" s="46">
        <v>145558</v>
      </c>
      <c r="E60" s="46">
        <v>0</v>
      </c>
      <c r="F60" s="46">
        <v>0</v>
      </c>
      <c r="G60" s="46">
        <v>0</v>
      </c>
      <c r="H60" s="46">
        <v>0</v>
      </c>
      <c r="I60" s="46">
        <v>881883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1027441</v>
      </c>
      <c r="O60" s="47">
        <f t="shared" si="7"/>
        <v>87.145122985580997</v>
      </c>
      <c r="P60" s="9"/>
    </row>
    <row r="61" spans="1:16">
      <c r="A61" s="12"/>
      <c r="B61" s="25">
        <v>364</v>
      </c>
      <c r="C61" s="20" t="s">
        <v>121</v>
      </c>
      <c r="D61" s="46">
        <v>254036</v>
      </c>
      <c r="E61" s="46">
        <v>6252</v>
      </c>
      <c r="F61" s="46">
        <v>0</v>
      </c>
      <c r="G61" s="46">
        <v>0</v>
      </c>
      <c r="H61" s="46">
        <v>0</v>
      </c>
      <c r="I61" s="46">
        <v>485328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745616</v>
      </c>
      <c r="O61" s="47">
        <f t="shared" si="7"/>
        <v>63.241391009329938</v>
      </c>
      <c r="P61" s="9"/>
    </row>
    <row r="62" spans="1:16">
      <c r="A62" s="12"/>
      <c r="B62" s="25">
        <v>365</v>
      </c>
      <c r="C62" s="20" t="s">
        <v>122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5652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5652</v>
      </c>
      <c r="O62" s="47">
        <f t="shared" si="7"/>
        <v>0.47938931297709925</v>
      </c>
      <c r="P62" s="9"/>
    </row>
    <row r="63" spans="1:16">
      <c r="A63" s="12"/>
      <c r="B63" s="25">
        <v>368</v>
      </c>
      <c r="C63" s="20" t="s">
        <v>61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2977508</v>
      </c>
      <c r="L63" s="46">
        <v>0</v>
      </c>
      <c r="M63" s="46">
        <v>0</v>
      </c>
      <c r="N63" s="46">
        <f t="shared" si="13"/>
        <v>2977508</v>
      </c>
      <c r="O63" s="47">
        <f t="shared" si="7"/>
        <v>252.54520780322306</v>
      </c>
      <c r="P63" s="9"/>
    </row>
    <row r="64" spans="1:16">
      <c r="A64" s="12"/>
      <c r="B64" s="25">
        <v>369.9</v>
      </c>
      <c r="C64" s="20" t="s">
        <v>62</v>
      </c>
      <c r="D64" s="46">
        <v>72923</v>
      </c>
      <c r="E64" s="46">
        <v>0</v>
      </c>
      <c r="F64" s="46">
        <v>0</v>
      </c>
      <c r="G64" s="46">
        <v>500</v>
      </c>
      <c r="H64" s="46">
        <v>0</v>
      </c>
      <c r="I64" s="46">
        <v>241450</v>
      </c>
      <c r="J64" s="46">
        <v>98314</v>
      </c>
      <c r="K64" s="46">
        <v>22381</v>
      </c>
      <c r="L64" s="46">
        <v>0</v>
      </c>
      <c r="M64" s="46">
        <v>0</v>
      </c>
      <c r="N64" s="46">
        <f t="shared" si="13"/>
        <v>435568</v>
      </c>
      <c r="O64" s="47">
        <f t="shared" si="7"/>
        <v>36.94385072094996</v>
      </c>
      <c r="P64" s="9"/>
    </row>
    <row r="65" spans="1:119" ht="15.75">
      <c r="A65" s="29" t="s">
        <v>40</v>
      </c>
      <c r="B65" s="30"/>
      <c r="C65" s="31"/>
      <c r="D65" s="32">
        <f t="shared" ref="D65:M65" si="14">SUM(D66:D66)</f>
        <v>612552</v>
      </c>
      <c r="E65" s="32">
        <f t="shared" si="14"/>
        <v>26000</v>
      </c>
      <c r="F65" s="32">
        <f t="shared" si="14"/>
        <v>425484</v>
      </c>
      <c r="G65" s="32">
        <f t="shared" si="14"/>
        <v>1296500</v>
      </c>
      <c r="H65" s="32">
        <f t="shared" si="14"/>
        <v>0</v>
      </c>
      <c r="I65" s="32">
        <f t="shared" si="14"/>
        <v>490000</v>
      </c>
      <c r="J65" s="32">
        <f t="shared" si="14"/>
        <v>0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>SUM(D65:M65)</f>
        <v>2850536</v>
      </c>
      <c r="O65" s="45">
        <f t="shared" si="7"/>
        <v>241.77574215436812</v>
      </c>
      <c r="P65" s="9"/>
    </row>
    <row r="66" spans="1:119" ht="15.75" thickBot="1">
      <c r="A66" s="12"/>
      <c r="B66" s="25">
        <v>381</v>
      </c>
      <c r="C66" s="20" t="s">
        <v>63</v>
      </c>
      <c r="D66" s="46">
        <v>612552</v>
      </c>
      <c r="E66" s="46">
        <v>26000</v>
      </c>
      <c r="F66" s="46">
        <v>425484</v>
      </c>
      <c r="G66" s="46">
        <v>1296500</v>
      </c>
      <c r="H66" s="46">
        <v>0</v>
      </c>
      <c r="I66" s="46">
        <v>490000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2850536</v>
      </c>
      <c r="O66" s="47">
        <f t="shared" si="7"/>
        <v>241.77574215436812</v>
      </c>
      <c r="P66" s="9"/>
    </row>
    <row r="67" spans="1:119" ht="16.5" thickBot="1">
      <c r="A67" s="14" t="s">
        <v>51</v>
      </c>
      <c r="B67" s="23"/>
      <c r="C67" s="22"/>
      <c r="D67" s="15">
        <f t="shared" ref="D67:M67" si="15">SUM(D5,D16,D24,D39,D51,D57,D65)</f>
        <v>18275248</v>
      </c>
      <c r="E67" s="15">
        <f t="shared" si="15"/>
        <v>243312</v>
      </c>
      <c r="F67" s="15">
        <f t="shared" si="15"/>
        <v>425484</v>
      </c>
      <c r="G67" s="15">
        <f t="shared" si="15"/>
        <v>2448680</v>
      </c>
      <c r="H67" s="15">
        <f t="shared" si="15"/>
        <v>0</v>
      </c>
      <c r="I67" s="15">
        <f t="shared" si="15"/>
        <v>18074624</v>
      </c>
      <c r="J67" s="15">
        <f t="shared" si="15"/>
        <v>1640995</v>
      </c>
      <c r="K67" s="15">
        <f t="shared" si="15"/>
        <v>6951431</v>
      </c>
      <c r="L67" s="15">
        <f t="shared" si="15"/>
        <v>0</v>
      </c>
      <c r="M67" s="15">
        <f t="shared" si="15"/>
        <v>0</v>
      </c>
      <c r="N67" s="15">
        <f>SUM(D67:M67)</f>
        <v>48059774</v>
      </c>
      <c r="O67" s="38">
        <f t="shared" si="7"/>
        <v>4076.3167090754878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118" t="s">
        <v>123</v>
      </c>
      <c r="M69" s="118"/>
      <c r="N69" s="118"/>
      <c r="O69" s="43">
        <v>11790</v>
      </c>
    </row>
    <row r="70" spans="1:119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75" customHeight="1" thickBot="1">
      <c r="A71" s="120" t="s">
        <v>82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67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72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68</v>
      </c>
      <c r="F4" s="34" t="s">
        <v>69</v>
      </c>
      <c r="G4" s="34" t="s">
        <v>70</v>
      </c>
      <c r="H4" s="34" t="s">
        <v>5</v>
      </c>
      <c r="I4" s="34" t="s">
        <v>6</v>
      </c>
      <c r="J4" s="35" t="s">
        <v>71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11590826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236842</v>
      </c>
      <c r="L5" s="27">
        <f t="shared" si="0"/>
        <v>0</v>
      </c>
      <c r="M5" s="27">
        <f t="shared" si="0"/>
        <v>0</v>
      </c>
      <c r="N5" s="28">
        <f>SUM(D5:M5)</f>
        <v>11827668</v>
      </c>
      <c r="O5" s="33">
        <f t="shared" ref="O5:O36" si="1">(N5/O$71)</f>
        <v>1024.8390953990122</v>
      </c>
      <c r="P5" s="6"/>
    </row>
    <row r="6" spans="1:133">
      <c r="A6" s="12"/>
      <c r="B6" s="25">
        <v>311</v>
      </c>
      <c r="C6" s="20" t="s">
        <v>2</v>
      </c>
      <c r="D6" s="46">
        <v>8476798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8476798</v>
      </c>
      <c r="O6" s="47">
        <f t="shared" si="1"/>
        <v>734.49423793432106</v>
      </c>
      <c r="P6" s="9"/>
    </row>
    <row r="7" spans="1:133">
      <c r="A7" s="12"/>
      <c r="B7" s="25">
        <v>312.10000000000002</v>
      </c>
      <c r="C7" s="20" t="s">
        <v>10</v>
      </c>
      <c r="D7" s="46">
        <v>192094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192094</v>
      </c>
      <c r="O7" s="47">
        <f t="shared" si="1"/>
        <v>16.644484879993069</v>
      </c>
      <c r="P7" s="9"/>
    </row>
    <row r="8" spans="1:133">
      <c r="A8" s="12"/>
      <c r="B8" s="25">
        <v>312.51</v>
      </c>
      <c r="C8" s="20" t="s">
        <v>78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144593</v>
      </c>
      <c r="L8" s="46">
        <v>0</v>
      </c>
      <c r="M8" s="46">
        <v>0</v>
      </c>
      <c r="N8" s="46">
        <f>SUM(D8:M8)</f>
        <v>144593</v>
      </c>
      <c r="O8" s="47">
        <f t="shared" si="1"/>
        <v>12.528637033186033</v>
      </c>
      <c r="P8" s="9"/>
    </row>
    <row r="9" spans="1:133">
      <c r="A9" s="12"/>
      <c r="B9" s="25">
        <v>312.52</v>
      </c>
      <c r="C9" s="20" t="s">
        <v>75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92249</v>
      </c>
      <c r="L9" s="46">
        <v>0</v>
      </c>
      <c r="M9" s="46">
        <v>0</v>
      </c>
      <c r="N9" s="46">
        <f>SUM(D9:M9)</f>
        <v>92249</v>
      </c>
      <c r="O9" s="47">
        <f t="shared" si="1"/>
        <v>7.9931548392686942</v>
      </c>
      <c r="P9" s="9"/>
    </row>
    <row r="10" spans="1:133">
      <c r="A10" s="12"/>
      <c r="B10" s="25">
        <v>312.60000000000002</v>
      </c>
      <c r="C10" s="20" t="s">
        <v>11</v>
      </c>
      <c r="D10" s="46">
        <v>1141489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1141489</v>
      </c>
      <c r="O10" s="47">
        <f t="shared" si="1"/>
        <v>98.907287063512698</v>
      </c>
      <c r="P10" s="9"/>
    </row>
    <row r="11" spans="1:133">
      <c r="A11" s="12"/>
      <c r="B11" s="25">
        <v>314.10000000000002</v>
      </c>
      <c r="C11" s="20" t="s">
        <v>84</v>
      </c>
      <c r="D11" s="46">
        <v>617285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617285</v>
      </c>
      <c r="O11" s="47">
        <f t="shared" si="1"/>
        <v>53.486266354735292</v>
      </c>
      <c r="P11" s="9"/>
    </row>
    <row r="12" spans="1:133">
      <c r="A12" s="12"/>
      <c r="B12" s="25">
        <v>314.3</v>
      </c>
      <c r="C12" s="20" t="s">
        <v>85</v>
      </c>
      <c r="D12" s="46">
        <v>249215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249215</v>
      </c>
      <c r="O12" s="47">
        <f t="shared" si="1"/>
        <v>21.59388267914392</v>
      </c>
      <c r="P12" s="9"/>
    </row>
    <row r="13" spans="1:133">
      <c r="A13" s="12"/>
      <c r="B13" s="25">
        <v>314.39999999999998</v>
      </c>
      <c r="C13" s="20" t="s">
        <v>86</v>
      </c>
      <c r="D13" s="46">
        <v>86769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86769</v>
      </c>
      <c r="O13" s="47">
        <f t="shared" si="1"/>
        <v>7.5183259682869767</v>
      </c>
      <c r="P13" s="9"/>
    </row>
    <row r="14" spans="1:133">
      <c r="A14" s="12"/>
      <c r="B14" s="25">
        <v>314.89999999999998</v>
      </c>
      <c r="C14" s="20" t="s">
        <v>87</v>
      </c>
      <c r="D14" s="46">
        <v>683906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683906</v>
      </c>
      <c r="O14" s="47">
        <f t="shared" si="1"/>
        <v>59.258816393726711</v>
      </c>
      <c r="P14" s="9"/>
    </row>
    <row r="15" spans="1:133">
      <c r="A15" s="12"/>
      <c r="B15" s="25">
        <v>316</v>
      </c>
      <c r="C15" s="20" t="s">
        <v>12</v>
      </c>
      <c r="D15" s="46">
        <v>143270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143270</v>
      </c>
      <c r="O15" s="47">
        <f t="shared" si="1"/>
        <v>12.41400225283771</v>
      </c>
      <c r="P15" s="9"/>
    </row>
    <row r="16" spans="1:133" ht="15.75">
      <c r="A16" s="29" t="s">
        <v>13</v>
      </c>
      <c r="B16" s="30"/>
      <c r="C16" s="31"/>
      <c r="D16" s="32">
        <f t="shared" ref="D16:M16" si="3">SUM(D17:D22)</f>
        <v>2153499</v>
      </c>
      <c r="E16" s="32">
        <f t="shared" si="3"/>
        <v>1560</v>
      </c>
      <c r="F16" s="32">
        <f t="shared" si="3"/>
        <v>0</v>
      </c>
      <c r="G16" s="32">
        <f t="shared" si="3"/>
        <v>389453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8" si="4">SUM(D16:M16)</f>
        <v>2544512</v>
      </c>
      <c r="O16" s="45">
        <f t="shared" si="1"/>
        <v>220.47586864223203</v>
      </c>
      <c r="P16" s="10"/>
    </row>
    <row r="17" spans="1:16">
      <c r="A17" s="12"/>
      <c r="B17" s="25">
        <v>322</v>
      </c>
      <c r="C17" s="20" t="s">
        <v>0</v>
      </c>
      <c r="D17" s="46">
        <v>449506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449506</v>
      </c>
      <c r="O17" s="47">
        <f t="shared" si="1"/>
        <v>38.948617970713109</v>
      </c>
      <c r="P17" s="9"/>
    </row>
    <row r="18" spans="1:16">
      <c r="A18" s="12"/>
      <c r="B18" s="25">
        <v>323.10000000000002</v>
      </c>
      <c r="C18" s="20" t="s">
        <v>14</v>
      </c>
      <c r="D18" s="46">
        <v>1252097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1252097</v>
      </c>
      <c r="O18" s="47">
        <f t="shared" si="1"/>
        <v>108.49120526817434</v>
      </c>
      <c r="P18" s="9"/>
    </row>
    <row r="19" spans="1:16">
      <c r="A19" s="12"/>
      <c r="B19" s="25">
        <v>324.12</v>
      </c>
      <c r="C19" s="20" t="s">
        <v>18</v>
      </c>
      <c r="D19" s="46">
        <v>0</v>
      </c>
      <c r="E19" s="46">
        <v>0</v>
      </c>
      <c r="F19" s="46">
        <v>0</v>
      </c>
      <c r="G19" s="46">
        <v>69757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69757</v>
      </c>
      <c r="O19" s="47">
        <f t="shared" si="1"/>
        <v>6.0442769257430031</v>
      </c>
      <c r="P19" s="9"/>
    </row>
    <row r="20" spans="1:16">
      <c r="A20" s="12"/>
      <c r="B20" s="25">
        <v>324.62</v>
      </c>
      <c r="C20" s="20" t="s">
        <v>19</v>
      </c>
      <c r="D20" s="46">
        <v>0</v>
      </c>
      <c r="E20" s="46">
        <v>0</v>
      </c>
      <c r="F20" s="46">
        <v>0</v>
      </c>
      <c r="G20" s="46">
        <v>260296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260296</v>
      </c>
      <c r="O20" s="47">
        <f t="shared" si="1"/>
        <v>22.5540247812148</v>
      </c>
      <c r="P20" s="9"/>
    </row>
    <row r="21" spans="1:16">
      <c r="A21" s="12"/>
      <c r="B21" s="25">
        <v>324.70999999999998</v>
      </c>
      <c r="C21" s="20" t="s">
        <v>20</v>
      </c>
      <c r="D21" s="46">
        <v>0</v>
      </c>
      <c r="E21" s="46">
        <v>0</v>
      </c>
      <c r="F21" s="46">
        <v>0</v>
      </c>
      <c r="G21" s="46">
        <v>59400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59400</v>
      </c>
      <c r="O21" s="47">
        <f t="shared" si="1"/>
        <v>5.1468676891083964</v>
      </c>
      <c r="P21" s="9"/>
    </row>
    <row r="22" spans="1:16">
      <c r="A22" s="12"/>
      <c r="B22" s="25">
        <v>329</v>
      </c>
      <c r="C22" s="20" t="s">
        <v>21</v>
      </c>
      <c r="D22" s="46">
        <v>451896</v>
      </c>
      <c r="E22" s="46">
        <v>1560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453456</v>
      </c>
      <c r="O22" s="47">
        <f t="shared" si="1"/>
        <v>39.290876007278399</v>
      </c>
      <c r="P22" s="9"/>
    </row>
    <row r="23" spans="1:16" ht="15.75">
      <c r="A23" s="29" t="s">
        <v>23</v>
      </c>
      <c r="B23" s="30"/>
      <c r="C23" s="31"/>
      <c r="D23" s="32">
        <f t="shared" ref="D23:M23" si="5">SUM(D24:D39)</f>
        <v>1245374</v>
      </c>
      <c r="E23" s="32">
        <f t="shared" si="5"/>
        <v>52912</v>
      </c>
      <c r="F23" s="32">
        <f t="shared" si="5"/>
        <v>0</v>
      </c>
      <c r="G23" s="32">
        <f t="shared" si="5"/>
        <v>437053</v>
      </c>
      <c r="H23" s="32">
        <f t="shared" si="5"/>
        <v>0</v>
      </c>
      <c r="I23" s="32">
        <f t="shared" si="5"/>
        <v>436193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2171532</v>
      </c>
      <c r="O23" s="45">
        <f t="shared" si="1"/>
        <v>188.1580452300494</v>
      </c>
      <c r="P23" s="10"/>
    </row>
    <row r="24" spans="1:16">
      <c r="A24" s="12"/>
      <c r="B24" s="25">
        <v>331.1</v>
      </c>
      <c r="C24" s="20" t="s">
        <v>22</v>
      </c>
      <c r="D24" s="46">
        <v>280654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280654</v>
      </c>
      <c r="O24" s="47">
        <f t="shared" si="1"/>
        <v>24.317996707391039</v>
      </c>
      <c r="P24" s="9"/>
    </row>
    <row r="25" spans="1:16">
      <c r="A25" s="12"/>
      <c r="B25" s="25">
        <v>331.41</v>
      </c>
      <c r="C25" s="20" t="s">
        <v>95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273743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273743</v>
      </c>
      <c r="O25" s="47">
        <f t="shared" si="1"/>
        <v>23.719175114808074</v>
      </c>
      <c r="P25" s="9"/>
    </row>
    <row r="26" spans="1:16">
      <c r="A26" s="12"/>
      <c r="B26" s="25">
        <v>331.62</v>
      </c>
      <c r="C26" s="20" t="s">
        <v>96</v>
      </c>
      <c r="D26" s="46">
        <v>0</v>
      </c>
      <c r="E26" s="46">
        <v>5000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5000</v>
      </c>
      <c r="O26" s="47">
        <f t="shared" si="1"/>
        <v>0.43323802096872022</v>
      </c>
      <c r="P26" s="9"/>
    </row>
    <row r="27" spans="1:16">
      <c r="A27" s="12"/>
      <c r="B27" s="25">
        <v>331.7</v>
      </c>
      <c r="C27" s="20" t="s">
        <v>24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13627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13627</v>
      </c>
      <c r="O27" s="47">
        <f t="shared" si="1"/>
        <v>1.1807469023481501</v>
      </c>
      <c r="P27" s="9"/>
    </row>
    <row r="28" spans="1:16">
      <c r="A28" s="12"/>
      <c r="B28" s="25">
        <v>334.2</v>
      </c>
      <c r="C28" s="20" t="s">
        <v>97</v>
      </c>
      <c r="D28" s="46">
        <v>3086</v>
      </c>
      <c r="E28" s="46">
        <v>47912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50998</v>
      </c>
      <c r="O28" s="47">
        <f t="shared" si="1"/>
        <v>4.4188545186725587</v>
      </c>
      <c r="P28" s="9"/>
    </row>
    <row r="29" spans="1:16">
      <c r="A29" s="12"/>
      <c r="B29" s="25">
        <v>334.41</v>
      </c>
      <c r="C29" s="20" t="s">
        <v>98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130823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6">SUM(D29:M29)</f>
        <v>130823</v>
      </c>
      <c r="O29" s="47">
        <f t="shared" si="1"/>
        <v>11.335499523438177</v>
      </c>
      <c r="P29" s="9"/>
    </row>
    <row r="30" spans="1:16">
      <c r="A30" s="12"/>
      <c r="B30" s="25">
        <v>334.7</v>
      </c>
      <c r="C30" s="20" t="s">
        <v>25</v>
      </c>
      <c r="D30" s="46">
        <v>0</v>
      </c>
      <c r="E30" s="46">
        <v>0</v>
      </c>
      <c r="F30" s="46">
        <v>0</v>
      </c>
      <c r="G30" s="46">
        <v>250741</v>
      </c>
      <c r="H30" s="46">
        <v>0</v>
      </c>
      <c r="I30" s="46">
        <v>18000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268741</v>
      </c>
      <c r="O30" s="47">
        <f t="shared" si="1"/>
        <v>23.285763798630967</v>
      </c>
      <c r="P30" s="9"/>
    </row>
    <row r="31" spans="1:16">
      <c r="A31" s="12"/>
      <c r="B31" s="25">
        <v>335.12</v>
      </c>
      <c r="C31" s="20" t="s">
        <v>26</v>
      </c>
      <c r="D31" s="46">
        <v>208685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208685</v>
      </c>
      <c r="O31" s="47">
        <f t="shared" si="1"/>
        <v>18.082055281171474</v>
      </c>
      <c r="P31" s="9"/>
    </row>
    <row r="32" spans="1:16">
      <c r="A32" s="12"/>
      <c r="B32" s="25">
        <v>335.14</v>
      </c>
      <c r="C32" s="20" t="s">
        <v>27</v>
      </c>
      <c r="D32" s="46">
        <v>348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348</v>
      </c>
      <c r="O32" s="47">
        <f t="shared" si="1"/>
        <v>3.0153366259422928E-2</v>
      </c>
      <c r="P32" s="9"/>
    </row>
    <row r="33" spans="1:16">
      <c r="A33" s="12"/>
      <c r="B33" s="25">
        <v>335.15</v>
      </c>
      <c r="C33" s="20" t="s">
        <v>28</v>
      </c>
      <c r="D33" s="46">
        <v>19204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19204</v>
      </c>
      <c r="O33" s="47">
        <f t="shared" si="1"/>
        <v>1.6639805909366605</v>
      </c>
      <c r="P33" s="9"/>
    </row>
    <row r="34" spans="1:16">
      <c r="A34" s="12"/>
      <c r="B34" s="25">
        <v>335.18</v>
      </c>
      <c r="C34" s="20" t="s">
        <v>29</v>
      </c>
      <c r="D34" s="46">
        <v>575090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575090</v>
      </c>
      <c r="O34" s="47">
        <f t="shared" si="1"/>
        <v>49.830170695780261</v>
      </c>
      <c r="P34" s="9"/>
    </row>
    <row r="35" spans="1:16">
      <c r="A35" s="12"/>
      <c r="B35" s="25">
        <v>335.21</v>
      </c>
      <c r="C35" s="20" t="s">
        <v>30</v>
      </c>
      <c r="D35" s="46">
        <v>7896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7896</v>
      </c>
      <c r="O35" s="47">
        <f t="shared" si="1"/>
        <v>0.68416948271380296</v>
      </c>
      <c r="P35" s="9"/>
    </row>
    <row r="36" spans="1:16">
      <c r="A36" s="12"/>
      <c r="B36" s="25">
        <v>335.49</v>
      </c>
      <c r="C36" s="20" t="s">
        <v>31</v>
      </c>
      <c r="D36" s="46">
        <v>0</v>
      </c>
      <c r="E36" s="46">
        <v>0</v>
      </c>
      <c r="F36" s="46">
        <v>0</v>
      </c>
      <c r="G36" s="46">
        <v>82347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82347</v>
      </c>
      <c r="O36" s="47">
        <f t="shared" si="1"/>
        <v>7.1351702625422408</v>
      </c>
      <c r="P36" s="9"/>
    </row>
    <row r="37" spans="1:16">
      <c r="A37" s="12"/>
      <c r="B37" s="25">
        <v>337.2</v>
      </c>
      <c r="C37" s="20" t="s">
        <v>32</v>
      </c>
      <c r="D37" s="46">
        <v>79233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79233</v>
      </c>
      <c r="O37" s="47">
        <f t="shared" ref="O37:O68" si="7">(N37/O$71)</f>
        <v>6.8653496230829214</v>
      </c>
      <c r="P37" s="9"/>
    </row>
    <row r="38" spans="1:16">
      <c r="A38" s="12"/>
      <c r="B38" s="25">
        <v>337.7</v>
      </c>
      <c r="C38" s="20" t="s">
        <v>99</v>
      </c>
      <c r="D38" s="46">
        <v>0</v>
      </c>
      <c r="E38" s="46">
        <v>0</v>
      </c>
      <c r="F38" s="46">
        <v>0</v>
      </c>
      <c r="G38" s="46">
        <v>103965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103965</v>
      </c>
      <c r="O38" s="47">
        <f t="shared" si="7"/>
        <v>9.0083181700025996</v>
      </c>
      <c r="P38" s="9"/>
    </row>
    <row r="39" spans="1:16">
      <c r="A39" s="12"/>
      <c r="B39" s="25">
        <v>339</v>
      </c>
      <c r="C39" s="20" t="s">
        <v>33</v>
      </c>
      <c r="D39" s="46">
        <v>71178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71178</v>
      </c>
      <c r="O39" s="47">
        <f t="shared" si="7"/>
        <v>6.1674031713023139</v>
      </c>
      <c r="P39" s="9"/>
    </row>
    <row r="40" spans="1:16" ht="15.75">
      <c r="A40" s="29" t="s">
        <v>38</v>
      </c>
      <c r="B40" s="30"/>
      <c r="C40" s="31"/>
      <c r="D40" s="32">
        <f t="shared" ref="D40:M40" si="8">SUM(D41:D51)</f>
        <v>1175971</v>
      </c>
      <c r="E40" s="32">
        <f t="shared" si="8"/>
        <v>188151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13960576</v>
      </c>
      <c r="J40" s="32">
        <f t="shared" si="8"/>
        <v>1509801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16834499</v>
      </c>
      <c r="O40" s="45">
        <f t="shared" si="7"/>
        <v>1458.6690061519798</v>
      </c>
      <c r="P40" s="10"/>
    </row>
    <row r="41" spans="1:16">
      <c r="A41" s="12"/>
      <c r="B41" s="25">
        <v>341.2</v>
      </c>
      <c r="C41" s="20" t="s">
        <v>41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1509801</v>
      </c>
      <c r="K41" s="46">
        <v>0</v>
      </c>
      <c r="L41" s="46">
        <v>0</v>
      </c>
      <c r="M41" s="46">
        <v>0</v>
      </c>
      <c r="N41" s="46">
        <f t="shared" ref="N41:N51" si="9">SUM(D41:M41)</f>
        <v>1509801</v>
      </c>
      <c r="O41" s="47">
        <f t="shared" si="7"/>
        <v>130.82063945931895</v>
      </c>
      <c r="P41" s="9"/>
    </row>
    <row r="42" spans="1:16">
      <c r="A42" s="12"/>
      <c r="B42" s="25">
        <v>342.1</v>
      </c>
      <c r="C42" s="20" t="s">
        <v>89</v>
      </c>
      <c r="D42" s="46">
        <v>0</v>
      </c>
      <c r="E42" s="46">
        <v>91700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91700</v>
      </c>
      <c r="O42" s="47">
        <f t="shared" si="7"/>
        <v>7.9455853045663289</v>
      </c>
      <c r="P42" s="9"/>
    </row>
    <row r="43" spans="1:16">
      <c r="A43" s="12"/>
      <c r="B43" s="25">
        <v>342.6</v>
      </c>
      <c r="C43" s="20" t="s">
        <v>42</v>
      </c>
      <c r="D43" s="46">
        <v>341540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341540</v>
      </c>
      <c r="O43" s="47">
        <f t="shared" si="7"/>
        <v>29.593622736331341</v>
      </c>
      <c r="P43" s="9"/>
    </row>
    <row r="44" spans="1:16">
      <c r="A44" s="12"/>
      <c r="B44" s="25">
        <v>342.9</v>
      </c>
      <c r="C44" s="20" t="s">
        <v>43</v>
      </c>
      <c r="D44" s="46">
        <v>136314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136314</v>
      </c>
      <c r="O44" s="47">
        <f t="shared" si="7"/>
        <v>11.811281518066025</v>
      </c>
      <c r="P44" s="9"/>
    </row>
    <row r="45" spans="1:16">
      <c r="A45" s="12"/>
      <c r="B45" s="25">
        <v>343.3</v>
      </c>
      <c r="C45" s="20" t="s">
        <v>44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3482267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3482267</v>
      </c>
      <c r="O45" s="47">
        <f t="shared" si="7"/>
        <v>301.73009271293648</v>
      </c>
      <c r="P45" s="9"/>
    </row>
    <row r="46" spans="1:16">
      <c r="A46" s="12"/>
      <c r="B46" s="25">
        <v>343.4</v>
      </c>
      <c r="C46" s="20" t="s">
        <v>45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2120808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2120808</v>
      </c>
      <c r="O46" s="47">
        <f t="shared" si="7"/>
        <v>183.76293215492592</v>
      </c>
      <c r="P46" s="9"/>
    </row>
    <row r="47" spans="1:16">
      <c r="A47" s="12"/>
      <c r="B47" s="25">
        <v>343.5</v>
      </c>
      <c r="C47" s="20" t="s">
        <v>46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4676700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4676700</v>
      </c>
      <c r="O47" s="47">
        <f t="shared" si="7"/>
        <v>405.22485053288278</v>
      </c>
      <c r="P47" s="9"/>
    </row>
    <row r="48" spans="1:16">
      <c r="A48" s="12"/>
      <c r="B48" s="25">
        <v>344.2</v>
      </c>
      <c r="C48" s="20" t="s">
        <v>47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2095381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2095381</v>
      </c>
      <c r="O48" s="47">
        <f t="shared" si="7"/>
        <v>181.55974352309158</v>
      </c>
      <c r="P48" s="9"/>
    </row>
    <row r="49" spans="1:16">
      <c r="A49" s="12"/>
      <c r="B49" s="25">
        <v>347.2</v>
      </c>
      <c r="C49" s="20" t="s">
        <v>48</v>
      </c>
      <c r="D49" s="46">
        <v>442173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442173</v>
      </c>
      <c r="O49" s="47">
        <f t="shared" si="7"/>
        <v>38.313231089160382</v>
      </c>
      <c r="P49" s="9"/>
    </row>
    <row r="50" spans="1:16">
      <c r="A50" s="12"/>
      <c r="B50" s="25">
        <v>347.5</v>
      </c>
      <c r="C50" s="20" t="s">
        <v>49</v>
      </c>
      <c r="D50" s="46">
        <v>240715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240715</v>
      </c>
      <c r="O50" s="47">
        <f t="shared" si="7"/>
        <v>20.857378043497096</v>
      </c>
      <c r="P50" s="9"/>
    </row>
    <row r="51" spans="1:16">
      <c r="A51" s="12"/>
      <c r="B51" s="25">
        <v>347.9</v>
      </c>
      <c r="C51" s="20" t="s">
        <v>50</v>
      </c>
      <c r="D51" s="46">
        <v>15229</v>
      </c>
      <c r="E51" s="46">
        <v>96451</v>
      </c>
      <c r="F51" s="46">
        <v>0</v>
      </c>
      <c r="G51" s="46">
        <v>0</v>
      </c>
      <c r="H51" s="46">
        <v>0</v>
      </c>
      <c r="I51" s="46">
        <v>1585420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1697100</v>
      </c>
      <c r="O51" s="47">
        <f t="shared" si="7"/>
        <v>147.04964907720301</v>
      </c>
      <c r="P51" s="9"/>
    </row>
    <row r="52" spans="1:16" ht="15.75">
      <c r="A52" s="29" t="s">
        <v>39</v>
      </c>
      <c r="B52" s="30"/>
      <c r="C52" s="31"/>
      <c r="D52" s="32">
        <f t="shared" ref="D52:M52" si="10">SUM(D53:D57)</f>
        <v>797216</v>
      </c>
      <c r="E52" s="32">
        <f t="shared" si="10"/>
        <v>2195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ref="N52:N59" si="11">SUM(D52:M52)</f>
        <v>799411</v>
      </c>
      <c r="O52" s="45">
        <f t="shared" si="7"/>
        <v>69.267047916125122</v>
      </c>
      <c r="P52" s="10"/>
    </row>
    <row r="53" spans="1:16">
      <c r="A53" s="13"/>
      <c r="B53" s="39">
        <v>351.1</v>
      </c>
      <c r="C53" s="21" t="s">
        <v>53</v>
      </c>
      <c r="D53" s="46">
        <v>19861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19861</v>
      </c>
      <c r="O53" s="47">
        <f t="shared" si="7"/>
        <v>1.7209080668919505</v>
      </c>
      <c r="P53" s="9"/>
    </row>
    <row r="54" spans="1:16">
      <c r="A54" s="13"/>
      <c r="B54" s="39">
        <v>351.2</v>
      </c>
      <c r="C54" s="21" t="s">
        <v>54</v>
      </c>
      <c r="D54" s="46">
        <v>2000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2000</v>
      </c>
      <c r="O54" s="47">
        <f t="shared" si="7"/>
        <v>0.17329520838748808</v>
      </c>
      <c r="P54" s="9"/>
    </row>
    <row r="55" spans="1:16">
      <c r="A55" s="13"/>
      <c r="B55" s="39">
        <v>354</v>
      </c>
      <c r="C55" s="21" t="s">
        <v>91</v>
      </c>
      <c r="D55" s="46">
        <v>3401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3401</v>
      </c>
      <c r="O55" s="47">
        <f t="shared" si="7"/>
        <v>0.2946885018629235</v>
      </c>
      <c r="P55" s="9"/>
    </row>
    <row r="56" spans="1:16">
      <c r="A56" s="13"/>
      <c r="B56" s="39">
        <v>355</v>
      </c>
      <c r="C56" s="21" t="s">
        <v>100</v>
      </c>
      <c r="D56" s="46">
        <v>753436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753436</v>
      </c>
      <c r="O56" s="47">
        <f t="shared" si="7"/>
        <v>65.283424313317738</v>
      </c>
      <c r="P56" s="9"/>
    </row>
    <row r="57" spans="1:16">
      <c r="A57" s="13"/>
      <c r="B57" s="39">
        <v>359</v>
      </c>
      <c r="C57" s="21" t="s">
        <v>55</v>
      </c>
      <c r="D57" s="46">
        <v>18518</v>
      </c>
      <c r="E57" s="46">
        <v>2195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20713</v>
      </c>
      <c r="O57" s="47">
        <f t="shared" si="7"/>
        <v>1.7947318256650204</v>
      </c>
      <c r="P57" s="9"/>
    </row>
    <row r="58" spans="1:16" ht="15.75">
      <c r="A58" s="29" t="s">
        <v>3</v>
      </c>
      <c r="B58" s="30"/>
      <c r="C58" s="31"/>
      <c r="D58" s="32">
        <f t="shared" ref="D58:M58" si="12">SUM(D59:D65)</f>
        <v>404994</v>
      </c>
      <c r="E58" s="32">
        <f t="shared" si="12"/>
        <v>743</v>
      </c>
      <c r="F58" s="32">
        <f t="shared" si="12"/>
        <v>124</v>
      </c>
      <c r="G58" s="32">
        <f t="shared" si="12"/>
        <v>10078</v>
      </c>
      <c r="H58" s="32">
        <f t="shared" si="12"/>
        <v>0</v>
      </c>
      <c r="I58" s="32">
        <f t="shared" si="12"/>
        <v>1916134</v>
      </c>
      <c r="J58" s="32">
        <f t="shared" si="12"/>
        <v>76589</v>
      </c>
      <c r="K58" s="32">
        <f t="shared" si="12"/>
        <v>6487921</v>
      </c>
      <c r="L58" s="32">
        <f t="shared" si="12"/>
        <v>0</v>
      </c>
      <c r="M58" s="32">
        <f t="shared" si="12"/>
        <v>0</v>
      </c>
      <c r="N58" s="32">
        <f t="shared" si="11"/>
        <v>8896583</v>
      </c>
      <c r="O58" s="45">
        <f t="shared" si="7"/>
        <v>770.867602460792</v>
      </c>
      <c r="P58" s="10"/>
    </row>
    <row r="59" spans="1:16">
      <c r="A59" s="12"/>
      <c r="B59" s="25">
        <v>361.1</v>
      </c>
      <c r="C59" s="20" t="s">
        <v>56</v>
      </c>
      <c r="D59" s="46">
        <v>52347</v>
      </c>
      <c r="E59" s="46">
        <v>743</v>
      </c>
      <c r="F59" s="46">
        <v>124</v>
      </c>
      <c r="G59" s="46">
        <v>10078</v>
      </c>
      <c r="H59" s="46">
        <v>0</v>
      </c>
      <c r="I59" s="46">
        <v>20836</v>
      </c>
      <c r="J59" s="46">
        <v>0</v>
      </c>
      <c r="K59" s="46">
        <v>746477</v>
      </c>
      <c r="L59" s="46">
        <v>0</v>
      </c>
      <c r="M59" s="46">
        <v>0</v>
      </c>
      <c r="N59" s="46">
        <f t="shared" si="11"/>
        <v>830605</v>
      </c>
      <c r="O59" s="47">
        <f t="shared" si="7"/>
        <v>71.969933281344765</v>
      </c>
      <c r="P59" s="9"/>
    </row>
    <row r="60" spans="1:16">
      <c r="A60" s="12"/>
      <c r="B60" s="25">
        <v>361.4</v>
      </c>
      <c r="C60" s="20" t="s">
        <v>57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3136627</v>
      </c>
      <c r="L60" s="46">
        <v>0</v>
      </c>
      <c r="M60" s="46">
        <v>0</v>
      </c>
      <c r="N60" s="46">
        <f t="shared" ref="N60:N65" si="13">SUM(D60:M60)</f>
        <v>3136627</v>
      </c>
      <c r="O60" s="47">
        <f t="shared" si="7"/>
        <v>271.7812147994108</v>
      </c>
      <c r="P60" s="9"/>
    </row>
    <row r="61" spans="1:16">
      <c r="A61" s="12"/>
      <c r="B61" s="25">
        <v>362</v>
      </c>
      <c r="C61" s="20" t="s">
        <v>58</v>
      </c>
      <c r="D61" s="46">
        <v>147643</v>
      </c>
      <c r="E61" s="46">
        <v>0</v>
      </c>
      <c r="F61" s="46">
        <v>0</v>
      </c>
      <c r="G61" s="46">
        <v>0</v>
      </c>
      <c r="H61" s="46">
        <v>0</v>
      </c>
      <c r="I61" s="46">
        <v>1070201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1217844</v>
      </c>
      <c r="O61" s="47">
        <f t="shared" si="7"/>
        <v>105.52326488172602</v>
      </c>
      <c r="P61" s="9"/>
    </row>
    <row r="62" spans="1:16">
      <c r="A62" s="12"/>
      <c r="B62" s="25">
        <v>364</v>
      </c>
      <c r="C62" s="20" t="s">
        <v>59</v>
      </c>
      <c r="D62" s="46">
        <v>9075</v>
      </c>
      <c r="E62" s="46">
        <v>0</v>
      </c>
      <c r="F62" s="46">
        <v>0</v>
      </c>
      <c r="G62" s="46">
        <v>0</v>
      </c>
      <c r="H62" s="46">
        <v>0</v>
      </c>
      <c r="I62" s="46">
        <v>719821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728896</v>
      </c>
      <c r="O62" s="47">
        <f t="shared" si="7"/>
        <v>63.157092106403255</v>
      </c>
      <c r="P62" s="9"/>
    </row>
    <row r="63" spans="1:16">
      <c r="A63" s="12"/>
      <c r="B63" s="25">
        <v>365</v>
      </c>
      <c r="C63" s="20" t="s">
        <v>60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19319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19319</v>
      </c>
      <c r="O63" s="47">
        <f t="shared" si="7"/>
        <v>1.6739450654189412</v>
      </c>
      <c r="P63" s="9"/>
    </row>
    <row r="64" spans="1:16">
      <c r="A64" s="12"/>
      <c r="B64" s="25">
        <v>368</v>
      </c>
      <c r="C64" s="20" t="s">
        <v>61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2602959</v>
      </c>
      <c r="L64" s="46">
        <v>0</v>
      </c>
      <c r="M64" s="46">
        <v>0</v>
      </c>
      <c r="N64" s="46">
        <f t="shared" si="13"/>
        <v>2602959</v>
      </c>
      <c r="O64" s="47">
        <f t="shared" si="7"/>
        <v>225.5401611645438</v>
      </c>
      <c r="P64" s="9"/>
    </row>
    <row r="65" spans="1:119">
      <c r="A65" s="12"/>
      <c r="B65" s="25">
        <v>369.9</v>
      </c>
      <c r="C65" s="20" t="s">
        <v>62</v>
      </c>
      <c r="D65" s="46">
        <v>195929</v>
      </c>
      <c r="E65" s="46">
        <v>0</v>
      </c>
      <c r="F65" s="46">
        <v>0</v>
      </c>
      <c r="G65" s="46">
        <v>0</v>
      </c>
      <c r="H65" s="46">
        <v>0</v>
      </c>
      <c r="I65" s="46">
        <v>85957</v>
      </c>
      <c r="J65" s="46">
        <v>76589</v>
      </c>
      <c r="K65" s="46">
        <v>1858</v>
      </c>
      <c r="L65" s="46">
        <v>0</v>
      </c>
      <c r="M65" s="46">
        <v>0</v>
      </c>
      <c r="N65" s="46">
        <f t="shared" si="13"/>
        <v>360333</v>
      </c>
      <c r="O65" s="47">
        <f t="shared" si="7"/>
        <v>31.221991161944374</v>
      </c>
      <c r="P65" s="9"/>
    </row>
    <row r="66" spans="1:119" ht="15.75">
      <c r="A66" s="29" t="s">
        <v>40</v>
      </c>
      <c r="B66" s="30"/>
      <c r="C66" s="31"/>
      <c r="D66" s="32">
        <f t="shared" ref="D66:M66" si="14">SUM(D67:D68)</f>
        <v>587600</v>
      </c>
      <c r="E66" s="32">
        <f t="shared" si="14"/>
        <v>84054</v>
      </c>
      <c r="F66" s="32">
        <f t="shared" si="14"/>
        <v>423400</v>
      </c>
      <c r="G66" s="32">
        <f t="shared" si="14"/>
        <v>2108000</v>
      </c>
      <c r="H66" s="32">
        <f t="shared" si="14"/>
        <v>0</v>
      </c>
      <c r="I66" s="32">
        <f t="shared" si="14"/>
        <v>245000</v>
      </c>
      <c r="J66" s="32">
        <f t="shared" si="14"/>
        <v>0</v>
      </c>
      <c r="K66" s="32">
        <f t="shared" si="14"/>
        <v>0</v>
      </c>
      <c r="L66" s="32">
        <f t="shared" si="14"/>
        <v>0</v>
      </c>
      <c r="M66" s="32">
        <f t="shared" si="14"/>
        <v>0</v>
      </c>
      <c r="N66" s="32">
        <f>SUM(D66:M66)</f>
        <v>3448054</v>
      </c>
      <c r="O66" s="45">
        <f t="shared" si="7"/>
        <v>298.76561823065595</v>
      </c>
      <c r="P66" s="9"/>
    </row>
    <row r="67" spans="1:119">
      <c r="A67" s="12"/>
      <c r="B67" s="25">
        <v>381</v>
      </c>
      <c r="C67" s="20" t="s">
        <v>63</v>
      </c>
      <c r="D67" s="46">
        <v>587600</v>
      </c>
      <c r="E67" s="46">
        <v>84054</v>
      </c>
      <c r="F67" s="46">
        <v>423400</v>
      </c>
      <c r="G67" s="46">
        <v>224000</v>
      </c>
      <c r="H67" s="46">
        <v>0</v>
      </c>
      <c r="I67" s="46">
        <v>245000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1564054</v>
      </c>
      <c r="O67" s="47">
        <f t="shared" si="7"/>
        <v>135.52153192964215</v>
      </c>
      <c r="P67" s="9"/>
    </row>
    <row r="68" spans="1:119" ht="15.75" thickBot="1">
      <c r="A68" s="12"/>
      <c r="B68" s="25">
        <v>384</v>
      </c>
      <c r="C68" s="20" t="s">
        <v>92</v>
      </c>
      <c r="D68" s="46">
        <v>0</v>
      </c>
      <c r="E68" s="46">
        <v>0</v>
      </c>
      <c r="F68" s="46">
        <v>0</v>
      </c>
      <c r="G68" s="46">
        <v>1884000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1884000</v>
      </c>
      <c r="O68" s="47">
        <f t="shared" si="7"/>
        <v>163.24408630101377</v>
      </c>
      <c r="P68" s="9"/>
    </row>
    <row r="69" spans="1:119" ht="16.5" thickBot="1">
      <c r="A69" s="14" t="s">
        <v>51</v>
      </c>
      <c r="B69" s="23"/>
      <c r="C69" s="22"/>
      <c r="D69" s="15">
        <f t="shared" ref="D69:M69" si="15">SUM(D5,D16,D23,D40,D52,D58,D66)</f>
        <v>17955480</v>
      </c>
      <c r="E69" s="15">
        <f t="shared" si="15"/>
        <v>329615</v>
      </c>
      <c r="F69" s="15">
        <f t="shared" si="15"/>
        <v>423524</v>
      </c>
      <c r="G69" s="15">
        <f t="shared" si="15"/>
        <v>2944584</v>
      </c>
      <c r="H69" s="15">
        <f t="shared" si="15"/>
        <v>0</v>
      </c>
      <c r="I69" s="15">
        <f t="shared" si="15"/>
        <v>16557903</v>
      </c>
      <c r="J69" s="15">
        <f t="shared" si="15"/>
        <v>1586390</v>
      </c>
      <c r="K69" s="15">
        <f t="shared" si="15"/>
        <v>6724763</v>
      </c>
      <c r="L69" s="15">
        <f t="shared" si="15"/>
        <v>0</v>
      </c>
      <c r="M69" s="15">
        <f t="shared" si="15"/>
        <v>0</v>
      </c>
      <c r="N69" s="15">
        <f>SUM(D69:M69)</f>
        <v>46522259</v>
      </c>
      <c r="O69" s="38">
        <f>(N69/O$71)</f>
        <v>4031.0422840308465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118" t="s">
        <v>101</v>
      </c>
      <c r="M71" s="118"/>
      <c r="N71" s="118"/>
      <c r="O71" s="43">
        <v>11541</v>
      </c>
    </row>
    <row r="72" spans="1:119">
      <c r="A72" s="119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7"/>
    </row>
    <row r="73" spans="1:119" ht="15.75" customHeight="1" thickBot="1">
      <c r="A73" s="120" t="s">
        <v>82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100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67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72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68</v>
      </c>
      <c r="F4" s="34" t="s">
        <v>69</v>
      </c>
      <c r="G4" s="34" t="s">
        <v>70</v>
      </c>
      <c r="H4" s="34" t="s">
        <v>5</v>
      </c>
      <c r="I4" s="34" t="s">
        <v>6</v>
      </c>
      <c r="J4" s="35" t="s">
        <v>71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11173625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219889</v>
      </c>
      <c r="L5" s="27">
        <f t="shared" si="0"/>
        <v>0</v>
      </c>
      <c r="M5" s="27">
        <f t="shared" si="0"/>
        <v>0</v>
      </c>
      <c r="N5" s="28">
        <f>SUM(D5:M5)</f>
        <v>11393514</v>
      </c>
      <c r="O5" s="33">
        <f t="shared" ref="O5:O36" si="1">(N5/O$67)</f>
        <v>989.87958297132923</v>
      </c>
      <c r="P5" s="6"/>
    </row>
    <row r="6" spans="1:133">
      <c r="A6" s="12"/>
      <c r="B6" s="25">
        <v>311</v>
      </c>
      <c r="C6" s="20" t="s">
        <v>2</v>
      </c>
      <c r="D6" s="46">
        <v>8079352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8079352</v>
      </c>
      <c r="O6" s="47">
        <f t="shared" si="1"/>
        <v>701.9419635099913</v>
      </c>
      <c r="P6" s="9"/>
    </row>
    <row r="7" spans="1:133">
      <c r="A7" s="12"/>
      <c r="B7" s="25">
        <v>312.10000000000002</v>
      </c>
      <c r="C7" s="20" t="s">
        <v>10</v>
      </c>
      <c r="D7" s="46">
        <v>196304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196304</v>
      </c>
      <c r="O7" s="47">
        <f t="shared" si="1"/>
        <v>17.055082536924413</v>
      </c>
      <c r="P7" s="9"/>
    </row>
    <row r="8" spans="1:133">
      <c r="A8" s="12"/>
      <c r="B8" s="25">
        <v>312.51</v>
      </c>
      <c r="C8" s="20" t="s">
        <v>78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124454</v>
      </c>
      <c r="L8" s="46">
        <v>0</v>
      </c>
      <c r="M8" s="46">
        <v>0</v>
      </c>
      <c r="N8" s="46">
        <f>SUM(D8:M8)</f>
        <v>124454</v>
      </c>
      <c r="O8" s="47">
        <f t="shared" si="1"/>
        <v>10.812684622067767</v>
      </c>
      <c r="P8" s="9"/>
    </row>
    <row r="9" spans="1:133">
      <c r="A9" s="12"/>
      <c r="B9" s="25">
        <v>312.52</v>
      </c>
      <c r="C9" s="20" t="s">
        <v>75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95435</v>
      </c>
      <c r="L9" s="46">
        <v>0</v>
      </c>
      <c r="M9" s="46">
        <v>0</v>
      </c>
      <c r="N9" s="46">
        <f>SUM(D9:M9)</f>
        <v>95435</v>
      </c>
      <c r="O9" s="47">
        <f t="shared" si="1"/>
        <v>8.2914856646394437</v>
      </c>
      <c r="P9" s="9"/>
    </row>
    <row r="10" spans="1:133">
      <c r="A10" s="12"/>
      <c r="B10" s="25">
        <v>312.60000000000002</v>
      </c>
      <c r="C10" s="20" t="s">
        <v>11</v>
      </c>
      <c r="D10" s="46">
        <v>1142130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1142130</v>
      </c>
      <c r="O10" s="47">
        <f t="shared" si="1"/>
        <v>99.229365768896614</v>
      </c>
      <c r="P10" s="9"/>
    </row>
    <row r="11" spans="1:133">
      <c r="A11" s="12"/>
      <c r="B11" s="25">
        <v>314.10000000000002</v>
      </c>
      <c r="C11" s="20" t="s">
        <v>84</v>
      </c>
      <c r="D11" s="46">
        <v>625754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625754</v>
      </c>
      <c r="O11" s="47">
        <f t="shared" si="1"/>
        <v>54.366116420503907</v>
      </c>
      <c r="P11" s="9"/>
    </row>
    <row r="12" spans="1:133">
      <c r="A12" s="12"/>
      <c r="B12" s="25">
        <v>314.3</v>
      </c>
      <c r="C12" s="20" t="s">
        <v>85</v>
      </c>
      <c r="D12" s="46">
        <v>248231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248231</v>
      </c>
      <c r="O12" s="47">
        <f t="shared" si="1"/>
        <v>21.566550825369244</v>
      </c>
      <c r="P12" s="9"/>
    </row>
    <row r="13" spans="1:133">
      <c r="A13" s="12"/>
      <c r="B13" s="25">
        <v>314.39999999999998</v>
      </c>
      <c r="C13" s="20" t="s">
        <v>86</v>
      </c>
      <c r="D13" s="46">
        <v>89127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89127</v>
      </c>
      <c r="O13" s="47">
        <f t="shared" si="1"/>
        <v>7.7434404865334487</v>
      </c>
      <c r="P13" s="9"/>
    </row>
    <row r="14" spans="1:133">
      <c r="A14" s="12"/>
      <c r="B14" s="25">
        <v>314.89999999999998</v>
      </c>
      <c r="C14" s="20" t="s">
        <v>87</v>
      </c>
      <c r="D14" s="46">
        <v>673944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673944</v>
      </c>
      <c r="O14" s="47">
        <f t="shared" si="1"/>
        <v>58.552910512597741</v>
      </c>
      <c r="P14" s="9"/>
    </row>
    <row r="15" spans="1:133">
      <c r="A15" s="12"/>
      <c r="B15" s="25">
        <v>316</v>
      </c>
      <c r="C15" s="20" t="s">
        <v>12</v>
      </c>
      <c r="D15" s="46">
        <v>118783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118783</v>
      </c>
      <c r="O15" s="47">
        <f t="shared" si="1"/>
        <v>10.319982623805387</v>
      </c>
      <c r="P15" s="9"/>
    </row>
    <row r="16" spans="1:133" ht="15.75">
      <c r="A16" s="29" t="s">
        <v>13</v>
      </c>
      <c r="B16" s="30"/>
      <c r="C16" s="31"/>
      <c r="D16" s="32">
        <f t="shared" ref="D16:M16" si="3">SUM(D17:D22)</f>
        <v>1793712</v>
      </c>
      <c r="E16" s="32">
        <f t="shared" si="3"/>
        <v>0</v>
      </c>
      <c r="F16" s="32">
        <f t="shared" si="3"/>
        <v>0</v>
      </c>
      <c r="G16" s="32">
        <f t="shared" si="3"/>
        <v>252961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5" si="4">SUM(D16:M16)</f>
        <v>2046673</v>
      </c>
      <c r="O16" s="45">
        <f t="shared" si="1"/>
        <v>177.81694178974806</v>
      </c>
      <c r="P16" s="10"/>
    </row>
    <row r="17" spans="1:16">
      <c r="A17" s="12"/>
      <c r="B17" s="25">
        <v>322</v>
      </c>
      <c r="C17" s="20" t="s">
        <v>0</v>
      </c>
      <c r="D17" s="46">
        <v>372222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372222</v>
      </c>
      <c r="O17" s="47">
        <f t="shared" si="1"/>
        <v>32.339009556907037</v>
      </c>
      <c r="P17" s="9"/>
    </row>
    <row r="18" spans="1:16">
      <c r="A18" s="12"/>
      <c r="B18" s="25">
        <v>323.10000000000002</v>
      </c>
      <c r="C18" s="20" t="s">
        <v>14</v>
      </c>
      <c r="D18" s="46">
        <v>1206131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1206131</v>
      </c>
      <c r="O18" s="47">
        <f t="shared" si="1"/>
        <v>104.78983492615117</v>
      </c>
      <c r="P18" s="9"/>
    </row>
    <row r="19" spans="1:16">
      <c r="A19" s="12"/>
      <c r="B19" s="25">
        <v>324.12</v>
      </c>
      <c r="C19" s="20" t="s">
        <v>18</v>
      </c>
      <c r="D19" s="46">
        <v>0</v>
      </c>
      <c r="E19" s="46">
        <v>0</v>
      </c>
      <c r="F19" s="46">
        <v>0</v>
      </c>
      <c r="G19" s="46">
        <v>41782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41782</v>
      </c>
      <c r="O19" s="47">
        <f t="shared" si="1"/>
        <v>3.630060816681147</v>
      </c>
      <c r="P19" s="9"/>
    </row>
    <row r="20" spans="1:16">
      <c r="A20" s="12"/>
      <c r="B20" s="25">
        <v>324.62</v>
      </c>
      <c r="C20" s="20" t="s">
        <v>19</v>
      </c>
      <c r="D20" s="46">
        <v>0</v>
      </c>
      <c r="E20" s="46">
        <v>0</v>
      </c>
      <c r="F20" s="46">
        <v>0</v>
      </c>
      <c r="G20" s="46">
        <v>172239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172239</v>
      </c>
      <c r="O20" s="47">
        <f t="shared" si="1"/>
        <v>14.964291920069504</v>
      </c>
      <c r="P20" s="9"/>
    </row>
    <row r="21" spans="1:16">
      <c r="A21" s="12"/>
      <c r="B21" s="25">
        <v>324.70999999999998</v>
      </c>
      <c r="C21" s="20" t="s">
        <v>20</v>
      </c>
      <c r="D21" s="46">
        <v>0</v>
      </c>
      <c r="E21" s="46">
        <v>0</v>
      </c>
      <c r="F21" s="46">
        <v>0</v>
      </c>
      <c r="G21" s="46">
        <v>38940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38940</v>
      </c>
      <c r="O21" s="47">
        <f t="shared" si="1"/>
        <v>3.3831450912250216</v>
      </c>
      <c r="P21" s="9"/>
    </row>
    <row r="22" spans="1:16">
      <c r="A22" s="12"/>
      <c r="B22" s="25">
        <v>329</v>
      </c>
      <c r="C22" s="20" t="s">
        <v>21</v>
      </c>
      <c r="D22" s="46">
        <v>215359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215359</v>
      </c>
      <c r="O22" s="47">
        <f t="shared" si="1"/>
        <v>18.710599478714162</v>
      </c>
      <c r="P22" s="9"/>
    </row>
    <row r="23" spans="1:16" ht="15.75">
      <c r="A23" s="29" t="s">
        <v>23</v>
      </c>
      <c r="B23" s="30"/>
      <c r="C23" s="31"/>
      <c r="D23" s="32">
        <f t="shared" ref="D23:M23" si="5">SUM(D24:D34)</f>
        <v>1010270</v>
      </c>
      <c r="E23" s="32">
        <f t="shared" si="5"/>
        <v>1110</v>
      </c>
      <c r="F23" s="32">
        <f t="shared" si="5"/>
        <v>0</v>
      </c>
      <c r="G23" s="32">
        <f t="shared" si="5"/>
        <v>229770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1241150</v>
      </c>
      <c r="O23" s="45">
        <f t="shared" si="1"/>
        <v>107.83231972198088</v>
      </c>
      <c r="P23" s="10"/>
    </row>
    <row r="24" spans="1:16">
      <c r="A24" s="12"/>
      <c r="B24" s="25">
        <v>331.1</v>
      </c>
      <c r="C24" s="20" t="s">
        <v>22</v>
      </c>
      <c r="D24" s="46">
        <v>122298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122298</v>
      </c>
      <c r="O24" s="47">
        <f t="shared" si="1"/>
        <v>10.625369244135534</v>
      </c>
      <c r="P24" s="9"/>
    </row>
    <row r="25" spans="1:16">
      <c r="A25" s="12"/>
      <c r="B25" s="25">
        <v>334.1</v>
      </c>
      <c r="C25" s="20" t="s">
        <v>88</v>
      </c>
      <c r="D25" s="46">
        <v>0</v>
      </c>
      <c r="E25" s="46">
        <v>0</v>
      </c>
      <c r="F25" s="46">
        <v>0</v>
      </c>
      <c r="G25" s="46">
        <v>18555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18555</v>
      </c>
      <c r="O25" s="47">
        <f t="shared" si="1"/>
        <v>1.6120764552562989</v>
      </c>
      <c r="P25" s="9"/>
    </row>
    <row r="26" spans="1:16">
      <c r="A26" s="12"/>
      <c r="B26" s="25">
        <v>334.7</v>
      </c>
      <c r="C26" s="20" t="s">
        <v>25</v>
      </c>
      <c r="D26" s="46">
        <v>0</v>
      </c>
      <c r="E26" s="46">
        <v>1110</v>
      </c>
      <c r="F26" s="46">
        <v>0</v>
      </c>
      <c r="G26" s="46">
        <v>71215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6">SUM(D26:M26)</f>
        <v>72325</v>
      </c>
      <c r="O26" s="47">
        <f t="shared" si="1"/>
        <v>6.2836663770634233</v>
      </c>
      <c r="P26" s="9"/>
    </row>
    <row r="27" spans="1:16">
      <c r="A27" s="12"/>
      <c r="B27" s="25">
        <v>335.12</v>
      </c>
      <c r="C27" s="20" t="s">
        <v>26</v>
      </c>
      <c r="D27" s="46">
        <v>149170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149170</v>
      </c>
      <c r="O27" s="47">
        <f t="shared" si="1"/>
        <v>12.960034752389227</v>
      </c>
      <c r="P27" s="9"/>
    </row>
    <row r="28" spans="1:16">
      <c r="A28" s="12"/>
      <c r="B28" s="25">
        <v>335.14</v>
      </c>
      <c r="C28" s="20" t="s">
        <v>27</v>
      </c>
      <c r="D28" s="46">
        <v>259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259</v>
      </c>
      <c r="O28" s="47">
        <f t="shared" si="1"/>
        <v>2.2502172024326673E-2</v>
      </c>
      <c r="P28" s="9"/>
    </row>
    <row r="29" spans="1:16">
      <c r="A29" s="12"/>
      <c r="B29" s="25">
        <v>335.15</v>
      </c>
      <c r="C29" s="20" t="s">
        <v>28</v>
      </c>
      <c r="D29" s="46">
        <v>13727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13727</v>
      </c>
      <c r="O29" s="47">
        <f t="shared" si="1"/>
        <v>1.1926151172893136</v>
      </c>
      <c r="P29" s="9"/>
    </row>
    <row r="30" spans="1:16">
      <c r="A30" s="12"/>
      <c r="B30" s="25">
        <v>335.18</v>
      </c>
      <c r="C30" s="20" t="s">
        <v>29</v>
      </c>
      <c r="D30" s="46">
        <v>579504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579504</v>
      </c>
      <c r="O30" s="47">
        <f t="shared" si="1"/>
        <v>50.347871416159862</v>
      </c>
      <c r="P30" s="9"/>
    </row>
    <row r="31" spans="1:16">
      <c r="A31" s="12"/>
      <c r="B31" s="25">
        <v>335.21</v>
      </c>
      <c r="C31" s="20" t="s">
        <v>30</v>
      </c>
      <c r="D31" s="46">
        <v>7850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7850</v>
      </c>
      <c r="O31" s="47">
        <f t="shared" si="1"/>
        <v>0.68201563857515202</v>
      </c>
      <c r="P31" s="9"/>
    </row>
    <row r="32" spans="1:16">
      <c r="A32" s="12"/>
      <c r="B32" s="25">
        <v>335.49</v>
      </c>
      <c r="C32" s="20" t="s">
        <v>31</v>
      </c>
      <c r="D32" s="46">
        <v>0</v>
      </c>
      <c r="E32" s="46">
        <v>0</v>
      </c>
      <c r="F32" s="46">
        <v>0</v>
      </c>
      <c r="G32" s="46">
        <v>140000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140000</v>
      </c>
      <c r="O32" s="47">
        <f t="shared" si="1"/>
        <v>12.163336229365768</v>
      </c>
      <c r="P32" s="9"/>
    </row>
    <row r="33" spans="1:16">
      <c r="A33" s="12"/>
      <c r="B33" s="25">
        <v>337.2</v>
      </c>
      <c r="C33" s="20" t="s">
        <v>32</v>
      </c>
      <c r="D33" s="46">
        <v>68290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68290</v>
      </c>
      <c r="O33" s="47">
        <f t="shared" si="1"/>
        <v>5.9331016507384886</v>
      </c>
      <c r="P33" s="9"/>
    </row>
    <row r="34" spans="1:16">
      <c r="A34" s="12"/>
      <c r="B34" s="25">
        <v>339</v>
      </c>
      <c r="C34" s="20" t="s">
        <v>33</v>
      </c>
      <c r="D34" s="46">
        <v>69172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69172</v>
      </c>
      <c r="O34" s="47">
        <f t="shared" si="1"/>
        <v>6.0097306689834928</v>
      </c>
      <c r="P34" s="9"/>
    </row>
    <row r="35" spans="1:16" ht="15.75">
      <c r="A35" s="29" t="s">
        <v>38</v>
      </c>
      <c r="B35" s="30"/>
      <c r="C35" s="31"/>
      <c r="D35" s="32">
        <f t="shared" ref="D35:M35" si="7">SUM(D36:D47)</f>
        <v>1179700</v>
      </c>
      <c r="E35" s="32">
        <f t="shared" si="7"/>
        <v>281037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13410174</v>
      </c>
      <c r="J35" s="32">
        <f t="shared" si="7"/>
        <v>1401078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16271989</v>
      </c>
      <c r="O35" s="45">
        <f t="shared" si="1"/>
        <v>1413.7262380538662</v>
      </c>
      <c r="P35" s="10"/>
    </row>
    <row r="36" spans="1:16">
      <c r="A36" s="12"/>
      <c r="B36" s="25">
        <v>341.2</v>
      </c>
      <c r="C36" s="20" t="s">
        <v>41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1401078</v>
      </c>
      <c r="K36" s="46">
        <v>0</v>
      </c>
      <c r="L36" s="46">
        <v>0</v>
      </c>
      <c r="M36" s="46">
        <v>0</v>
      </c>
      <c r="N36" s="46">
        <f t="shared" ref="N36:N47" si="8">SUM(D36:M36)</f>
        <v>1401078</v>
      </c>
      <c r="O36" s="47">
        <f t="shared" si="1"/>
        <v>121.7270199826238</v>
      </c>
      <c r="P36" s="9"/>
    </row>
    <row r="37" spans="1:16">
      <c r="A37" s="12"/>
      <c r="B37" s="25">
        <v>342.1</v>
      </c>
      <c r="C37" s="20" t="s">
        <v>89</v>
      </c>
      <c r="D37" s="46">
        <v>0</v>
      </c>
      <c r="E37" s="46">
        <v>165850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165850</v>
      </c>
      <c r="O37" s="47">
        <f t="shared" ref="O37:O65" si="9">(N37/O$67)</f>
        <v>14.409209383145091</v>
      </c>
      <c r="P37" s="9"/>
    </row>
    <row r="38" spans="1:16">
      <c r="A38" s="12"/>
      <c r="B38" s="25">
        <v>342.2</v>
      </c>
      <c r="C38" s="20" t="s">
        <v>90</v>
      </c>
      <c r="D38" s="46">
        <v>0</v>
      </c>
      <c r="E38" s="46">
        <v>4952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4952</v>
      </c>
      <c r="O38" s="47">
        <f t="shared" si="9"/>
        <v>0.43023457862728065</v>
      </c>
      <c r="P38" s="9"/>
    </row>
    <row r="39" spans="1:16">
      <c r="A39" s="12"/>
      <c r="B39" s="25">
        <v>342.6</v>
      </c>
      <c r="C39" s="20" t="s">
        <v>42</v>
      </c>
      <c r="D39" s="46">
        <v>320525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320525</v>
      </c>
      <c r="O39" s="47">
        <f t="shared" si="9"/>
        <v>27.847523892267592</v>
      </c>
      <c r="P39" s="9"/>
    </row>
    <row r="40" spans="1:16">
      <c r="A40" s="12"/>
      <c r="B40" s="25">
        <v>342.9</v>
      </c>
      <c r="C40" s="20" t="s">
        <v>43</v>
      </c>
      <c r="D40" s="46">
        <v>130613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130613</v>
      </c>
      <c r="O40" s="47">
        <f t="shared" si="9"/>
        <v>11.347784535186793</v>
      </c>
      <c r="P40" s="9"/>
    </row>
    <row r="41" spans="1:16">
      <c r="A41" s="12"/>
      <c r="B41" s="25">
        <v>343.3</v>
      </c>
      <c r="C41" s="20" t="s">
        <v>44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3441279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3441279</v>
      </c>
      <c r="O41" s="47">
        <f t="shared" si="9"/>
        <v>298.98166811468286</v>
      </c>
      <c r="P41" s="9"/>
    </row>
    <row r="42" spans="1:16">
      <c r="A42" s="12"/>
      <c r="B42" s="25">
        <v>343.4</v>
      </c>
      <c r="C42" s="20" t="s">
        <v>45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2031329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2031329</v>
      </c>
      <c r="O42" s="47">
        <f t="shared" si="9"/>
        <v>176.48384013900954</v>
      </c>
      <c r="P42" s="9"/>
    </row>
    <row r="43" spans="1:16">
      <c r="A43" s="12"/>
      <c r="B43" s="25">
        <v>343.5</v>
      </c>
      <c r="C43" s="20" t="s">
        <v>46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4424724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4424724</v>
      </c>
      <c r="O43" s="47">
        <f t="shared" si="9"/>
        <v>384.42432667245873</v>
      </c>
      <c r="P43" s="9"/>
    </row>
    <row r="44" spans="1:16">
      <c r="A44" s="12"/>
      <c r="B44" s="25">
        <v>344.2</v>
      </c>
      <c r="C44" s="20" t="s">
        <v>47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2094793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2094793</v>
      </c>
      <c r="O44" s="47">
        <f t="shared" si="9"/>
        <v>181.9976542137272</v>
      </c>
      <c r="P44" s="9"/>
    </row>
    <row r="45" spans="1:16">
      <c r="A45" s="12"/>
      <c r="B45" s="25">
        <v>347.2</v>
      </c>
      <c r="C45" s="20" t="s">
        <v>48</v>
      </c>
      <c r="D45" s="46">
        <v>396896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396896</v>
      </c>
      <c r="O45" s="47">
        <f t="shared" si="9"/>
        <v>34.482710686359688</v>
      </c>
      <c r="P45" s="9"/>
    </row>
    <row r="46" spans="1:16">
      <c r="A46" s="12"/>
      <c r="B46" s="25">
        <v>347.5</v>
      </c>
      <c r="C46" s="20" t="s">
        <v>49</v>
      </c>
      <c r="D46" s="46">
        <v>217961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217961</v>
      </c>
      <c r="O46" s="47">
        <f t="shared" si="9"/>
        <v>18.93666377063423</v>
      </c>
      <c r="P46" s="9"/>
    </row>
    <row r="47" spans="1:16">
      <c r="A47" s="12"/>
      <c r="B47" s="25">
        <v>347.9</v>
      </c>
      <c r="C47" s="20" t="s">
        <v>50</v>
      </c>
      <c r="D47" s="46">
        <v>113705</v>
      </c>
      <c r="E47" s="46">
        <v>110235</v>
      </c>
      <c r="F47" s="46">
        <v>0</v>
      </c>
      <c r="G47" s="46">
        <v>0</v>
      </c>
      <c r="H47" s="46">
        <v>0</v>
      </c>
      <c r="I47" s="46">
        <v>1418049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1641989</v>
      </c>
      <c r="O47" s="47">
        <f t="shared" si="9"/>
        <v>142.65760208514337</v>
      </c>
      <c r="P47" s="9"/>
    </row>
    <row r="48" spans="1:16" ht="15.75">
      <c r="A48" s="29" t="s">
        <v>39</v>
      </c>
      <c r="B48" s="30"/>
      <c r="C48" s="31"/>
      <c r="D48" s="32">
        <f t="shared" ref="D48:M48" si="10">SUM(D49:D52)</f>
        <v>183355</v>
      </c>
      <c r="E48" s="32">
        <f t="shared" si="10"/>
        <v>750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65" si="11">SUM(D48:M48)</f>
        <v>184105</v>
      </c>
      <c r="O48" s="45">
        <f t="shared" si="9"/>
        <v>15.995221546481321</v>
      </c>
      <c r="P48" s="10"/>
    </row>
    <row r="49" spans="1:16">
      <c r="A49" s="13"/>
      <c r="B49" s="39">
        <v>351.1</v>
      </c>
      <c r="C49" s="21" t="s">
        <v>53</v>
      </c>
      <c r="D49" s="46">
        <v>46331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46331</v>
      </c>
      <c r="O49" s="47">
        <f t="shared" si="9"/>
        <v>4.025282363162467</v>
      </c>
      <c r="P49" s="9"/>
    </row>
    <row r="50" spans="1:16">
      <c r="A50" s="13"/>
      <c r="B50" s="39">
        <v>351.2</v>
      </c>
      <c r="C50" s="21" t="s">
        <v>54</v>
      </c>
      <c r="D50" s="46">
        <v>120919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120919</v>
      </c>
      <c r="O50" s="47">
        <f t="shared" si="9"/>
        <v>10.505560382276281</v>
      </c>
      <c r="P50" s="9"/>
    </row>
    <row r="51" spans="1:16">
      <c r="A51" s="13"/>
      <c r="B51" s="39">
        <v>354</v>
      </c>
      <c r="C51" s="21" t="s">
        <v>91</v>
      </c>
      <c r="D51" s="46">
        <v>3612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3612</v>
      </c>
      <c r="O51" s="47">
        <f t="shared" si="9"/>
        <v>0.31381407471763684</v>
      </c>
      <c r="P51" s="9"/>
    </row>
    <row r="52" spans="1:16">
      <c r="A52" s="13"/>
      <c r="B52" s="39">
        <v>359</v>
      </c>
      <c r="C52" s="21" t="s">
        <v>55</v>
      </c>
      <c r="D52" s="46">
        <v>12493</v>
      </c>
      <c r="E52" s="46">
        <v>750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13243</v>
      </c>
      <c r="O52" s="47">
        <f t="shared" si="9"/>
        <v>1.1505647263249348</v>
      </c>
      <c r="P52" s="9"/>
    </row>
    <row r="53" spans="1:16" ht="15.75">
      <c r="A53" s="29" t="s">
        <v>3</v>
      </c>
      <c r="B53" s="30"/>
      <c r="C53" s="31"/>
      <c r="D53" s="32">
        <f t="shared" ref="D53:M53" si="12">SUM(D54:D59)</f>
        <v>451737</v>
      </c>
      <c r="E53" s="32">
        <f t="shared" si="12"/>
        <v>1117</v>
      </c>
      <c r="F53" s="32">
        <f t="shared" si="12"/>
        <v>641</v>
      </c>
      <c r="G53" s="32">
        <f t="shared" si="12"/>
        <v>7026</v>
      </c>
      <c r="H53" s="32">
        <f t="shared" si="12"/>
        <v>0</v>
      </c>
      <c r="I53" s="32">
        <f t="shared" si="12"/>
        <v>1234378</v>
      </c>
      <c r="J53" s="32">
        <f t="shared" si="12"/>
        <v>134492</v>
      </c>
      <c r="K53" s="32">
        <f t="shared" si="12"/>
        <v>1640298</v>
      </c>
      <c r="L53" s="32">
        <f t="shared" si="12"/>
        <v>0</v>
      </c>
      <c r="M53" s="32">
        <f t="shared" si="12"/>
        <v>0</v>
      </c>
      <c r="N53" s="32">
        <f t="shared" si="11"/>
        <v>3469689</v>
      </c>
      <c r="O53" s="45">
        <f t="shared" si="9"/>
        <v>301.44995655951345</v>
      </c>
      <c r="P53" s="10"/>
    </row>
    <row r="54" spans="1:16">
      <c r="A54" s="12"/>
      <c r="B54" s="25">
        <v>361.1</v>
      </c>
      <c r="C54" s="20" t="s">
        <v>56</v>
      </c>
      <c r="D54" s="46">
        <v>117683</v>
      </c>
      <c r="E54" s="46">
        <v>1117</v>
      </c>
      <c r="F54" s="46">
        <v>641</v>
      </c>
      <c r="G54" s="46">
        <v>7026</v>
      </c>
      <c r="H54" s="46">
        <v>0</v>
      </c>
      <c r="I54" s="46">
        <v>15271</v>
      </c>
      <c r="J54" s="46">
        <v>0</v>
      </c>
      <c r="K54" s="46">
        <v>685941</v>
      </c>
      <c r="L54" s="46">
        <v>0</v>
      </c>
      <c r="M54" s="46">
        <v>0</v>
      </c>
      <c r="N54" s="46">
        <f t="shared" si="11"/>
        <v>827679</v>
      </c>
      <c r="O54" s="47">
        <f t="shared" si="9"/>
        <v>71.909556907037356</v>
      </c>
      <c r="P54" s="9"/>
    </row>
    <row r="55" spans="1:16">
      <c r="A55" s="12"/>
      <c r="B55" s="25">
        <v>361.4</v>
      </c>
      <c r="C55" s="20" t="s">
        <v>57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-1293513</v>
      </c>
      <c r="L55" s="46">
        <v>0</v>
      </c>
      <c r="M55" s="46">
        <v>0</v>
      </c>
      <c r="N55" s="46">
        <f t="shared" si="11"/>
        <v>-1293513</v>
      </c>
      <c r="O55" s="47">
        <f t="shared" si="9"/>
        <v>-112.38166811468288</v>
      </c>
      <c r="P55" s="9"/>
    </row>
    <row r="56" spans="1:16">
      <c r="A56" s="12"/>
      <c r="B56" s="25">
        <v>362</v>
      </c>
      <c r="C56" s="20" t="s">
        <v>58</v>
      </c>
      <c r="D56" s="46">
        <v>135051</v>
      </c>
      <c r="E56" s="46">
        <v>0</v>
      </c>
      <c r="F56" s="46">
        <v>0</v>
      </c>
      <c r="G56" s="46">
        <v>0</v>
      </c>
      <c r="H56" s="46">
        <v>0</v>
      </c>
      <c r="I56" s="46">
        <v>1144493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1279544</v>
      </c>
      <c r="O56" s="47">
        <f t="shared" si="9"/>
        <v>111.16802780191138</v>
      </c>
      <c r="P56" s="9"/>
    </row>
    <row r="57" spans="1:16">
      <c r="A57" s="12"/>
      <c r="B57" s="25">
        <v>364</v>
      </c>
      <c r="C57" s="20" t="s">
        <v>59</v>
      </c>
      <c r="D57" s="46">
        <v>24270</v>
      </c>
      <c r="E57" s="46">
        <v>0</v>
      </c>
      <c r="F57" s="46">
        <v>0</v>
      </c>
      <c r="G57" s="46">
        <v>0</v>
      </c>
      <c r="H57" s="46">
        <v>0</v>
      </c>
      <c r="I57" s="46">
        <v>9875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34145</v>
      </c>
      <c r="O57" s="47">
        <f t="shared" si="9"/>
        <v>2.9665508253692443</v>
      </c>
      <c r="P57" s="9"/>
    </row>
    <row r="58" spans="1:16">
      <c r="A58" s="12"/>
      <c r="B58" s="25">
        <v>368</v>
      </c>
      <c r="C58" s="20" t="s">
        <v>61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2232013</v>
      </c>
      <c r="L58" s="46">
        <v>0</v>
      </c>
      <c r="M58" s="46">
        <v>0</v>
      </c>
      <c r="N58" s="46">
        <f t="shared" si="11"/>
        <v>2232013</v>
      </c>
      <c r="O58" s="47">
        <f t="shared" si="9"/>
        <v>193.91946133796699</v>
      </c>
      <c r="P58" s="9"/>
    </row>
    <row r="59" spans="1:16">
      <c r="A59" s="12"/>
      <c r="B59" s="25">
        <v>369.9</v>
      </c>
      <c r="C59" s="20" t="s">
        <v>62</v>
      </c>
      <c r="D59" s="46">
        <v>174733</v>
      </c>
      <c r="E59" s="46">
        <v>0</v>
      </c>
      <c r="F59" s="46">
        <v>0</v>
      </c>
      <c r="G59" s="46">
        <v>0</v>
      </c>
      <c r="H59" s="46">
        <v>0</v>
      </c>
      <c r="I59" s="46">
        <v>64739</v>
      </c>
      <c r="J59" s="46">
        <v>134492</v>
      </c>
      <c r="K59" s="46">
        <v>15857</v>
      </c>
      <c r="L59" s="46">
        <v>0</v>
      </c>
      <c r="M59" s="46">
        <v>0</v>
      </c>
      <c r="N59" s="46">
        <f t="shared" si="11"/>
        <v>389821</v>
      </c>
      <c r="O59" s="47">
        <f t="shared" si="9"/>
        <v>33.868027801911381</v>
      </c>
      <c r="P59" s="9"/>
    </row>
    <row r="60" spans="1:16" ht="15.75">
      <c r="A60" s="29" t="s">
        <v>40</v>
      </c>
      <c r="B60" s="30"/>
      <c r="C60" s="31"/>
      <c r="D60" s="32">
        <f t="shared" ref="D60:M60" si="13">SUM(D61:D64)</f>
        <v>1690129</v>
      </c>
      <c r="E60" s="32">
        <f t="shared" si="13"/>
        <v>26000</v>
      </c>
      <c r="F60" s="32">
        <f t="shared" si="13"/>
        <v>4528000</v>
      </c>
      <c r="G60" s="32">
        <f t="shared" si="13"/>
        <v>380764</v>
      </c>
      <c r="H60" s="32">
        <f t="shared" si="13"/>
        <v>0</v>
      </c>
      <c r="I60" s="32">
        <f t="shared" si="13"/>
        <v>1448926</v>
      </c>
      <c r="J60" s="32">
        <f t="shared" si="13"/>
        <v>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 t="shared" si="11"/>
        <v>8073819</v>
      </c>
      <c r="O60" s="45">
        <f t="shared" si="9"/>
        <v>701.46125108601211</v>
      </c>
      <c r="P60" s="9"/>
    </row>
    <row r="61" spans="1:16">
      <c r="A61" s="12"/>
      <c r="B61" s="25">
        <v>381</v>
      </c>
      <c r="C61" s="20" t="s">
        <v>63</v>
      </c>
      <c r="D61" s="46">
        <v>366460</v>
      </c>
      <c r="E61" s="46">
        <v>26000</v>
      </c>
      <c r="F61" s="46">
        <v>495000</v>
      </c>
      <c r="G61" s="46">
        <v>73852</v>
      </c>
      <c r="H61" s="46">
        <v>0</v>
      </c>
      <c r="I61" s="46">
        <v>200000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1161312</v>
      </c>
      <c r="O61" s="47">
        <f t="shared" si="9"/>
        <v>100.89591659426586</v>
      </c>
      <c r="P61" s="9"/>
    </row>
    <row r="62" spans="1:16">
      <c r="A62" s="12"/>
      <c r="B62" s="25">
        <v>384</v>
      </c>
      <c r="C62" s="20" t="s">
        <v>92</v>
      </c>
      <c r="D62" s="46">
        <v>1323669</v>
      </c>
      <c r="E62" s="46">
        <v>0</v>
      </c>
      <c r="F62" s="46">
        <v>4033000</v>
      </c>
      <c r="G62" s="46">
        <v>306912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5663581</v>
      </c>
      <c r="O62" s="47">
        <f t="shared" si="9"/>
        <v>492.0574283231972</v>
      </c>
      <c r="P62" s="9"/>
    </row>
    <row r="63" spans="1:16">
      <c r="A63" s="12"/>
      <c r="B63" s="25">
        <v>389.2</v>
      </c>
      <c r="C63" s="20" t="s">
        <v>64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1129328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1129328</v>
      </c>
      <c r="O63" s="47">
        <f t="shared" si="9"/>
        <v>98.117115551694184</v>
      </c>
      <c r="P63" s="9"/>
    </row>
    <row r="64" spans="1:16" ht="15.75" thickBot="1">
      <c r="A64" s="12"/>
      <c r="B64" s="25">
        <v>389.3</v>
      </c>
      <c r="C64" s="20" t="s">
        <v>65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119598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119598</v>
      </c>
      <c r="O64" s="47">
        <f t="shared" si="9"/>
        <v>10.390790616854909</v>
      </c>
      <c r="P64" s="9"/>
    </row>
    <row r="65" spans="1:119" ht="16.5" thickBot="1">
      <c r="A65" s="14" t="s">
        <v>51</v>
      </c>
      <c r="B65" s="23"/>
      <c r="C65" s="22"/>
      <c r="D65" s="15">
        <f t="shared" ref="D65:M65" si="14">SUM(D5,D16,D23,D35,D48,D53,D60)</f>
        <v>17482528</v>
      </c>
      <c r="E65" s="15">
        <f t="shared" si="14"/>
        <v>310014</v>
      </c>
      <c r="F65" s="15">
        <f t="shared" si="14"/>
        <v>4528641</v>
      </c>
      <c r="G65" s="15">
        <f t="shared" si="14"/>
        <v>870521</v>
      </c>
      <c r="H65" s="15">
        <f t="shared" si="14"/>
        <v>0</v>
      </c>
      <c r="I65" s="15">
        <f t="shared" si="14"/>
        <v>16093478</v>
      </c>
      <c r="J65" s="15">
        <f t="shared" si="14"/>
        <v>1535570</v>
      </c>
      <c r="K65" s="15">
        <f t="shared" si="14"/>
        <v>1860187</v>
      </c>
      <c r="L65" s="15">
        <f t="shared" si="14"/>
        <v>0</v>
      </c>
      <c r="M65" s="15">
        <f t="shared" si="14"/>
        <v>0</v>
      </c>
      <c r="N65" s="15">
        <f t="shared" si="11"/>
        <v>42680939</v>
      </c>
      <c r="O65" s="38">
        <f t="shared" si="9"/>
        <v>3708.1615117289311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18" t="s">
        <v>93</v>
      </c>
      <c r="M67" s="118"/>
      <c r="N67" s="118"/>
      <c r="O67" s="43">
        <v>11510</v>
      </c>
    </row>
    <row r="68" spans="1:119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customHeight="1" thickBot="1">
      <c r="A69" s="120" t="s">
        <v>82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67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72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68</v>
      </c>
      <c r="F4" s="34" t="s">
        <v>69</v>
      </c>
      <c r="G4" s="34" t="s">
        <v>70</v>
      </c>
      <c r="H4" s="34" t="s">
        <v>5</v>
      </c>
      <c r="I4" s="34" t="s">
        <v>6</v>
      </c>
      <c r="J4" s="35" t="s">
        <v>71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9959804</v>
      </c>
      <c r="E5" s="27">
        <f t="shared" si="0"/>
        <v>16468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221346</v>
      </c>
      <c r="L5" s="27">
        <f t="shared" si="0"/>
        <v>0</v>
      </c>
      <c r="M5" s="27">
        <f t="shared" si="0"/>
        <v>0</v>
      </c>
      <c r="N5" s="28">
        <f t="shared" ref="N5:N13" si="1">SUM(D5:M5)</f>
        <v>10197618</v>
      </c>
      <c r="O5" s="33">
        <f t="shared" ref="O5:O36" si="2">(N5/O$63)</f>
        <v>887.75293810394362</v>
      </c>
      <c r="P5" s="6"/>
    </row>
    <row r="6" spans="1:133">
      <c r="A6" s="12"/>
      <c r="B6" s="25">
        <v>311</v>
      </c>
      <c r="C6" s="20" t="s">
        <v>2</v>
      </c>
      <c r="D6" s="46">
        <v>8552119</v>
      </c>
      <c r="E6" s="46">
        <v>16468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8568587</v>
      </c>
      <c r="O6" s="47">
        <f t="shared" si="2"/>
        <v>745.93775572386176</v>
      </c>
      <c r="P6" s="9"/>
    </row>
    <row r="7" spans="1:133">
      <c r="A7" s="12"/>
      <c r="B7" s="25">
        <v>312.10000000000002</v>
      </c>
      <c r="C7" s="20" t="s">
        <v>10</v>
      </c>
      <c r="D7" s="46">
        <v>200800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200800</v>
      </c>
      <c r="O7" s="47">
        <f t="shared" si="2"/>
        <v>17.480630277705231</v>
      </c>
      <c r="P7" s="9"/>
    </row>
    <row r="8" spans="1:133">
      <c r="A8" s="12"/>
      <c r="B8" s="25">
        <v>312.51</v>
      </c>
      <c r="C8" s="20" t="s">
        <v>78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123802</v>
      </c>
      <c r="L8" s="46">
        <v>0</v>
      </c>
      <c r="M8" s="46">
        <v>0</v>
      </c>
      <c r="N8" s="46">
        <f t="shared" si="1"/>
        <v>123802</v>
      </c>
      <c r="O8" s="47">
        <f t="shared" si="2"/>
        <v>10.777574649603901</v>
      </c>
      <c r="P8" s="9"/>
    </row>
    <row r="9" spans="1:133">
      <c r="A9" s="12"/>
      <c r="B9" s="25">
        <v>312.52</v>
      </c>
      <c r="C9" s="20" t="s">
        <v>75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97544</v>
      </c>
      <c r="L9" s="46">
        <v>0</v>
      </c>
      <c r="M9" s="46">
        <v>0</v>
      </c>
      <c r="N9" s="46">
        <f t="shared" si="1"/>
        <v>97544</v>
      </c>
      <c r="O9" s="47">
        <f t="shared" si="2"/>
        <v>8.4916862540262912</v>
      </c>
      <c r="P9" s="9"/>
    </row>
    <row r="10" spans="1:133">
      <c r="A10" s="12"/>
      <c r="B10" s="25">
        <v>312.60000000000002</v>
      </c>
      <c r="C10" s="20" t="s">
        <v>11</v>
      </c>
      <c r="D10" s="46">
        <v>1096146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1096146</v>
      </c>
      <c r="O10" s="47">
        <f t="shared" si="2"/>
        <v>95.424915121441629</v>
      </c>
      <c r="P10" s="9"/>
    </row>
    <row r="11" spans="1:133">
      <c r="A11" s="12"/>
      <c r="B11" s="25">
        <v>316</v>
      </c>
      <c r="C11" s="20" t="s">
        <v>12</v>
      </c>
      <c r="D11" s="46">
        <v>110739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110739</v>
      </c>
      <c r="O11" s="47">
        <f t="shared" si="2"/>
        <v>9.6403760773047793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SUM(D13:D21)</f>
        <v>1874696</v>
      </c>
      <c r="E12" s="32">
        <f t="shared" si="3"/>
        <v>1666233</v>
      </c>
      <c r="F12" s="32">
        <f t="shared" si="3"/>
        <v>0</v>
      </c>
      <c r="G12" s="32">
        <f t="shared" si="3"/>
        <v>295005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3835934</v>
      </c>
      <c r="O12" s="45">
        <f t="shared" si="2"/>
        <v>333.93697222947679</v>
      </c>
      <c r="P12" s="10"/>
    </row>
    <row r="13" spans="1:133">
      <c r="A13" s="12"/>
      <c r="B13" s="25">
        <v>322</v>
      </c>
      <c r="C13" s="20" t="s">
        <v>0</v>
      </c>
      <c r="D13" s="46">
        <v>449030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449030</v>
      </c>
      <c r="O13" s="47">
        <f t="shared" si="2"/>
        <v>39.090275964133369</v>
      </c>
      <c r="P13" s="9"/>
    </row>
    <row r="14" spans="1:133">
      <c r="A14" s="12"/>
      <c r="B14" s="25">
        <v>323.10000000000002</v>
      </c>
      <c r="C14" s="20" t="s">
        <v>14</v>
      </c>
      <c r="D14" s="46">
        <v>1225415</v>
      </c>
      <c r="E14" s="46">
        <v>622093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1" si="4">SUM(D14:M14)</f>
        <v>1847508</v>
      </c>
      <c r="O14" s="47">
        <f t="shared" si="2"/>
        <v>160.83468268477409</v>
      </c>
      <c r="P14" s="9"/>
    </row>
    <row r="15" spans="1:133">
      <c r="A15" s="12"/>
      <c r="B15" s="25">
        <v>323.2</v>
      </c>
      <c r="C15" s="20" t="s">
        <v>15</v>
      </c>
      <c r="D15" s="46">
        <v>0</v>
      </c>
      <c r="E15" s="46">
        <v>722495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722495</v>
      </c>
      <c r="O15" s="47">
        <f t="shared" si="2"/>
        <v>62.896752851049015</v>
      </c>
      <c r="P15" s="9"/>
    </row>
    <row r="16" spans="1:133">
      <c r="A16" s="12"/>
      <c r="B16" s="25">
        <v>323.3</v>
      </c>
      <c r="C16" s="20" t="s">
        <v>16</v>
      </c>
      <c r="D16" s="46">
        <v>0</v>
      </c>
      <c r="E16" s="46">
        <v>224592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224592</v>
      </c>
      <c r="O16" s="47">
        <f t="shared" si="2"/>
        <v>19.55184121180465</v>
      </c>
      <c r="P16" s="9"/>
    </row>
    <row r="17" spans="1:16">
      <c r="A17" s="12"/>
      <c r="B17" s="25">
        <v>323.39999999999998</v>
      </c>
      <c r="C17" s="20" t="s">
        <v>17</v>
      </c>
      <c r="D17" s="46">
        <v>0</v>
      </c>
      <c r="E17" s="46">
        <v>97053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97053</v>
      </c>
      <c r="O17" s="47">
        <f t="shared" si="2"/>
        <v>8.4489422825803082</v>
      </c>
      <c r="P17" s="9"/>
    </row>
    <row r="18" spans="1:16">
      <c r="A18" s="12"/>
      <c r="B18" s="25">
        <v>323.89999999999998</v>
      </c>
      <c r="C18" s="20" t="s">
        <v>79</v>
      </c>
      <c r="D18" s="46">
        <v>200251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200251</v>
      </c>
      <c r="O18" s="47">
        <f t="shared" si="2"/>
        <v>17.43283712022286</v>
      </c>
      <c r="P18" s="9"/>
    </row>
    <row r="19" spans="1:16">
      <c r="A19" s="12"/>
      <c r="B19" s="25">
        <v>324.12</v>
      </c>
      <c r="C19" s="20" t="s">
        <v>18</v>
      </c>
      <c r="D19" s="46">
        <v>0</v>
      </c>
      <c r="E19" s="46">
        <v>0</v>
      </c>
      <c r="F19" s="46">
        <v>0</v>
      </c>
      <c r="G19" s="46">
        <v>51651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51651</v>
      </c>
      <c r="O19" s="47">
        <f t="shared" si="2"/>
        <v>4.4964742752676941</v>
      </c>
      <c r="P19" s="9"/>
    </row>
    <row r="20" spans="1:16">
      <c r="A20" s="12"/>
      <c r="B20" s="25">
        <v>324.62</v>
      </c>
      <c r="C20" s="20" t="s">
        <v>19</v>
      </c>
      <c r="D20" s="46">
        <v>0</v>
      </c>
      <c r="E20" s="46">
        <v>0</v>
      </c>
      <c r="F20" s="46">
        <v>0</v>
      </c>
      <c r="G20" s="46">
        <v>196217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196217</v>
      </c>
      <c r="O20" s="47">
        <f t="shared" si="2"/>
        <v>17.081657525898841</v>
      </c>
      <c r="P20" s="9"/>
    </row>
    <row r="21" spans="1:16">
      <c r="A21" s="12"/>
      <c r="B21" s="25">
        <v>324.70999999999998</v>
      </c>
      <c r="C21" s="20" t="s">
        <v>20</v>
      </c>
      <c r="D21" s="46">
        <v>0</v>
      </c>
      <c r="E21" s="46">
        <v>0</v>
      </c>
      <c r="F21" s="46">
        <v>0</v>
      </c>
      <c r="G21" s="46">
        <v>47137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47137</v>
      </c>
      <c r="O21" s="47">
        <f t="shared" si="2"/>
        <v>4.1035083137459738</v>
      </c>
      <c r="P21" s="9"/>
    </row>
    <row r="22" spans="1:16" ht="15.75">
      <c r="A22" s="29" t="s">
        <v>23</v>
      </c>
      <c r="B22" s="30"/>
      <c r="C22" s="31"/>
      <c r="D22" s="32">
        <f t="shared" ref="D22:M22" si="5">SUM(D23:D33)</f>
        <v>877211</v>
      </c>
      <c r="E22" s="32">
        <f t="shared" si="5"/>
        <v>1190</v>
      </c>
      <c r="F22" s="32">
        <f t="shared" si="5"/>
        <v>0</v>
      </c>
      <c r="G22" s="32">
        <f t="shared" si="5"/>
        <v>347714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>SUM(D22:M22)</f>
        <v>1226115</v>
      </c>
      <c r="O22" s="45">
        <f t="shared" si="2"/>
        <v>106.73935753460434</v>
      </c>
      <c r="P22" s="10"/>
    </row>
    <row r="23" spans="1:16">
      <c r="A23" s="12"/>
      <c r="B23" s="25">
        <v>331.1</v>
      </c>
      <c r="C23" s="20" t="s">
        <v>22</v>
      </c>
      <c r="D23" s="46">
        <v>128466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128466</v>
      </c>
      <c r="O23" s="47">
        <f t="shared" si="2"/>
        <v>11.183598850874903</v>
      </c>
      <c r="P23" s="9"/>
    </row>
    <row r="24" spans="1:16">
      <c r="A24" s="12"/>
      <c r="B24" s="25">
        <v>334.7</v>
      </c>
      <c r="C24" s="20" t="s">
        <v>25</v>
      </c>
      <c r="D24" s="46">
        <v>0</v>
      </c>
      <c r="E24" s="46">
        <v>1190</v>
      </c>
      <c r="F24" s="46">
        <v>0</v>
      </c>
      <c r="G24" s="46">
        <v>93417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94607</v>
      </c>
      <c r="O24" s="47">
        <f t="shared" si="2"/>
        <v>8.2360059197353532</v>
      </c>
      <c r="P24" s="9"/>
    </row>
    <row r="25" spans="1:16">
      <c r="A25" s="12"/>
      <c r="B25" s="25">
        <v>335.12</v>
      </c>
      <c r="C25" s="20" t="s">
        <v>26</v>
      </c>
      <c r="D25" s="46">
        <v>48929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48929</v>
      </c>
      <c r="O25" s="47">
        <f t="shared" si="2"/>
        <v>4.2595107512840604</v>
      </c>
      <c r="P25" s="9"/>
    </row>
    <row r="26" spans="1:16">
      <c r="A26" s="12"/>
      <c r="B26" s="25">
        <v>335.14</v>
      </c>
      <c r="C26" s="20" t="s">
        <v>27</v>
      </c>
      <c r="D26" s="46">
        <v>587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587</v>
      </c>
      <c r="O26" s="47">
        <f t="shared" si="2"/>
        <v>5.1101244885522763E-2</v>
      </c>
      <c r="P26" s="9"/>
    </row>
    <row r="27" spans="1:16">
      <c r="A27" s="12"/>
      <c r="B27" s="25">
        <v>335.15</v>
      </c>
      <c r="C27" s="20" t="s">
        <v>28</v>
      </c>
      <c r="D27" s="46">
        <v>12082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12082</v>
      </c>
      <c r="O27" s="47">
        <f t="shared" si="2"/>
        <v>1.0517976843388177</v>
      </c>
      <c r="P27" s="9"/>
    </row>
    <row r="28" spans="1:16">
      <c r="A28" s="12"/>
      <c r="B28" s="25">
        <v>335.18</v>
      </c>
      <c r="C28" s="20" t="s">
        <v>29</v>
      </c>
      <c r="D28" s="46">
        <v>558241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558241</v>
      </c>
      <c r="O28" s="47">
        <f t="shared" si="2"/>
        <v>48.5976321058588</v>
      </c>
      <c r="P28" s="9"/>
    </row>
    <row r="29" spans="1:16">
      <c r="A29" s="12"/>
      <c r="B29" s="25">
        <v>335.21</v>
      </c>
      <c r="C29" s="20" t="s">
        <v>30</v>
      </c>
      <c r="D29" s="46">
        <v>6480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6480</v>
      </c>
      <c r="O29" s="47">
        <f t="shared" si="2"/>
        <v>0.56411595716897367</v>
      </c>
      <c r="P29" s="9"/>
    </row>
    <row r="30" spans="1:16">
      <c r="A30" s="12"/>
      <c r="B30" s="25">
        <v>335.49</v>
      </c>
      <c r="C30" s="20" t="s">
        <v>31</v>
      </c>
      <c r="D30" s="46">
        <v>0</v>
      </c>
      <c r="E30" s="46">
        <v>0</v>
      </c>
      <c r="F30" s="46">
        <v>0</v>
      </c>
      <c r="G30" s="46">
        <v>239297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239297</v>
      </c>
      <c r="O30" s="47">
        <f t="shared" si="2"/>
        <v>20.831983981892574</v>
      </c>
      <c r="P30" s="9"/>
    </row>
    <row r="31" spans="1:16">
      <c r="A31" s="12"/>
      <c r="B31" s="25">
        <v>337.2</v>
      </c>
      <c r="C31" s="20" t="s">
        <v>32</v>
      </c>
      <c r="D31" s="46">
        <v>66667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66667</v>
      </c>
      <c r="O31" s="47">
        <f t="shared" si="2"/>
        <v>5.8036911291024635</v>
      </c>
      <c r="P31" s="9"/>
    </row>
    <row r="32" spans="1:16">
      <c r="A32" s="12"/>
      <c r="B32" s="25">
        <v>337.9</v>
      </c>
      <c r="C32" s="20" t="s">
        <v>80</v>
      </c>
      <c r="D32" s="46">
        <v>0</v>
      </c>
      <c r="E32" s="46">
        <v>0</v>
      </c>
      <c r="F32" s="46">
        <v>0</v>
      </c>
      <c r="G32" s="46">
        <v>15000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15000</v>
      </c>
      <c r="O32" s="47">
        <f t="shared" si="2"/>
        <v>1.3058239749281797</v>
      </c>
      <c r="P32" s="9"/>
    </row>
    <row r="33" spans="1:16">
      <c r="A33" s="12"/>
      <c r="B33" s="25">
        <v>339</v>
      </c>
      <c r="C33" s="20" t="s">
        <v>33</v>
      </c>
      <c r="D33" s="46">
        <v>55759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55759</v>
      </c>
      <c r="O33" s="47">
        <f t="shared" si="2"/>
        <v>4.8540959345346915</v>
      </c>
      <c r="P33" s="9"/>
    </row>
    <row r="34" spans="1:16" ht="15.75">
      <c r="A34" s="29" t="s">
        <v>38</v>
      </c>
      <c r="B34" s="30"/>
      <c r="C34" s="31"/>
      <c r="D34" s="32">
        <f t="shared" ref="D34:M34" si="7">SUM(D35:D44)</f>
        <v>937192</v>
      </c>
      <c r="E34" s="32">
        <f t="shared" si="7"/>
        <v>71060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12382031</v>
      </c>
      <c r="J34" s="32">
        <f t="shared" si="7"/>
        <v>1476445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14866728</v>
      </c>
      <c r="O34" s="45">
        <f t="shared" si="2"/>
        <v>1294.2219900757377</v>
      </c>
      <c r="P34" s="10"/>
    </row>
    <row r="35" spans="1:16">
      <c r="A35" s="12"/>
      <c r="B35" s="25">
        <v>341.2</v>
      </c>
      <c r="C35" s="20" t="s">
        <v>41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1476445</v>
      </c>
      <c r="K35" s="46">
        <v>0</v>
      </c>
      <c r="L35" s="46">
        <v>0</v>
      </c>
      <c r="M35" s="46">
        <v>0</v>
      </c>
      <c r="N35" s="46">
        <f t="shared" ref="N35:N44" si="8">SUM(D35:M35)</f>
        <v>1476445</v>
      </c>
      <c r="O35" s="47">
        <f t="shared" si="2"/>
        <v>128.53181857752242</v>
      </c>
      <c r="P35" s="9"/>
    </row>
    <row r="36" spans="1:16">
      <c r="A36" s="12"/>
      <c r="B36" s="25">
        <v>342.6</v>
      </c>
      <c r="C36" s="20" t="s">
        <v>42</v>
      </c>
      <c r="D36" s="46">
        <v>278976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278976</v>
      </c>
      <c r="O36" s="47">
        <f t="shared" si="2"/>
        <v>24.286236615304258</v>
      </c>
      <c r="P36" s="9"/>
    </row>
    <row r="37" spans="1:16">
      <c r="A37" s="12"/>
      <c r="B37" s="25">
        <v>342.9</v>
      </c>
      <c r="C37" s="20" t="s">
        <v>43</v>
      </c>
      <c r="D37" s="46">
        <v>28590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28590</v>
      </c>
      <c r="O37" s="47">
        <f t="shared" ref="O37:O61" si="9">(N37/O$63)</f>
        <v>2.4889004962131103</v>
      </c>
      <c r="P37" s="9"/>
    </row>
    <row r="38" spans="1:16">
      <c r="A38" s="12"/>
      <c r="B38" s="25">
        <v>343.3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3181007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3181007</v>
      </c>
      <c r="O38" s="47">
        <f t="shared" si="9"/>
        <v>276.92234700095759</v>
      </c>
      <c r="P38" s="9"/>
    </row>
    <row r="39" spans="1:16">
      <c r="A39" s="12"/>
      <c r="B39" s="25">
        <v>343.4</v>
      </c>
      <c r="C39" s="20" t="s">
        <v>45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1996979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1996979</v>
      </c>
      <c r="O39" s="47">
        <f t="shared" si="9"/>
        <v>173.84687037520675</v>
      </c>
      <c r="P39" s="9"/>
    </row>
    <row r="40" spans="1:16">
      <c r="A40" s="12"/>
      <c r="B40" s="25">
        <v>343.5</v>
      </c>
      <c r="C40" s="20" t="s">
        <v>46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4031973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4031973</v>
      </c>
      <c r="O40" s="47">
        <f t="shared" si="9"/>
        <v>351.00313397753985</v>
      </c>
      <c r="P40" s="9"/>
    </row>
    <row r="41" spans="1:16">
      <c r="A41" s="12"/>
      <c r="B41" s="25">
        <v>344.2</v>
      </c>
      <c r="C41" s="20" t="s">
        <v>47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1885130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1885130</v>
      </c>
      <c r="O41" s="47">
        <f t="shared" si="9"/>
        <v>164.10986332375728</v>
      </c>
      <c r="P41" s="9"/>
    </row>
    <row r="42" spans="1:16">
      <c r="A42" s="12"/>
      <c r="B42" s="25">
        <v>347.2</v>
      </c>
      <c r="C42" s="20" t="s">
        <v>48</v>
      </c>
      <c r="D42" s="46">
        <v>324692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324692</v>
      </c>
      <c r="O42" s="47">
        <f t="shared" si="9"/>
        <v>28.2660398711587</v>
      </c>
      <c r="P42" s="9"/>
    </row>
    <row r="43" spans="1:16">
      <c r="A43" s="12"/>
      <c r="B43" s="25">
        <v>347.5</v>
      </c>
      <c r="C43" s="20" t="s">
        <v>49</v>
      </c>
      <c r="D43" s="46">
        <v>247144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247144</v>
      </c>
      <c r="O43" s="47">
        <f t="shared" si="9"/>
        <v>21.515104030643336</v>
      </c>
      <c r="P43" s="9"/>
    </row>
    <row r="44" spans="1:16">
      <c r="A44" s="12"/>
      <c r="B44" s="25">
        <v>347.9</v>
      </c>
      <c r="C44" s="20" t="s">
        <v>50</v>
      </c>
      <c r="D44" s="46">
        <v>57790</v>
      </c>
      <c r="E44" s="46">
        <v>71060</v>
      </c>
      <c r="F44" s="46">
        <v>0</v>
      </c>
      <c r="G44" s="46">
        <v>0</v>
      </c>
      <c r="H44" s="46">
        <v>0</v>
      </c>
      <c r="I44" s="46">
        <v>1286942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1415792</v>
      </c>
      <c r="O44" s="47">
        <f t="shared" si="9"/>
        <v>123.25167580743449</v>
      </c>
      <c r="P44" s="9"/>
    </row>
    <row r="45" spans="1:16" ht="15.75">
      <c r="A45" s="29" t="s">
        <v>39</v>
      </c>
      <c r="B45" s="30"/>
      <c r="C45" s="31"/>
      <c r="D45" s="32">
        <f t="shared" ref="D45:M45" si="10">SUM(D46:D48)</f>
        <v>355404</v>
      </c>
      <c r="E45" s="32">
        <f t="shared" si="10"/>
        <v>11342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ref="N45:N50" si="11">SUM(D45:M45)</f>
        <v>366746</v>
      </c>
      <c r="O45" s="45">
        <f t="shared" si="9"/>
        <v>31.927047967267345</v>
      </c>
      <c r="P45" s="10"/>
    </row>
    <row r="46" spans="1:16">
      <c r="A46" s="13"/>
      <c r="B46" s="39">
        <v>351.1</v>
      </c>
      <c r="C46" s="21" t="s">
        <v>53</v>
      </c>
      <c r="D46" s="46">
        <v>321917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321917</v>
      </c>
      <c r="O46" s="47">
        <f t="shared" si="9"/>
        <v>28.024462435796988</v>
      </c>
      <c r="P46" s="9"/>
    </row>
    <row r="47" spans="1:16">
      <c r="A47" s="13"/>
      <c r="B47" s="39">
        <v>351.2</v>
      </c>
      <c r="C47" s="21" t="s">
        <v>54</v>
      </c>
      <c r="D47" s="46">
        <v>25333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25333</v>
      </c>
      <c r="O47" s="47">
        <f t="shared" si="9"/>
        <v>2.2053625837903716</v>
      </c>
      <c r="P47" s="9"/>
    </row>
    <row r="48" spans="1:16">
      <c r="A48" s="13"/>
      <c r="B48" s="39">
        <v>359</v>
      </c>
      <c r="C48" s="21" t="s">
        <v>55</v>
      </c>
      <c r="D48" s="46">
        <v>8154</v>
      </c>
      <c r="E48" s="46">
        <v>11342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19496</v>
      </c>
      <c r="O48" s="47">
        <f t="shared" si="9"/>
        <v>1.697222947679986</v>
      </c>
      <c r="P48" s="9"/>
    </row>
    <row r="49" spans="1:119" ht="15.75">
      <c r="A49" s="29" t="s">
        <v>3</v>
      </c>
      <c r="B49" s="30"/>
      <c r="C49" s="31"/>
      <c r="D49" s="32">
        <f t="shared" ref="D49:M49" si="12">SUM(D50:D56)</f>
        <v>249448</v>
      </c>
      <c r="E49" s="32">
        <f t="shared" si="12"/>
        <v>13738</v>
      </c>
      <c r="F49" s="32">
        <f t="shared" si="12"/>
        <v>778</v>
      </c>
      <c r="G49" s="32">
        <f t="shared" si="12"/>
        <v>16477</v>
      </c>
      <c r="H49" s="32">
        <f t="shared" si="12"/>
        <v>0</v>
      </c>
      <c r="I49" s="32">
        <f t="shared" si="12"/>
        <v>1039340</v>
      </c>
      <c r="J49" s="32">
        <f t="shared" si="12"/>
        <v>55860</v>
      </c>
      <c r="K49" s="32">
        <f t="shared" si="12"/>
        <v>4443789</v>
      </c>
      <c r="L49" s="32">
        <f t="shared" si="12"/>
        <v>0</v>
      </c>
      <c r="M49" s="32">
        <f t="shared" si="12"/>
        <v>0</v>
      </c>
      <c r="N49" s="32">
        <f t="shared" si="11"/>
        <v>5819430</v>
      </c>
      <c r="O49" s="45">
        <f t="shared" si="9"/>
        <v>506.61008096108645</v>
      </c>
      <c r="P49" s="10"/>
    </row>
    <row r="50" spans="1:119">
      <c r="A50" s="12"/>
      <c r="B50" s="25">
        <v>361.1</v>
      </c>
      <c r="C50" s="20" t="s">
        <v>56</v>
      </c>
      <c r="D50" s="46">
        <v>71092</v>
      </c>
      <c r="E50" s="46">
        <v>13738</v>
      </c>
      <c r="F50" s="46">
        <v>778</v>
      </c>
      <c r="G50" s="46">
        <v>16477</v>
      </c>
      <c r="H50" s="46">
        <v>0</v>
      </c>
      <c r="I50" s="46">
        <v>47026</v>
      </c>
      <c r="J50" s="46">
        <v>0</v>
      </c>
      <c r="K50" s="46">
        <v>663007</v>
      </c>
      <c r="L50" s="46">
        <v>0</v>
      </c>
      <c r="M50" s="46">
        <v>0</v>
      </c>
      <c r="N50" s="46">
        <f t="shared" si="11"/>
        <v>812118</v>
      </c>
      <c r="O50" s="47">
        <f t="shared" si="9"/>
        <v>70.698876991381567</v>
      </c>
      <c r="P50" s="9"/>
    </row>
    <row r="51" spans="1:119">
      <c r="A51" s="12"/>
      <c r="B51" s="25">
        <v>361.4</v>
      </c>
      <c r="C51" s="20" t="s">
        <v>57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1584642</v>
      </c>
      <c r="L51" s="46">
        <v>0</v>
      </c>
      <c r="M51" s="46">
        <v>0</v>
      </c>
      <c r="N51" s="46">
        <f t="shared" ref="N51:N56" si="13">SUM(D51:M51)</f>
        <v>1584642</v>
      </c>
      <c r="O51" s="47">
        <f t="shared" si="9"/>
        <v>137.95090101854271</v>
      </c>
      <c r="P51" s="9"/>
    </row>
    <row r="52" spans="1:119">
      <c r="A52" s="12"/>
      <c r="B52" s="25">
        <v>362</v>
      </c>
      <c r="C52" s="20" t="s">
        <v>58</v>
      </c>
      <c r="D52" s="46">
        <v>124986</v>
      </c>
      <c r="E52" s="46">
        <v>0</v>
      </c>
      <c r="F52" s="46">
        <v>0</v>
      </c>
      <c r="G52" s="46">
        <v>0</v>
      </c>
      <c r="H52" s="46">
        <v>0</v>
      </c>
      <c r="I52" s="46">
        <v>958346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1083332</v>
      </c>
      <c r="O52" s="47">
        <f t="shared" si="9"/>
        <v>94.309393227126321</v>
      </c>
      <c r="P52" s="9"/>
    </row>
    <row r="53" spans="1:119">
      <c r="A53" s="12"/>
      <c r="B53" s="25">
        <v>364</v>
      </c>
      <c r="C53" s="20" t="s">
        <v>59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2275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2275</v>
      </c>
      <c r="O53" s="47">
        <f t="shared" si="9"/>
        <v>0.19804996953077392</v>
      </c>
      <c r="P53" s="9"/>
    </row>
    <row r="54" spans="1:119">
      <c r="A54" s="12"/>
      <c r="B54" s="25">
        <v>365</v>
      </c>
      <c r="C54" s="20" t="s">
        <v>60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1007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1007</v>
      </c>
      <c r="O54" s="47">
        <f t="shared" si="9"/>
        <v>8.7664316183511795E-2</v>
      </c>
      <c r="P54" s="9"/>
    </row>
    <row r="55" spans="1:119">
      <c r="A55" s="12"/>
      <c r="B55" s="25">
        <v>368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2189586</v>
      </c>
      <c r="L55" s="46">
        <v>0</v>
      </c>
      <c r="M55" s="46">
        <v>0</v>
      </c>
      <c r="N55" s="46">
        <f t="shared" si="13"/>
        <v>2189586</v>
      </c>
      <c r="O55" s="47">
        <f t="shared" si="9"/>
        <v>190.61425959780621</v>
      </c>
      <c r="P55" s="9"/>
    </row>
    <row r="56" spans="1:119">
      <c r="A56" s="12"/>
      <c r="B56" s="25">
        <v>369.9</v>
      </c>
      <c r="C56" s="20" t="s">
        <v>62</v>
      </c>
      <c r="D56" s="46">
        <v>53370</v>
      </c>
      <c r="E56" s="46">
        <v>0</v>
      </c>
      <c r="F56" s="46">
        <v>0</v>
      </c>
      <c r="G56" s="46">
        <v>0</v>
      </c>
      <c r="H56" s="46">
        <v>0</v>
      </c>
      <c r="I56" s="46">
        <v>30686</v>
      </c>
      <c r="J56" s="46">
        <v>55860</v>
      </c>
      <c r="K56" s="46">
        <v>6554</v>
      </c>
      <c r="L56" s="46">
        <v>0</v>
      </c>
      <c r="M56" s="46">
        <v>0</v>
      </c>
      <c r="N56" s="46">
        <f t="shared" si="13"/>
        <v>146470</v>
      </c>
      <c r="O56" s="47">
        <f t="shared" si="9"/>
        <v>12.750935840515366</v>
      </c>
      <c r="P56" s="9"/>
    </row>
    <row r="57" spans="1:119" ht="15.75">
      <c r="A57" s="29" t="s">
        <v>40</v>
      </c>
      <c r="B57" s="30"/>
      <c r="C57" s="31"/>
      <c r="D57" s="32">
        <f t="shared" ref="D57:M57" si="14">SUM(D58:D60)</f>
        <v>2194409</v>
      </c>
      <c r="E57" s="32">
        <f t="shared" si="14"/>
        <v>23000</v>
      </c>
      <c r="F57" s="32">
        <f t="shared" si="14"/>
        <v>474000</v>
      </c>
      <c r="G57" s="32">
        <f t="shared" si="14"/>
        <v>60000</v>
      </c>
      <c r="H57" s="32">
        <f t="shared" si="14"/>
        <v>0</v>
      </c>
      <c r="I57" s="32">
        <f t="shared" si="14"/>
        <v>1340631</v>
      </c>
      <c r="J57" s="32">
        <f t="shared" si="14"/>
        <v>0</v>
      </c>
      <c r="K57" s="32">
        <f t="shared" si="14"/>
        <v>0</v>
      </c>
      <c r="L57" s="32">
        <f t="shared" si="14"/>
        <v>0</v>
      </c>
      <c r="M57" s="32">
        <f t="shared" si="14"/>
        <v>0</v>
      </c>
      <c r="N57" s="32">
        <f>SUM(D57:M57)</f>
        <v>4092040</v>
      </c>
      <c r="O57" s="45">
        <f t="shared" si="9"/>
        <v>356.23226255767389</v>
      </c>
      <c r="P57" s="9"/>
    </row>
    <row r="58" spans="1:119">
      <c r="A58" s="12"/>
      <c r="B58" s="25">
        <v>381</v>
      </c>
      <c r="C58" s="20" t="s">
        <v>63</v>
      </c>
      <c r="D58" s="46">
        <v>2194409</v>
      </c>
      <c r="E58" s="46">
        <v>23000</v>
      </c>
      <c r="F58" s="46">
        <v>474000</v>
      </c>
      <c r="G58" s="46">
        <v>60000</v>
      </c>
      <c r="H58" s="46">
        <v>0</v>
      </c>
      <c r="I58" s="46">
        <v>300000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3051409</v>
      </c>
      <c r="O58" s="47">
        <f t="shared" si="9"/>
        <v>265.64020196744144</v>
      </c>
      <c r="P58" s="9"/>
    </row>
    <row r="59" spans="1:119">
      <c r="A59" s="12"/>
      <c r="B59" s="25">
        <v>389.2</v>
      </c>
      <c r="C59" s="20" t="s">
        <v>64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380407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380407</v>
      </c>
      <c r="O59" s="47">
        <f t="shared" si="9"/>
        <v>33.116305388700269</v>
      </c>
      <c r="P59" s="9"/>
    </row>
    <row r="60" spans="1:119" ht="15.75" thickBot="1">
      <c r="A60" s="12"/>
      <c r="B60" s="25">
        <v>389.3</v>
      </c>
      <c r="C60" s="20" t="s">
        <v>65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660224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660224</v>
      </c>
      <c r="O60" s="47">
        <f t="shared" si="9"/>
        <v>57.475755201532166</v>
      </c>
      <c r="P60" s="9"/>
    </row>
    <row r="61" spans="1:119" ht="16.5" thickBot="1">
      <c r="A61" s="14" t="s">
        <v>51</v>
      </c>
      <c r="B61" s="23"/>
      <c r="C61" s="22"/>
      <c r="D61" s="15">
        <f t="shared" ref="D61:M61" si="15">SUM(D5,D12,D22,D34,D45,D49,D57)</f>
        <v>16448164</v>
      </c>
      <c r="E61" s="15">
        <f t="shared" si="15"/>
        <v>1803031</v>
      </c>
      <c r="F61" s="15">
        <f t="shared" si="15"/>
        <v>474778</v>
      </c>
      <c r="G61" s="15">
        <f t="shared" si="15"/>
        <v>719196</v>
      </c>
      <c r="H61" s="15">
        <f t="shared" si="15"/>
        <v>0</v>
      </c>
      <c r="I61" s="15">
        <f t="shared" si="15"/>
        <v>14762002</v>
      </c>
      <c r="J61" s="15">
        <f t="shared" si="15"/>
        <v>1532305</v>
      </c>
      <c r="K61" s="15">
        <f t="shared" si="15"/>
        <v>4665135</v>
      </c>
      <c r="L61" s="15">
        <f t="shared" si="15"/>
        <v>0</v>
      </c>
      <c r="M61" s="15">
        <f t="shared" si="15"/>
        <v>0</v>
      </c>
      <c r="N61" s="15">
        <f>SUM(D61:M61)</f>
        <v>40404611</v>
      </c>
      <c r="O61" s="38">
        <f t="shared" si="9"/>
        <v>3517.42064942979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118" t="s">
        <v>81</v>
      </c>
      <c r="M63" s="118"/>
      <c r="N63" s="118"/>
      <c r="O63" s="43">
        <v>11487</v>
      </c>
    </row>
    <row r="64" spans="1:119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</row>
    <row r="65" spans="1:15" ht="15.75" thickBot="1">
      <c r="A65" s="120" t="s">
        <v>82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6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67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72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68</v>
      </c>
      <c r="F4" s="34" t="s">
        <v>69</v>
      </c>
      <c r="G4" s="34" t="s">
        <v>70</v>
      </c>
      <c r="H4" s="34" t="s">
        <v>5</v>
      </c>
      <c r="I4" s="34" t="s">
        <v>6</v>
      </c>
      <c r="J4" s="35" t="s">
        <v>71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9542054</v>
      </c>
      <c r="E5" s="27">
        <f t="shared" si="0"/>
        <v>23581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273308</v>
      </c>
      <c r="L5" s="27">
        <f t="shared" si="0"/>
        <v>0</v>
      </c>
      <c r="M5" s="27">
        <f t="shared" si="0"/>
        <v>0</v>
      </c>
      <c r="N5" s="28">
        <f t="shared" ref="N5:N13" si="1">SUM(D5:M5)</f>
        <v>9838943</v>
      </c>
      <c r="O5" s="33">
        <f t="shared" ref="O5:O36" si="2">(N5/O$64)</f>
        <v>816.17113231024473</v>
      </c>
      <c r="P5" s="6"/>
    </row>
    <row r="6" spans="1:133">
      <c r="A6" s="12"/>
      <c r="B6" s="25">
        <v>311</v>
      </c>
      <c r="C6" s="20" t="s">
        <v>2</v>
      </c>
      <c r="D6" s="46">
        <v>8069241</v>
      </c>
      <c r="E6" s="46">
        <v>23581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8092822</v>
      </c>
      <c r="O6" s="47">
        <f t="shared" si="2"/>
        <v>671.32492741600993</v>
      </c>
      <c r="P6" s="9"/>
    </row>
    <row r="7" spans="1:133">
      <c r="A7" s="12"/>
      <c r="B7" s="25">
        <v>312.10000000000002</v>
      </c>
      <c r="C7" s="20" t="s">
        <v>10</v>
      </c>
      <c r="D7" s="46">
        <v>224495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224495</v>
      </c>
      <c r="O7" s="47">
        <f t="shared" si="2"/>
        <v>18.622563251762752</v>
      </c>
      <c r="P7" s="9"/>
    </row>
    <row r="8" spans="1:133">
      <c r="A8" s="12"/>
      <c r="B8" s="25">
        <v>312.51</v>
      </c>
      <c r="C8" s="20" t="s">
        <v>74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141603</v>
      </c>
      <c r="L8" s="46">
        <v>0</v>
      </c>
      <c r="M8" s="46">
        <v>0</v>
      </c>
      <c r="N8" s="46">
        <f t="shared" si="1"/>
        <v>141603</v>
      </c>
      <c r="O8" s="47">
        <f t="shared" si="2"/>
        <v>11.74641227706346</v>
      </c>
      <c r="P8" s="9"/>
    </row>
    <row r="9" spans="1:133">
      <c r="A9" s="12"/>
      <c r="B9" s="25">
        <v>312.52</v>
      </c>
      <c r="C9" s="20" t="s">
        <v>75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131705</v>
      </c>
      <c r="L9" s="46">
        <v>0</v>
      </c>
      <c r="M9" s="46">
        <v>0</v>
      </c>
      <c r="N9" s="46">
        <f t="shared" si="1"/>
        <v>131705</v>
      </c>
      <c r="O9" s="47">
        <f t="shared" si="2"/>
        <v>10.925342181667357</v>
      </c>
      <c r="P9" s="9"/>
    </row>
    <row r="10" spans="1:133">
      <c r="A10" s="12"/>
      <c r="B10" s="25">
        <v>312.60000000000002</v>
      </c>
      <c r="C10" s="20" t="s">
        <v>11</v>
      </c>
      <c r="D10" s="46">
        <v>1131870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1131870</v>
      </c>
      <c r="O10" s="47">
        <f t="shared" si="2"/>
        <v>93.892160929075075</v>
      </c>
      <c r="P10" s="9"/>
    </row>
    <row r="11" spans="1:133">
      <c r="A11" s="12"/>
      <c r="B11" s="25">
        <v>316</v>
      </c>
      <c r="C11" s="20" t="s">
        <v>12</v>
      </c>
      <c r="D11" s="46">
        <v>116448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116448</v>
      </c>
      <c r="O11" s="47">
        <f t="shared" si="2"/>
        <v>9.6597262546661131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SUM(D13:D21)</f>
        <v>1530656</v>
      </c>
      <c r="E12" s="32">
        <f t="shared" si="3"/>
        <v>1675690</v>
      </c>
      <c r="F12" s="32">
        <f t="shared" si="3"/>
        <v>0</v>
      </c>
      <c r="G12" s="32">
        <f t="shared" si="3"/>
        <v>77093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3283439</v>
      </c>
      <c r="O12" s="45">
        <f t="shared" si="2"/>
        <v>272.37154707590213</v>
      </c>
      <c r="P12" s="10"/>
    </row>
    <row r="13" spans="1:133">
      <c r="A13" s="12"/>
      <c r="B13" s="25">
        <v>322</v>
      </c>
      <c r="C13" s="20" t="s">
        <v>0</v>
      </c>
      <c r="D13" s="46">
        <v>224187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224187</v>
      </c>
      <c r="O13" s="47">
        <f t="shared" si="2"/>
        <v>18.597013687266696</v>
      </c>
      <c r="P13" s="9"/>
    </row>
    <row r="14" spans="1:133">
      <c r="A14" s="12"/>
      <c r="B14" s="25">
        <v>323.10000000000002</v>
      </c>
      <c r="C14" s="20" t="s">
        <v>14</v>
      </c>
      <c r="D14" s="46">
        <v>1156755</v>
      </c>
      <c r="E14" s="46">
        <v>601369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1" si="4">SUM(D14:M14)</f>
        <v>1758124</v>
      </c>
      <c r="O14" s="47">
        <f t="shared" si="2"/>
        <v>145.84189133139776</v>
      </c>
      <c r="P14" s="9"/>
    </row>
    <row r="15" spans="1:133">
      <c r="A15" s="12"/>
      <c r="B15" s="25">
        <v>323.2</v>
      </c>
      <c r="C15" s="20" t="s">
        <v>15</v>
      </c>
      <c r="D15" s="46">
        <v>0</v>
      </c>
      <c r="E15" s="46">
        <v>768657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768657</v>
      </c>
      <c r="O15" s="47">
        <f t="shared" si="2"/>
        <v>63.76250518457072</v>
      </c>
      <c r="P15" s="9"/>
    </row>
    <row r="16" spans="1:133">
      <c r="A16" s="12"/>
      <c r="B16" s="25">
        <v>323.3</v>
      </c>
      <c r="C16" s="20" t="s">
        <v>16</v>
      </c>
      <c r="D16" s="46">
        <v>0</v>
      </c>
      <c r="E16" s="46">
        <v>219949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219949</v>
      </c>
      <c r="O16" s="47">
        <f t="shared" si="2"/>
        <v>18.24545831605143</v>
      </c>
      <c r="P16" s="9"/>
    </row>
    <row r="17" spans="1:16">
      <c r="A17" s="12"/>
      <c r="B17" s="25">
        <v>323.39999999999998</v>
      </c>
      <c r="C17" s="20" t="s">
        <v>17</v>
      </c>
      <c r="D17" s="46">
        <v>0</v>
      </c>
      <c r="E17" s="46">
        <v>85715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85715</v>
      </c>
      <c r="O17" s="47">
        <f t="shared" si="2"/>
        <v>7.1103276648693488</v>
      </c>
      <c r="P17" s="9"/>
    </row>
    <row r="18" spans="1:16">
      <c r="A18" s="12"/>
      <c r="B18" s="25">
        <v>324.12</v>
      </c>
      <c r="C18" s="20" t="s">
        <v>18</v>
      </c>
      <c r="D18" s="46">
        <v>0</v>
      </c>
      <c r="E18" s="46">
        <v>0</v>
      </c>
      <c r="F18" s="46">
        <v>0</v>
      </c>
      <c r="G18" s="46">
        <v>13234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13234</v>
      </c>
      <c r="O18" s="47">
        <f t="shared" si="2"/>
        <v>1.0978017420157611</v>
      </c>
      <c r="P18" s="9"/>
    </row>
    <row r="19" spans="1:16">
      <c r="A19" s="12"/>
      <c r="B19" s="25">
        <v>324.62</v>
      </c>
      <c r="C19" s="20" t="s">
        <v>19</v>
      </c>
      <c r="D19" s="46">
        <v>0</v>
      </c>
      <c r="E19" s="46">
        <v>0</v>
      </c>
      <c r="F19" s="46">
        <v>0</v>
      </c>
      <c r="G19" s="46">
        <v>51481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51481</v>
      </c>
      <c r="O19" s="47">
        <f t="shared" si="2"/>
        <v>4.2705101617586063</v>
      </c>
      <c r="P19" s="9"/>
    </row>
    <row r="20" spans="1:16">
      <c r="A20" s="12"/>
      <c r="B20" s="25">
        <v>324.70999999999998</v>
      </c>
      <c r="C20" s="20" t="s">
        <v>20</v>
      </c>
      <c r="D20" s="46">
        <v>0</v>
      </c>
      <c r="E20" s="46">
        <v>0</v>
      </c>
      <c r="F20" s="46">
        <v>0</v>
      </c>
      <c r="G20" s="46">
        <v>12378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12378</v>
      </c>
      <c r="O20" s="47">
        <f t="shared" si="2"/>
        <v>1.0267938614682703</v>
      </c>
      <c r="P20" s="9"/>
    </row>
    <row r="21" spans="1:16">
      <c r="A21" s="12"/>
      <c r="B21" s="25">
        <v>329</v>
      </c>
      <c r="C21" s="20" t="s">
        <v>21</v>
      </c>
      <c r="D21" s="46">
        <v>149714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149714</v>
      </c>
      <c r="O21" s="47">
        <f t="shared" si="2"/>
        <v>12.419245126503526</v>
      </c>
      <c r="P21" s="9"/>
    </row>
    <row r="22" spans="1:16" ht="15.75">
      <c r="A22" s="29" t="s">
        <v>23</v>
      </c>
      <c r="B22" s="30"/>
      <c r="C22" s="31"/>
      <c r="D22" s="32">
        <f t="shared" ref="D22:M22" si="5">SUM(D23:D33)</f>
        <v>930539</v>
      </c>
      <c r="E22" s="32">
        <f t="shared" si="5"/>
        <v>1890</v>
      </c>
      <c r="F22" s="32">
        <f t="shared" si="5"/>
        <v>0</v>
      </c>
      <c r="G22" s="32">
        <f t="shared" si="5"/>
        <v>497014</v>
      </c>
      <c r="H22" s="32">
        <f t="shared" si="5"/>
        <v>0</v>
      </c>
      <c r="I22" s="32">
        <f t="shared" si="5"/>
        <v>11589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>SUM(D22:M22)</f>
        <v>1441032</v>
      </c>
      <c r="O22" s="45">
        <f t="shared" si="2"/>
        <v>119.53811696391539</v>
      </c>
      <c r="P22" s="10"/>
    </row>
    <row r="23" spans="1:16">
      <c r="A23" s="12"/>
      <c r="B23" s="25">
        <v>331.1</v>
      </c>
      <c r="C23" s="20" t="s">
        <v>22</v>
      </c>
      <c r="D23" s="46">
        <v>172701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172701</v>
      </c>
      <c r="O23" s="47">
        <f t="shared" si="2"/>
        <v>14.326088759850684</v>
      </c>
      <c r="P23" s="9"/>
    </row>
    <row r="24" spans="1:16">
      <c r="A24" s="12"/>
      <c r="B24" s="25">
        <v>331.7</v>
      </c>
      <c r="C24" s="20" t="s">
        <v>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11589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1" si="6">SUM(D24:M24)</f>
        <v>11589</v>
      </c>
      <c r="O24" s="47">
        <f t="shared" si="2"/>
        <v>0.96134384072998758</v>
      </c>
      <c r="P24" s="9"/>
    </row>
    <row r="25" spans="1:16">
      <c r="A25" s="12"/>
      <c r="B25" s="25">
        <v>334.7</v>
      </c>
      <c r="C25" s="20" t="s">
        <v>25</v>
      </c>
      <c r="D25" s="46">
        <v>0</v>
      </c>
      <c r="E25" s="46">
        <v>1890</v>
      </c>
      <c r="F25" s="46">
        <v>0</v>
      </c>
      <c r="G25" s="46">
        <v>256729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258619</v>
      </c>
      <c r="O25" s="47">
        <f t="shared" si="2"/>
        <v>21.453255910410618</v>
      </c>
      <c r="P25" s="9"/>
    </row>
    <row r="26" spans="1:16">
      <c r="A26" s="12"/>
      <c r="B26" s="25">
        <v>335.12</v>
      </c>
      <c r="C26" s="20" t="s">
        <v>26</v>
      </c>
      <c r="D26" s="46">
        <v>48613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48613</v>
      </c>
      <c r="O26" s="47">
        <f t="shared" si="2"/>
        <v>4.0326005806719207</v>
      </c>
      <c r="P26" s="9"/>
    </row>
    <row r="27" spans="1:16">
      <c r="A27" s="12"/>
      <c r="B27" s="25">
        <v>335.14</v>
      </c>
      <c r="C27" s="20" t="s">
        <v>27</v>
      </c>
      <c r="D27" s="46">
        <v>297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297</v>
      </c>
      <c r="O27" s="47">
        <f t="shared" si="2"/>
        <v>2.463708004977188E-2</v>
      </c>
      <c r="P27" s="9"/>
    </row>
    <row r="28" spans="1:16">
      <c r="A28" s="12"/>
      <c r="B28" s="25">
        <v>335.15</v>
      </c>
      <c r="C28" s="20" t="s">
        <v>28</v>
      </c>
      <c r="D28" s="46">
        <v>13412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13412</v>
      </c>
      <c r="O28" s="47">
        <f t="shared" si="2"/>
        <v>1.1125673994193281</v>
      </c>
      <c r="P28" s="9"/>
    </row>
    <row r="29" spans="1:16">
      <c r="A29" s="12"/>
      <c r="B29" s="25">
        <v>335.18</v>
      </c>
      <c r="C29" s="20" t="s">
        <v>29</v>
      </c>
      <c r="D29" s="46">
        <v>581700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581700</v>
      </c>
      <c r="O29" s="47">
        <f t="shared" si="2"/>
        <v>48.253836582330983</v>
      </c>
      <c r="P29" s="9"/>
    </row>
    <row r="30" spans="1:16">
      <c r="A30" s="12"/>
      <c r="B30" s="25">
        <v>335.21</v>
      </c>
      <c r="C30" s="20" t="s">
        <v>30</v>
      </c>
      <c r="D30" s="46">
        <v>6480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6480</v>
      </c>
      <c r="O30" s="47">
        <f t="shared" si="2"/>
        <v>0.53753629199502284</v>
      </c>
      <c r="P30" s="9"/>
    </row>
    <row r="31" spans="1:16">
      <c r="A31" s="12"/>
      <c r="B31" s="25">
        <v>335.49</v>
      </c>
      <c r="C31" s="20" t="s">
        <v>31</v>
      </c>
      <c r="D31" s="46">
        <v>0</v>
      </c>
      <c r="E31" s="46">
        <v>0</v>
      </c>
      <c r="F31" s="46">
        <v>0</v>
      </c>
      <c r="G31" s="46">
        <v>240285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240285</v>
      </c>
      <c r="O31" s="47">
        <f t="shared" si="2"/>
        <v>19.932393197843219</v>
      </c>
      <c r="P31" s="9"/>
    </row>
    <row r="32" spans="1:16">
      <c r="A32" s="12"/>
      <c r="B32" s="25">
        <v>337.2</v>
      </c>
      <c r="C32" s="20" t="s">
        <v>32</v>
      </c>
      <c r="D32" s="46">
        <v>57336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57336</v>
      </c>
      <c r="O32" s="47">
        <f t="shared" si="2"/>
        <v>4.756200746578183</v>
      </c>
      <c r="P32" s="9"/>
    </row>
    <row r="33" spans="1:16">
      <c r="A33" s="12"/>
      <c r="B33" s="25">
        <v>339</v>
      </c>
      <c r="C33" s="20" t="s">
        <v>33</v>
      </c>
      <c r="D33" s="46">
        <v>50000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50000</v>
      </c>
      <c r="O33" s="47">
        <f t="shared" si="2"/>
        <v>4.1476565740356701</v>
      </c>
      <c r="P33" s="9"/>
    </row>
    <row r="34" spans="1:16" ht="15.75">
      <c r="A34" s="29" t="s">
        <v>38</v>
      </c>
      <c r="B34" s="30"/>
      <c r="C34" s="31"/>
      <c r="D34" s="32">
        <f t="shared" ref="D34:M34" si="7">SUM(D35:D44)</f>
        <v>881149</v>
      </c>
      <c r="E34" s="32">
        <f t="shared" si="7"/>
        <v>49158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11716261</v>
      </c>
      <c r="J34" s="32">
        <f t="shared" si="7"/>
        <v>1235340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13881908</v>
      </c>
      <c r="O34" s="45">
        <f t="shared" si="2"/>
        <v>1151.5477395271671</v>
      </c>
      <c r="P34" s="10"/>
    </row>
    <row r="35" spans="1:16">
      <c r="A35" s="12"/>
      <c r="B35" s="25">
        <v>341.2</v>
      </c>
      <c r="C35" s="20" t="s">
        <v>41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1235340</v>
      </c>
      <c r="K35" s="46">
        <v>0</v>
      </c>
      <c r="L35" s="46">
        <v>0</v>
      </c>
      <c r="M35" s="46">
        <v>0</v>
      </c>
      <c r="N35" s="46">
        <f>SUM(D35:M35)</f>
        <v>1235340</v>
      </c>
      <c r="O35" s="47">
        <f t="shared" si="2"/>
        <v>102.47532144338449</v>
      </c>
      <c r="P35" s="9"/>
    </row>
    <row r="36" spans="1:16">
      <c r="A36" s="12"/>
      <c r="B36" s="25">
        <v>342.6</v>
      </c>
      <c r="C36" s="20" t="s">
        <v>42</v>
      </c>
      <c r="D36" s="46">
        <v>251508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8">SUM(D36:M36)</f>
        <v>251508</v>
      </c>
      <c r="O36" s="47">
        <f t="shared" si="2"/>
        <v>20.863376192451266</v>
      </c>
      <c r="P36" s="9"/>
    </row>
    <row r="37" spans="1:16">
      <c r="A37" s="12"/>
      <c r="B37" s="25">
        <v>342.9</v>
      </c>
      <c r="C37" s="20" t="s">
        <v>43</v>
      </c>
      <c r="D37" s="46">
        <v>18507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18507</v>
      </c>
      <c r="O37" s="47">
        <f t="shared" ref="O37:O62" si="9">(N37/O$64)</f>
        <v>1.5352136043135629</v>
      </c>
      <c r="P37" s="9"/>
    </row>
    <row r="38" spans="1:16">
      <c r="A38" s="12"/>
      <c r="B38" s="25">
        <v>343.3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3124041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3124041</v>
      </c>
      <c r="O38" s="47">
        <f t="shared" si="9"/>
        <v>259.14898382413935</v>
      </c>
      <c r="P38" s="9"/>
    </row>
    <row r="39" spans="1:16">
      <c r="A39" s="12"/>
      <c r="B39" s="25">
        <v>343.4</v>
      </c>
      <c r="C39" s="20" t="s">
        <v>45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2002180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2002180</v>
      </c>
      <c r="O39" s="47">
        <f t="shared" si="9"/>
        <v>166.08710078805476</v>
      </c>
      <c r="P39" s="9"/>
    </row>
    <row r="40" spans="1:16">
      <c r="A40" s="12"/>
      <c r="B40" s="25">
        <v>343.5</v>
      </c>
      <c r="C40" s="20" t="s">
        <v>46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3642733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3642733</v>
      </c>
      <c r="O40" s="47">
        <f t="shared" si="9"/>
        <v>302.17610949813354</v>
      </c>
      <c r="P40" s="9"/>
    </row>
    <row r="41" spans="1:16">
      <c r="A41" s="12"/>
      <c r="B41" s="25">
        <v>344.2</v>
      </c>
      <c r="C41" s="20" t="s">
        <v>47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1401993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1401993</v>
      </c>
      <c r="O41" s="47">
        <f t="shared" si="9"/>
        <v>116.29970966403982</v>
      </c>
      <c r="P41" s="9"/>
    </row>
    <row r="42" spans="1:16">
      <c r="A42" s="12"/>
      <c r="B42" s="25">
        <v>347.2</v>
      </c>
      <c r="C42" s="20" t="s">
        <v>48</v>
      </c>
      <c r="D42" s="46">
        <v>367011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367011</v>
      </c>
      <c r="O42" s="47">
        <f t="shared" si="9"/>
        <v>30.444711737868104</v>
      </c>
      <c r="P42" s="9"/>
    </row>
    <row r="43" spans="1:16">
      <c r="A43" s="12"/>
      <c r="B43" s="25">
        <v>347.5</v>
      </c>
      <c r="C43" s="20" t="s">
        <v>49</v>
      </c>
      <c r="D43" s="46">
        <v>225675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225675</v>
      </c>
      <c r="O43" s="47">
        <f t="shared" si="9"/>
        <v>18.720447946909996</v>
      </c>
      <c r="P43" s="9"/>
    </row>
    <row r="44" spans="1:16">
      <c r="A44" s="12"/>
      <c r="B44" s="25">
        <v>347.9</v>
      </c>
      <c r="C44" s="20" t="s">
        <v>50</v>
      </c>
      <c r="D44" s="46">
        <v>18448</v>
      </c>
      <c r="E44" s="46">
        <v>49158</v>
      </c>
      <c r="F44" s="46">
        <v>0</v>
      </c>
      <c r="G44" s="46">
        <v>0</v>
      </c>
      <c r="H44" s="46">
        <v>0</v>
      </c>
      <c r="I44" s="46">
        <v>1545314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0" si="10">SUM(D44:M44)</f>
        <v>1612920</v>
      </c>
      <c r="O44" s="47">
        <f t="shared" si="9"/>
        <v>133.79676482787227</v>
      </c>
      <c r="P44" s="9"/>
    </row>
    <row r="45" spans="1:16" ht="15.75">
      <c r="A45" s="29" t="s">
        <v>39</v>
      </c>
      <c r="B45" s="30"/>
      <c r="C45" s="31"/>
      <c r="D45" s="32">
        <f t="shared" ref="D45:M45" si="11">SUM(D46:D48)</f>
        <v>78966</v>
      </c>
      <c r="E45" s="32">
        <f t="shared" si="11"/>
        <v>9618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0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10"/>
        <v>88584</v>
      </c>
      <c r="O45" s="45">
        <f t="shared" si="9"/>
        <v>7.3483201990875155</v>
      </c>
      <c r="P45" s="10"/>
    </row>
    <row r="46" spans="1:16">
      <c r="A46" s="13"/>
      <c r="B46" s="39">
        <v>351.1</v>
      </c>
      <c r="C46" s="21" t="s">
        <v>53</v>
      </c>
      <c r="D46" s="46">
        <v>56663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56663</v>
      </c>
      <c r="O46" s="47">
        <f t="shared" si="9"/>
        <v>4.7003732890916634</v>
      </c>
      <c r="P46" s="9"/>
    </row>
    <row r="47" spans="1:16">
      <c r="A47" s="13"/>
      <c r="B47" s="39">
        <v>351.2</v>
      </c>
      <c r="C47" s="21" t="s">
        <v>54</v>
      </c>
      <c r="D47" s="46">
        <v>14778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14778</v>
      </c>
      <c r="O47" s="47">
        <f t="shared" si="9"/>
        <v>1.2258813770219825</v>
      </c>
      <c r="P47" s="9"/>
    </row>
    <row r="48" spans="1:16">
      <c r="A48" s="13"/>
      <c r="B48" s="39">
        <v>359</v>
      </c>
      <c r="C48" s="21" t="s">
        <v>55</v>
      </c>
      <c r="D48" s="46">
        <v>7525</v>
      </c>
      <c r="E48" s="46">
        <v>9618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17143</v>
      </c>
      <c r="O48" s="47">
        <f t="shared" si="9"/>
        <v>1.4220655329738698</v>
      </c>
      <c r="P48" s="9"/>
    </row>
    <row r="49" spans="1:119" ht="15.75">
      <c r="A49" s="29" t="s">
        <v>3</v>
      </c>
      <c r="B49" s="30"/>
      <c r="C49" s="31"/>
      <c r="D49" s="32">
        <f t="shared" ref="D49:M49" si="12">SUM(D50:D56)</f>
        <v>273507</v>
      </c>
      <c r="E49" s="32">
        <f t="shared" si="12"/>
        <v>2165</v>
      </c>
      <c r="F49" s="32">
        <f t="shared" si="12"/>
        <v>2373</v>
      </c>
      <c r="G49" s="32">
        <f t="shared" si="12"/>
        <v>1313</v>
      </c>
      <c r="H49" s="32">
        <f t="shared" si="12"/>
        <v>0</v>
      </c>
      <c r="I49" s="32">
        <f t="shared" si="12"/>
        <v>1768620</v>
      </c>
      <c r="J49" s="32">
        <f t="shared" si="12"/>
        <v>53613</v>
      </c>
      <c r="K49" s="32">
        <f t="shared" si="12"/>
        <v>1408207</v>
      </c>
      <c r="L49" s="32">
        <f t="shared" si="12"/>
        <v>0</v>
      </c>
      <c r="M49" s="32">
        <f t="shared" si="12"/>
        <v>0</v>
      </c>
      <c r="N49" s="32">
        <f t="shared" si="10"/>
        <v>3509798</v>
      </c>
      <c r="O49" s="45">
        <f t="shared" si="9"/>
        <v>291.1487349647449</v>
      </c>
      <c r="P49" s="10"/>
    </row>
    <row r="50" spans="1:119">
      <c r="A50" s="12"/>
      <c r="B50" s="25">
        <v>361.1</v>
      </c>
      <c r="C50" s="20" t="s">
        <v>56</v>
      </c>
      <c r="D50" s="46">
        <v>105046</v>
      </c>
      <c r="E50" s="46">
        <v>2165</v>
      </c>
      <c r="F50" s="46">
        <v>2373</v>
      </c>
      <c r="G50" s="46">
        <v>1313</v>
      </c>
      <c r="H50" s="46">
        <v>0</v>
      </c>
      <c r="I50" s="46">
        <v>110030</v>
      </c>
      <c r="J50" s="46">
        <v>592</v>
      </c>
      <c r="K50" s="46">
        <v>702298</v>
      </c>
      <c r="L50" s="46">
        <v>0</v>
      </c>
      <c r="M50" s="46">
        <v>0</v>
      </c>
      <c r="N50" s="46">
        <f t="shared" si="10"/>
        <v>923817</v>
      </c>
      <c r="O50" s="47">
        <f t="shared" si="9"/>
        <v>76.633513065118208</v>
      </c>
      <c r="P50" s="9"/>
    </row>
    <row r="51" spans="1:119">
      <c r="A51" s="12"/>
      <c r="B51" s="25">
        <v>361.4</v>
      </c>
      <c r="C51" s="20" t="s">
        <v>57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-726763</v>
      </c>
      <c r="L51" s="46">
        <v>0</v>
      </c>
      <c r="M51" s="46">
        <v>0</v>
      </c>
      <c r="N51" s="46">
        <f t="shared" ref="N51:N56" si="13">SUM(D51:M51)</f>
        <v>-726763</v>
      </c>
      <c r="O51" s="47">
        <f t="shared" si="9"/>
        <v>-60.287266694317708</v>
      </c>
      <c r="P51" s="9"/>
    </row>
    <row r="52" spans="1:119">
      <c r="A52" s="12"/>
      <c r="B52" s="25">
        <v>362</v>
      </c>
      <c r="C52" s="20" t="s">
        <v>58</v>
      </c>
      <c r="D52" s="46">
        <v>125049</v>
      </c>
      <c r="E52" s="46">
        <v>0</v>
      </c>
      <c r="F52" s="46">
        <v>0</v>
      </c>
      <c r="G52" s="46">
        <v>0</v>
      </c>
      <c r="H52" s="46">
        <v>0</v>
      </c>
      <c r="I52" s="46">
        <v>1587189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1712238</v>
      </c>
      <c r="O52" s="47">
        <f t="shared" si="9"/>
        <v>142.03550394027374</v>
      </c>
      <c r="P52" s="9"/>
    </row>
    <row r="53" spans="1:119">
      <c r="A53" s="12"/>
      <c r="B53" s="25">
        <v>364</v>
      </c>
      <c r="C53" s="20" t="s">
        <v>59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12123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12123</v>
      </c>
      <c r="O53" s="47">
        <f t="shared" si="9"/>
        <v>1.0056408129406884</v>
      </c>
      <c r="P53" s="9"/>
    </row>
    <row r="54" spans="1:119">
      <c r="A54" s="12"/>
      <c r="B54" s="25">
        <v>365</v>
      </c>
      <c r="C54" s="20" t="s">
        <v>60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12742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12742</v>
      </c>
      <c r="O54" s="47">
        <f t="shared" si="9"/>
        <v>1.0569888013272501</v>
      </c>
      <c r="P54" s="9"/>
    </row>
    <row r="55" spans="1:119">
      <c r="A55" s="12"/>
      <c r="B55" s="25">
        <v>368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1431625</v>
      </c>
      <c r="L55" s="46">
        <v>0</v>
      </c>
      <c r="M55" s="46">
        <v>0</v>
      </c>
      <c r="N55" s="46">
        <f t="shared" si="13"/>
        <v>1431625</v>
      </c>
      <c r="O55" s="47">
        <f t="shared" si="9"/>
        <v>118.75777685607632</v>
      </c>
      <c r="P55" s="9"/>
    </row>
    <row r="56" spans="1:119">
      <c r="A56" s="12"/>
      <c r="B56" s="25">
        <v>369.9</v>
      </c>
      <c r="C56" s="20" t="s">
        <v>62</v>
      </c>
      <c r="D56" s="46">
        <v>43412</v>
      </c>
      <c r="E56" s="46">
        <v>0</v>
      </c>
      <c r="F56" s="46">
        <v>0</v>
      </c>
      <c r="G56" s="46">
        <v>0</v>
      </c>
      <c r="H56" s="46">
        <v>0</v>
      </c>
      <c r="I56" s="46">
        <v>46536</v>
      </c>
      <c r="J56" s="46">
        <v>53021</v>
      </c>
      <c r="K56" s="46">
        <v>1047</v>
      </c>
      <c r="L56" s="46">
        <v>0</v>
      </c>
      <c r="M56" s="46">
        <v>0</v>
      </c>
      <c r="N56" s="46">
        <f t="shared" si="13"/>
        <v>144016</v>
      </c>
      <c r="O56" s="47">
        <f t="shared" si="9"/>
        <v>11.946578183326421</v>
      </c>
      <c r="P56" s="9"/>
    </row>
    <row r="57" spans="1:119" ht="15.75">
      <c r="A57" s="29" t="s">
        <v>40</v>
      </c>
      <c r="B57" s="30"/>
      <c r="C57" s="31"/>
      <c r="D57" s="32">
        <f t="shared" ref="D57:M57" si="14">SUM(D58:D61)</f>
        <v>2328091</v>
      </c>
      <c r="E57" s="32">
        <f t="shared" si="14"/>
        <v>25000</v>
      </c>
      <c r="F57" s="32">
        <f t="shared" si="14"/>
        <v>474000</v>
      </c>
      <c r="G57" s="32">
        <f t="shared" si="14"/>
        <v>73860</v>
      </c>
      <c r="H57" s="32">
        <f t="shared" si="14"/>
        <v>0</v>
      </c>
      <c r="I57" s="32">
        <f t="shared" si="14"/>
        <v>2108698</v>
      </c>
      <c r="J57" s="32">
        <f t="shared" si="14"/>
        <v>0</v>
      </c>
      <c r="K57" s="32">
        <f t="shared" si="14"/>
        <v>0</v>
      </c>
      <c r="L57" s="32">
        <f t="shared" si="14"/>
        <v>0</v>
      </c>
      <c r="M57" s="32">
        <f t="shared" si="14"/>
        <v>0</v>
      </c>
      <c r="N57" s="32">
        <f t="shared" ref="N57:N62" si="15">SUM(D57:M57)</f>
        <v>5009649</v>
      </c>
      <c r="O57" s="45">
        <f t="shared" si="9"/>
        <v>415.56607216922441</v>
      </c>
      <c r="P57" s="9"/>
    </row>
    <row r="58" spans="1:119">
      <c r="A58" s="12"/>
      <c r="B58" s="25">
        <v>381</v>
      </c>
      <c r="C58" s="20" t="s">
        <v>63</v>
      </c>
      <c r="D58" s="46">
        <v>2328091</v>
      </c>
      <c r="E58" s="46">
        <v>25000</v>
      </c>
      <c r="F58" s="46">
        <v>474000</v>
      </c>
      <c r="G58" s="46">
        <v>73860</v>
      </c>
      <c r="H58" s="46">
        <v>0</v>
      </c>
      <c r="I58" s="46">
        <v>190800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3091751</v>
      </c>
      <c r="O58" s="47">
        <f t="shared" si="9"/>
        <v>256.47042720862714</v>
      </c>
      <c r="P58" s="9"/>
    </row>
    <row r="59" spans="1:119">
      <c r="A59" s="12"/>
      <c r="B59" s="25">
        <v>389.2</v>
      </c>
      <c r="C59" s="20" t="s">
        <v>64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679833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679833</v>
      </c>
      <c r="O59" s="47">
        <f t="shared" si="9"/>
        <v>56.394276233927833</v>
      </c>
      <c r="P59" s="9"/>
    </row>
    <row r="60" spans="1:119">
      <c r="A60" s="12"/>
      <c r="B60" s="25">
        <v>389.3</v>
      </c>
      <c r="C60" s="20" t="s">
        <v>65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1237803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1237803</v>
      </c>
      <c r="O60" s="47">
        <f t="shared" si="9"/>
        <v>102.67963500622149</v>
      </c>
      <c r="P60" s="9"/>
    </row>
    <row r="61" spans="1:119" ht="15.75" thickBot="1">
      <c r="A61" s="12"/>
      <c r="B61" s="25">
        <v>389.8</v>
      </c>
      <c r="C61" s="20" t="s">
        <v>66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262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262</v>
      </c>
      <c r="O61" s="47">
        <f t="shared" si="9"/>
        <v>2.173372044794691E-2</v>
      </c>
      <c r="P61" s="9"/>
    </row>
    <row r="62" spans="1:119" ht="16.5" thickBot="1">
      <c r="A62" s="14" t="s">
        <v>51</v>
      </c>
      <c r="B62" s="23"/>
      <c r="C62" s="22"/>
      <c r="D62" s="15">
        <f t="shared" ref="D62:M62" si="16">SUM(D5,D12,D22,D34,D45,D49,D57)</f>
        <v>15564962</v>
      </c>
      <c r="E62" s="15">
        <f t="shared" si="16"/>
        <v>1787102</v>
      </c>
      <c r="F62" s="15">
        <f t="shared" si="16"/>
        <v>476373</v>
      </c>
      <c r="G62" s="15">
        <f t="shared" si="16"/>
        <v>649280</v>
      </c>
      <c r="H62" s="15">
        <f t="shared" si="16"/>
        <v>0</v>
      </c>
      <c r="I62" s="15">
        <f t="shared" si="16"/>
        <v>15605168</v>
      </c>
      <c r="J62" s="15">
        <f t="shared" si="16"/>
        <v>1288953</v>
      </c>
      <c r="K62" s="15">
        <f t="shared" si="16"/>
        <v>1681515</v>
      </c>
      <c r="L62" s="15">
        <f t="shared" si="16"/>
        <v>0</v>
      </c>
      <c r="M62" s="15">
        <f t="shared" si="16"/>
        <v>0</v>
      </c>
      <c r="N62" s="15">
        <f t="shared" si="15"/>
        <v>37053353</v>
      </c>
      <c r="O62" s="38">
        <f t="shared" si="9"/>
        <v>3073.6916632102862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118" t="s">
        <v>73</v>
      </c>
      <c r="M64" s="118"/>
      <c r="N64" s="118"/>
      <c r="O64" s="43">
        <v>12055</v>
      </c>
    </row>
    <row r="65" spans="1:15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7"/>
    </row>
    <row r="66" spans="1:15" ht="15.75" thickBot="1">
      <c r="A66" s="120" t="s">
        <v>82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</sheetData>
  <mergeCells count="10">
    <mergeCell ref="A66:O66"/>
    <mergeCell ref="A65:O65"/>
    <mergeCell ref="L64:N6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67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72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68</v>
      </c>
      <c r="F4" s="34" t="s">
        <v>69</v>
      </c>
      <c r="G4" s="34" t="s">
        <v>70</v>
      </c>
      <c r="H4" s="34" t="s">
        <v>5</v>
      </c>
      <c r="I4" s="34" t="s">
        <v>6</v>
      </c>
      <c r="J4" s="35" t="s">
        <v>71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9336363</v>
      </c>
      <c r="E5" s="27">
        <f t="shared" si="0"/>
        <v>11553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256107</v>
      </c>
      <c r="L5" s="27">
        <f t="shared" si="0"/>
        <v>0</v>
      </c>
      <c r="M5" s="27">
        <f t="shared" si="0"/>
        <v>0</v>
      </c>
      <c r="N5" s="28">
        <f t="shared" ref="N5:N20" si="1">SUM(D5:M5)</f>
        <v>9604023</v>
      </c>
      <c r="O5" s="33">
        <f t="shared" ref="O5:O36" si="2">(N5/O$67)</f>
        <v>800.46866144357398</v>
      </c>
      <c r="P5" s="6"/>
    </row>
    <row r="6" spans="1:133">
      <c r="A6" s="12"/>
      <c r="B6" s="25">
        <v>311</v>
      </c>
      <c r="C6" s="20" t="s">
        <v>2</v>
      </c>
      <c r="D6" s="46">
        <v>7734549</v>
      </c>
      <c r="E6" s="46">
        <v>11553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7746102</v>
      </c>
      <c r="O6" s="47">
        <f t="shared" si="2"/>
        <v>645.61610268378058</v>
      </c>
      <c r="P6" s="9"/>
    </row>
    <row r="7" spans="1:133">
      <c r="A7" s="12"/>
      <c r="B7" s="25">
        <v>312.10000000000002</v>
      </c>
      <c r="C7" s="20" t="s">
        <v>10</v>
      </c>
      <c r="D7" s="46">
        <v>231755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231755</v>
      </c>
      <c r="O7" s="47">
        <f t="shared" si="2"/>
        <v>19.316136022670445</v>
      </c>
      <c r="P7" s="9"/>
    </row>
    <row r="8" spans="1:133">
      <c r="A8" s="12"/>
      <c r="B8" s="25">
        <v>312.51</v>
      </c>
      <c r="C8" s="20" t="s">
        <v>74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148285</v>
      </c>
      <c r="L8" s="46">
        <v>0</v>
      </c>
      <c r="M8" s="46">
        <v>0</v>
      </c>
      <c r="N8" s="46">
        <f t="shared" si="1"/>
        <v>148285</v>
      </c>
      <c r="O8" s="47">
        <f t="shared" si="2"/>
        <v>12.359143190531755</v>
      </c>
      <c r="P8" s="9"/>
    </row>
    <row r="9" spans="1:133">
      <c r="A9" s="12"/>
      <c r="B9" s="25">
        <v>312.52</v>
      </c>
      <c r="C9" s="20" t="s">
        <v>75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107822</v>
      </c>
      <c r="L9" s="46">
        <v>0</v>
      </c>
      <c r="M9" s="46">
        <v>0</v>
      </c>
      <c r="N9" s="46">
        <f t="shared" si="1"/>
        <v>107822</v>
      </c>
      <c r="O9" s="47">
        <f t="shared" si="2"/>
        <v>8.9866644440740124</v>
      </c>
      <c r="P9" s="9"/>
    </row>
    <row r="10" spans="1:133">
      <c r="A10" s="12"/>
      <c r="B10" s="25">
        <v>312.60000000000002</v>
      </c>
      <c r="C10" s="20" t="s">
        <v>11</v>
      </c>
      <c r="D10" s="46">
        <v>1256435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1256435</v>
      </c>
      <c r="O10" s="47">
        <f t="shared" si="2"/>
        <v>104.72037006167695</v>
      </c>
      <c r="P10" s="9"/>
    </row>
    <row r="11" spans="1:133">
      <c r="A11" s="12"/>
      <c r="B11" s="25">
        <v>316</v>
      </c>
      <c r="C11" s="20" t="s">
        <v>12</v>
      </c>
      <c r="D11" s="46">
        <v>113624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113624</v>
      </c>
      <c r="O11" s="47">
        <f t="shared" si="2"/>
        <v>9.4702450408401404</v>
      </c>
      <c r="P11" s="9"/>
    </row>
    <row r="12" spans="1:133" ht="15.75">
      <c r="A12" s="29" t="s">
        <v>103</v>
      </c>
      <c r="B12" s="30"/>
      <c r="C12" s="31"/>
      <c r="D12" s="32">
        <f t="shared" ref="D12:M12" si="3">SUM(D13:D18)</f>
        <v>1708684</v>
      </c>
      <c r="E12" s="32">
        <f t="shared" si="3"/>
        <v>1533414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3242098</v>
      </c>
      <c r="O12" s="45">
        <f t="shared" si="2"/>
        <v>270.21986997832971</v>
      </c>
      <c r="P12" s="10"/>
    </row>
    <row r="13" spans="1:133">
      <c r="A13" s="12"/>
      <c r="B13" s="25">
        <v>322</v>
      </c>
      <c r="C13" s="20" t="s">
        <v>0</v>
      </c>
      <c r="D13" s="46">
        <v>495302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495302</v>
      </c>
      <c r="O13" s="47">
        <f t="shared" si="2"/>
        <v>41.282047007834642</v>
      </c>
      <c r="P13" s="9"/>
    </row>
    <row r="14" spans="1:133">
      <c r="A14" s="12"/>
      <c r="B14" s="25">
        <v>323.10000000000002</v>
      </c>
      <c r="C14" s="20" t="s">
        <v>14</v>
      </c>
      <c r="D14" s="46">
        <v>949809</v>
      </c>
      <c r="E14" s="46">
        <v>517230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1467039</v>
      </c>
      <c r="O14" s="47">
        <f t="shared" si="2"/>
        <v>122.27362893815636</v>
      </c>
      <c r="P14" s="9"/>
    </row>
    <row r="15" spans="1:133">
      <c r="A15" s="12"/>
      <c r="B15" s="25">
        <v>323.2</v>
      </c>
      <c r="C15" s="20" t="s">
        <v>15</v>
      </c>
      <c r="D15" s="46">
        <v>0</v>
      </c>
      <c r="E15" s="46">
        <v>700102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700102</v>
      </c>
      <c r="O15" s="47">
        <f t="shared" si="2"/>
        <v>58.351558593098851</v>
      </c>
      <c r="P15" s="9"/>
    </row>
    <row r="16" spans="1:133">
      <c r="A16" s="12"/>
      <c r="B16" s="25">
        <v>323.3</v>
      </c>
      <c r="C16" s="20" t="s">
        <v>16</v>
      </c>
      <c r="D16" s="46">
        <v>0</v>
      </c>
      <c r="E16" s="46">
        <v>221695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221695</v>
      </c>
      <c r="O16" s="47">
        <f t="shared" si="2"/>
        <v>18.477662943823972</v>
      </c>
      <c r="P16" s="9"/>
    </row>
    <row r="17" spans="1:16">
      <c r="A17" s="12"/>
      <c r="B17" s="25">
        <v>323.39999999999998</v>
      </c>
      <c r="C17" s="20" t="s">
        <v>17</v>
      </c>
      <c r="D17" s="46">
        <v>0</v>
      </c>
      <c r="E17" s="46">
        <v>94387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94387</v>
      </c>
      <c r="O17" s="47">
        <f t="shared" si="2"/>
        <v>7.8668944824137359</v>
      </c>
      <c r="P17" s="9"/>
    </row>
    <row r="18" spans="1:16">
      <c r="A18" s="12"/>
      <c r="B18" s="25">
        <v>329</v>
      </c>
      <c r="C18" s="20" t="s">
        <v>104</v>
      </c>
      <c r="D18" s="46">
        <v>263573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263573</v>
      </c>
      <c r="O18" s="47">
        <f t="shared" si="2"/>
        <v>21.968078013002167</v>
      </c>
      <c r="P18" s="9"/>
    </row>
    <row r="19" spans="1:16" ht="15.75">
      <c r="A19" s="29" t="s">
        <v>23</v>
      </c>
      <c r="B19" s="30"/>
      <c r="C19" s="31"/>
      <c r="D19" s="32">
        <f t="shared" ref="D19:M19" si="4">SUM(D20:D31)</f>
        <v>915790</v>
      </c>
      <c r="E19" s="32">
        <f t="shared" si="4"/>
        <v>960</v>
      </c>
      <c r="F19" s="32">
        <f t="shared" si="4"/>
        <v>0</v>
      </c>
      <c r="G19" s="32">
        <f t="shared" si="4"/>
        <v>3632920</v>
      </c>
      <c r="H19" s="32">
        <f t="shared" si="4"/>
        <v>0</v>
      </c>
      <c r="I19" s="32">
        <f t="shared" si="4"/>
        <v>17775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 t="shared" si="1"/>
        <v>4567445</v>
      </c>
      <c r="O19" s="45">
        <f t="shared" si="2"/>
        <v>380.68386397732957</v>
      </c>
      <c r="P19" s="10"/>
    </row>
    <row r="20" spans="1:16">
      <c r="A20" s="12"/>
      <c r="B20" s="25">
        <v>331.1</v>
      </c>
      <c r="C20" s="20" t="s">
        <v>22</v>
      </c>
      <c r="D20" s="46">
        <v>22349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22349</v>
      </c>
      <c r="O20" s="47">
        <f t="shared" si="2"/>
        <v>1.8627271211868646</v>
      </c>
      <c r="P20" s="9"/>
    </row>
    <row r="21" spans="1:16">
      <c r="A21" s="12"/>
      <c r="B21" s="25">
        <v>331.7</v>
      </c>
      <c r="C21" s="20" t="s">
        <v>24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17775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8" si="5">SUM(D21:M21)</f>
        <v>17775</v>
      </c>
      <c r="O21" s="47">
        <f t="shared" si="2"/>
        <v>1.4814969161526921</v>
      </c>
      <c r="P21" s="9"/>
    </row>
    <row r="22" spans="1:16">
      <c r="A22" s="12"/>
      <c r="B22" s="25">
        <v>334.7</v>
      </c>
      <c r="C22" s="20" t="s">
        <v>25</v>
      </c>
      <c r="D22" s="46">
        <v>0</v>
      </c>
      <c r="E22" s="46">
        <v>960</v>
      </c>
      <c r="F22" s="46">
        <v>0</v>
      </c>
      <c r="G22" s="46">
        <v>2231607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2232567</v>
      </c>
      <c r="O22" s="47">
        <f t="shared" si="2"/>
        <v>186.07826304384065</v>
      </c>
      <c r="P22" s="9"/>
    </row>
    <row r="23" spans="1:16">
      <c r="A23" s="12"/>
      <c r="B23" s="25">
        <v>335.12</v>
      </c>
      <c r="C23" s="20" t="s">
        <v>26</v>
      </c>
      <c r="D23" s="46">
        <v>49017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49017</v>
      </c>
      <c r="O23" s="47">
        <f t="shared" si="2"/>
        <v>4.0854309051508588</v>
      </c>
      <c r="P23" s="9"/>
    </row>
    <row r="24" spans="1:16">
      <c r="A24" s="12"/>
      <c r="B24" s="25">
        <v>335.14</v>
      </c>
      <c r="C24" s="20" t="s">
        <v>27</v>
      </c>
      <c r="D24" s="46">
        <v>4318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4318</v>
      </c>
      <c r="O24" s="47">
        <f t="shared" si="2"/>
        <v>0.35989331555259207</v>
      </c>
      <c r="P24" s="9"/>
    </row>
    <row r="25" spans="1:16">
      <c r="A25" s="12"/>
      <c r="B25" s="25">
        <v>335.15</v>
      </c>
      <c r="C25" s="20" t="s">
        <v>28</v>
      </c>
      <c r="D25" s="46">
        <v>11894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11894</v>
      </c>
      <c r="O25" s="47">
        <f t="shared" si="2"/>
        <v>0.99133188864810806</v>
      </c>
      <c r="P25" s="9"/>
    </row>
    <row r="26" spans="1:16">
      <c r="A26" s="12"/>
      <c r="B26" s="25">
        <v>335.18</v>
      </c>
      <c r="C26" s="20" t="s">
        <v>29</v>
      </c>
      <c r="D26" s="46">
        <v>653359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653359</v>
      </c>
      <c r="O26" s="47">
        <f t="shared" si="2"/>
        <v>54.455659276546093</v>
      </c>
      <c r="P26" s="9"/>
    </row>
    <row r="27" spans="1:16">
      <c r="A27" s="12"/>
      <c r="B27" s="25">
        <v>335.21</v>
      </c>
      <c r="C27" s="20" t="s">
        <v>30</v>
      </c>
      <c r="D27" s="46">
        <v>6480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6480</v>
      </c>
      <c r="O27" s="47">
        <f t="shared" si="2"/>
        <v>0.54009001500250042</v>
      </c>
      <c r="P27" s="9"/>
    </row>
    <row r="28" spans="1:16">
      <c r="A28" s="12"/>
      <c r="B28" s="25">
        <v>335.49</v>
      </c>
      <c r="C28" s="20" t="s">
        <v>31</v>
      </c>
      <c r="D28" s="46">
        <v>0</v>
      </c>
      <c r="E28" s="46">
        <v>0</v>
      </c>
      <c r="F28" s="46">
        <v>0</v>
      </c>
      <c r="G28" s="46">
        <v>243746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243746</v>
      </c>
      <c r="O28" s="47">
        <f t="shared" si="2"/>
        <v>20.315552592098683</v>
      </c>
      <c r="P28" s="9"/>
    </row>
    <row r="29" spans="1:16">
      <c r="A29" s="12"/>
      <c r="B29" s="25">
        <v>337.2</v>
      </c>
      <c r="C29" s="20" t="s">
        <v>32</v>
      </c>
      <c r="D29" s="46">
        <v>109871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109871</v>
      </c>
      <c r="O29" s="47">
        <f t="shared" si="2"/>
        <v>9.1574429071511911</v>
      </c>
      <c r="P29" s="9"/>
    </row>
    <row r="30" spans="1:16">
      <c r="A30" s="12"/>
      <c r="B30" s="25">
        <v>337.7</v>
      </c>
      <c r="C30" s="20" t="s">
        <v>99</v>
      </c>
      <c r="D30" s="46">
        <v>0</v>
      </c>
      <c r="E30" s="46">
        <v>0</v>
      </c>
      <c r="F30" s="46">
        <v>0</v>
      </c>
      <c r="G30" s="46">
        <v>1157567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1157567</v>
      </c>
      <c r="O30" s="47">
        <f t="shared" si="2"/>
        <v>96.47999666611102</v>
      </c>
      <c r="P30" s="9"/>
    </row>
    <row r="31" spans="1:16">
      <c r="A31" s="12"/>
      <c r="B31" s="25">
        <v>339</v>
      </c>
      <c r="C31" s="20" t="s">
        <v>33</v>
      </c>
      <c r="D31" s="46">
        <v>58502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58502</v>
      </c>
      <c r="O31" s="47">
        <f t="shared" si="2"/>
        <v>4.875979329888315</v>
      </c>
      <c r="P31" s="9"/>
    </row>
    <row r="32" spans="1:16" ht="15.75">
      <c r="A32" s="29" t="s">
        <v>38</v>
      </c>
      <c r="B32" s="30"/>
      <c r="C32" s="31"/>
      <c r="D32" s="32">
        <f t="shared" ref="D32:M32" si="6">SUM(D33:D42)</f>
        <v>872625</v>
      </c>
      <c r="E32" s="32">
        <f t="shared" si="6"/>
        <v>49994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11505961</v>
      </c>
      <c r="J32" s="32">
        <f t="shared" si="6"/>
        <v>1073215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>SUM(D32:M32)</f>
        <v>13501795</v>
      </c>
      <c r="O32" s="45">
        <f t="shared" si="2"/>
        <v>1125.3371395232539</v>
      </c>
      <c r="P32" s="10"/>
    </row>
    <row r="33" spans="1:16">
      <c r="A33" s="12"/>
      <c r="B33" s="25">
        <v>341.2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1073215</v>
      </c>
      <c r="K33" s="46">
        <v>0</v>
      </c>
      <c r="L33" s="46">
        <v>0</v>
      </c>
      <c r="M33" s="46">
        <v>0</v>
      </c>
      <c r="N33" s="46">
        <f>SUM(D33:M33)</f>
        <v>1073215</v>
      </c>
      <c r="O33" s="47">
        <f t="shared" si="2"/>
        <v>89.449491581930317</v>
      </c>
      <c r="P33" s="9"/>
    </row>
    <row r="34" spans="1:16">
      <c r="A34" s="12"/>
      <c r="B34" s="25">
        <v>341.9</v>
      </c>
      <c r="C34" s="20" t="s">
        <v>105</v>
      </c>
      <c r="D34" s="46">
        <v>20862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5" si="7">SUM(D34:M34)</f>
        <v>20862</v>
      </c>
      <c r="O34" s="47">
        <f t="shared" si="2"/>
        <v>1.7387897982997167</v>
      </c>
      <c r="P34" s="9"/>
    </row>
    <row r="35" spans="1:16">
      <c r="A35" s="12"/>
      <c r="B35" s="25">
        <v>342.6</v>
      </c>
      <c r="C35" s="20" t="s">
        <v>42</v>
      </c>
      <c r="D35" s="46">
        <v>212535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212535</v>
      </c>
      <c r="O35" s="47">
        <f t="shared" si="2"/>
        <v>17.714202367061176</v>
      </c>
      <c r="P35" s="9"/>
    </row>
    <row r="36" spans="1:16">
      <c r="A36" s="12"/>
      <c r="B36" s="25">
        <v>343.3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2987685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2987685</v>
      </c>
      <c r="O36" s="47">
        <f t="shared" si="2"/>
        <v>249.01525254209034</v>
      </c>
      <c r="P36" s="9"/>
    </row>
    <row r="37" spans="1:16">
      <c r="A37" s="12"/>
      <c r="B37" s="25">
        <v>343.4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1759156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1759156</v>
      </c>
      <c r="O37" s="47">
        <f t="shared" ref="O37:O65" si="8">(N37/O$67)</f>
        <v>146.62077012835474</v>
      </c>
      <c r="P37" s="9"/>
    </row>
    <row r="38" spans="1:16">
      <c r="A38" s="12"/>
      <c r="B38" s="25">
        <v>343.5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2854640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2854640</v>
      </c>
      <c r="O38" s="47">
        <f t="shared" si="8"/>
        <v>237.92632105350893</v>
      </c>
      <c r="P38" s="9"/>
    </row>
    <row r="39" spans="1:16">
      <c r="A39" s="12"/>
      <c r="B39" s="25">
        <v>344.2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2268207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2268207</v>
      </c>
      <c r="O39" s="47">
        <f t="shared" si="8"/>
        <v>189.04875812635439</v>
      </c>
      <c r="P39" s="9"/>
    </row>
    <row r="40" spans="1:16">
      <c r="A40" s="12"/>
      <c r="B40" s="25">
        <v>347.2</v>
      </c>
      <c r="C40" s="20" t="s">
        <v>48</v>
      </c>
      <c r="D40" s="46">
        <v>392302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392302</v>
      </c>
      <c r="O40" s="47">
        <f t="shared" si="8"/>
        <v>32.697282880480081</v>
      </c>
      <c r="P40" s="9"/>
    </row>
    <row r="41" spans="1:16">
      <c r="A41" s="12"/>
      <c r="B41" s="25">
        <v>347.5</v>
      </c>
      <c r="C41" s="20" t="s">
        <v>49</v>
      </c>
      <c r="D41" s="46">
        <v>231618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231618</v>
      </c>
      <c r="O41" s="47">
        <f t="shared" si="8"/>
        <v>19.304717452908818</v>
      </c>
      <c r="P41" s="9"/>
    </row>
    <row r="42" spans="1:16">
      <c r="A42" s="12"/>
      <c r="B42" s="25">
        <v>347.9</v>
      </c>
      <c r="C42" s="20" t="s">
        <v>50</v>
      </c>
      <c r="D42" s="46">
        <v>15308</v>
      </c>
      <c r="E42" s="46">
        <v>49994</v>
      </c>
      <c r="F42" s="46">
        <v>0</v>
      </c>
      <c r="G42" s="46">
        <v>0</v>
      </c>
      <c r="H42" s="46">
        <v>0</v>
      </c>
      <c r="I42" s="46">
        <v>1636273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1701575</v>
      </c>
      <c r="O42" s="47">
        <f t="shared" si="8"/>
        <v>141.82155359226539</v>
      </c>
      <c r="P42" s="9"/>
    </row>
    <row r="43" spans="1:16" ht="15.75">
      <c r="A43" s="29" t="s">
        <v>39</v>
      </c>
      <c r="B43" s="30"/>
      <c r="C43" s="31"/>
      <c r="D43" s="32">
        <f t="shared" ref="D43:M43" si="9">SUM(D44:D47)</f>
        <v>163662</v>
      </c>
      <c r="E43" s="32">
        <f t="shared" si="9"/>
        <v>5732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7"/>
        <v>169394</v>
      </c>
      <c r="O43" s="45">
        <f t="shared" si="8"/>
        <v>14.118519753292215</v>
      </c>
      <c r="P43" s="10"/>
    </row>
    <row r="44" spans="1:16">
      <c r="A44" s="13"/>
      <c r="B44" s="39">
        <v>351.1</v>
      </c>
      <c r="C44" s="21" t="s">
        <v>53</v>
      </c>
      <c r="D44" s="46">
        <v>83080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83080</v>
      </c>
      <c r="O44" s="47">
        <f t="shared" si="8"/>
        <v>6.9244874145690947</v>
      </c>
      <c r="P44" s="9"/>
    </row>
    <row r="45" spans="1:16">
      <c r="A45" s="13"/>
      <c r="B45" s="39">
        <v>351.2</v>
      </c>
      <c r="C45" s="21" t="s">
        <v>54</v>
      </c>
      <c r="D45" s="46">
        <v>71309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71309</v>
      </c>
      <c r="O45" s="47">
        <f t="shared" si="8"/>
        <v>5.94340723453909</v>
      </c>
      <c r="P45" s="9"/>
    </row>
    <row r="46" spans="1:16">
      <c r="A46" s="13"/>
      <c r="B46" s="39">
        <v>354</v>
      </c>
      <c r="C46" s="21" t="s">
        <v>91</v>
      </c>
      <c r="D46" s="46">
        <v>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3</v>
      </c>
      <c r="O46" s="47">
        <f t="shared" si="8"/>
        <v>2.5004167361226872E-4</v>
      </c>
      <c r="P46" s="9"/>
    </row>
    <row r="47" spans="1:16">
      <c r="A47" s="13"/>
      <c r="B47" s="39">
        <v>359</v>
      </c>
      <c r="C47" s="21" t="s">
        <v>55</v>
      </c>
      <c r="D47" s="46">
        <v>9270</v>
      </c>
      <c r="E47" s="46">
        <v>5732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15002</v>
      </c>
      <c r="O47" s="47">
        <f t="shared" si="8"/>
        <v>1.2503750625104184</v>
      </c>
      <c r="P47" s="9"/>
    </row>
    <row r="48" spans="1:16" ht="15.75">
      <c r="A48" s="29" t="s">
        <v>3</v>
      </c>
      <c r="B48" s="30"/>
      <c r="C48" s="31"/>
      <c r="D48" s="32">
        <f t="shared" ref="D48:M48" si="10">SUM(D49:D58)</f>
        <v>447254</v>
      </c>
      <c r="E48" s="32">
        <f t="shared" si="10"/>
        <v>45726</v>
      </c>
      <c r="F48" s="32">
        <f t="shared" si="10"/>
        <v>36068</v>
      </c>
      <c r="G48" s="32">
        <f t="shared" si="10"/>
        <v>581359</v>
      </c>
      <c r="H48" s="32">
        <f t="shared" si="10"/>
        <v>0</v>
      </c>
      <c r="I48" s="32">
        <f t="shared" si="10"/>
        <v>1909080</v>
      </c>
      <c r="J48" s="32">
        <f t="shared" si="10"/>
        <v>72794</v>
      </c>
      <c r="K48" s="32">
        <f t="shared" si="10"/>
        <v>-1903961</v>
      </c>
      <c r="L48" s="32">
        <f t="shared" si="10"/>
        <v>0</v>
      </c>
      <c r="M48" s="32">
        <f t="shared" si="10"/>
        <v>0</v>
      </c>
      <c r="N48" s="32">
        <f>SUM(D48:M48)</f>
        <v>1188320</v>
      </c>
      <c r="O48" s="45">
        <f t="shared" si="8"/>
        <v>99.043173862310383</v>
      </c>
      <c r="P48" s="10"/>
    </row>
    <row r="49" spans="1:16">
      <c r="A49" s="12"/>
      <c r="B49" s="25">
        <v>361.1</v>
      </c>
      <c r="C49" s="20" t="s">
        <v>56</v>
      </c>
      <c r="D49" s="46">
        <v>303911</v>
      </c>
      <c r="E49" s="46">
        <v>43490</v>
      </c>
      <c r="F49" s="46">
        <v>36068</v>
      </c>
      <c r="G49" s="46">
        <v>89771</v>
      </c>
      <c r="H49" s="46">
        <v>0</v>
      </c>
      <c r="I49" s="46">
        <v>444517</v>
      </c>
      <c r="J49" s="46">
        <v>10107</v>
      </c>
      <c r="K49" s="46">
        <v>883320</v>
      </c>
      <c r="L49" s="46">
        <v>0</v>
      </c>
      <c r="M49" s="46">
        <v>0</v>
      </c>
      <c r="N49" s="46">
        <f>SUM(D49:M49)</f>
        <v>1811184</v>
      </c>
      <c r="O49" s="47">
        <f t="shared" si="8"/>
        <v>150.95715952658776</v>
      </c>
      <c r="P49" s="9"/>
    </row>
    <row r="50" spans="1:16">
      <c r="A50" s="12"/>
      <c r="B50" s="25">
        <v>361.4</v>
      </c>
      <c r="C50" s="20" t="s">
        <v>57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-4082211</v>
      </c>
      <c r="L50" s="46">
        <v>0</v>
      </c>
      <c r="M50" s="46">
        <v>0</v>
      </c>
      <c r="N50" s="46">
        <f t="shared" ref="N50:N58" si="11">SUM(D50:M50)</f>
        <v>-4082211</v>
      </c>
      <c r="O50" s="47">
        <f t="shared" si="8"/>
        <v>-340.24095682613768</v>
      </c>
      <c r="P50" s="9"/>
    </row>
    <row r="51" spans="1:16">
      <c r="A51" s="12"/>
      <c r="B51" s="25">
        <v>362</v>
      </c>
      <c r="C51" s="20" t="s">
        <v>58</v>
      </c>
      <c r="D51" s="46">
        <v>120267</v>
      </c>
      <c r="E51" s="46">
        <v>0</v>
      </c>
      <c r="F51" s="46">
        <v>0</v>
      </c>
      <c r="G51" s="46">
        <v>0</v>
      </c>
      <c r="H51" s="46">
        <v>0</v>
      </c>
      <c r="I51" s="46">
        <v>1264843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1385110</v>
      </c>
      <c r="O51" s="47">
        <f t="shared" si="8"/>
        <v>115.44507417902985</v>
      </c>
      <c r="P51" s="9"/>
    </row>
    <row r="52" spans="1:16">
      <c r="A52" s="12"/>
      <c r="B52" s="25">
        <v>363.22</v>
      </c>
      <c r="C52" s="20" t="s">
        <v>106</v>
      </c>
      <c r="D52" s="46">
        <v>0</v>
      </c>
      <c r="E52" s="46">
        <v>0</v>
      </c>
      <c r="F52" s="46">
        <v>0</v>
      </c>
      <c r="G52" s="46">
        <v>110252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110252</v>
      </c>
      <c r="O52" s="47">
        <f t="shared" si="8"/>
        <v>9.1891981996999501</v>
      </c>
      <c r="P52" s="9"/>
    </row>
    <row r="53" spans="1:16">
      <c r="A53" s="12"/>
      <c r="B53" s="25">
        <v>363.27</v>
      </c>
      <c r="C53" s="20" t="s">
        <v>107</v>
      </c>
      <c r="D53" s="46">
        <v>0</v>
      </c>
      <c r="E53" s="46">
        <v>0</v>
      </c>
      <c r="F53" s="46">
        <v>0</v>
      </c>
      <c r="G53" s="46">
        <v>281470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281470</v>
      </c>
      <c r="O53" s="47">
        <f t="shared" si="8"/>
        <v>23.459743290548424</v>
      </c>
      <c r="P53" s="9"/>
    </row>
    <row r="54" spans="1:16">
      <c r="A54" s="12"/>
      <c r="B54" s="25">
        <v>363.29</v>
      </c>
      <c r="C54" s="20" t="s">
        <v>108</v>
      </c>
      <c r="D54" s="46">
        <v>0</v>
      </c>
      <c r="E54" s="46">
        <v>0</v>
      </c>
      <c r="F54" s="46">
        <v>0</v>
      </c>
      <c r="G54" s="46">
        <v>99866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99866</v>
      </c>
      <c r="O54" s="47">
        <f t="shared" si="8"/>
        <v>8.3235539256542754</v>
      </c>
      <c r="P54" s="9"/>
    </row>
    <row r="55" spans="1:16">
      <c r="A55" s="12"/>
      <c r="B55" s="25">
        <v>364</v>
      </c>
      <c r="C55" s="20" t="s">
        <v>59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68099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68099</v>
      </c>
      <c r="O55" s="47">
        <f t="shared" si="8"/>
        <v>5.6758626437739625</v>
      </c>
      <c r="P55" s="9"/>
    </row>
    <row r="56" spans="1:16">
      <c r="A56" s="12"/>
      <c r="B56" s="25">
        <v>365</v>
      </c>
      <c r="C56" s="20" t="s">
        <v>60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2287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2287</v>
      </c>
      <c r="O56" s="47">
        <f t="shared" si="8"/>
        <v>0.19061510251708619</v>
      </c>
      <c r="P56" s="9"/>
    </row>
    <row r="57" spans="1:16">
      <c r="A57" s="12"/>
      <c r="B57" s="25">
        <v>368</v>
      </c>
      <c r="C57" s="20" t="s">
        <v>61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1293437</v>
      </c>
      <c r="L57" s="46">
        <v>0</v>
      </c>
      <c r="M57" s="46">
        <v>0</v>
      </c>
      <c r="N57" s="46">
        <f t="shared" si="11"/>
        <v>1293437</v>
      </c>
      <c r="O57" s="47">
        <f t="shared" si="8"/>
        <v>107.80438406401066</v>
      </c>
      <c r="P57" s="9"/>
    </row>
    <row r="58" spans="1:16">
      <c r="A58" s="12"/>
      <c r="B58" s="25">
        <v>369.9</v>
      </c>
      <c r="C58" s="20" t="s">
        <v>62</v>
      </c>
      <c r="D58" s="46">
        <v>23076</v>
      </c>
      <c r="E58" s="46">
        <v>2236</v>
      </c>
      <c r="F58" s="46">
        <v>0</v>
      </c>
      <c r="G58" s="46">
        <v>0</v>
      </c>
      <c r="H58" s="46">
        <v>0</v>
      </c>
      <c r="I58" s="46">
        <v>129334</v>
      </c>
      <c r="J58" s="46">
        <v>62687</v>
      </c>
      <c r="K58" s="46">
        <v>1493</v>
      </c>
      <c r="L58" s="46">
        <v>0</v>
      </c>
      <c r="M58" s="46">
        <v>0</v>
      </c>
      <c r="N58" s="46">
        <f t="shared" si="11"/>
        <v>218826</v>
      </c>
      <c r="O58" s="47">
        <f t="shared" si="8"/>
        <v>18.238539756626103</v>
      </c>
      <c r="P58" s="9"/>
    </row>
    <row r="59" spans="1:16" ht="15.75">
      <c r="A59" s="29" t="s">
        <v>40</v>
      </c>
      <c r="B59" s="30"/>
      <c r="C59" s="31"/>
      <c r="D59" s="32">
        <f t="shared" ref="D59:M59" si="12">SUM(D60:D64)</f>
        <v>1873510</v>
      </c>
      <c r="E59" s="32">
        <f t="shared" si="12"/>
        <v>486000</v>
      </c>
      <c r="F59" s="32">
        <f t="shared" si="12"/>
        <v>474000</v>
      </c>
      <c r="G59" s="32">
        <f t="shared" si="12"/>
        <v>338852</v>
      </c>
      <c r="H59" s="32">
        <f t="shared" si="12"/>
        <v>0</v>
      </c>
      <c r="I59" s="32">
        <f t="shared" si="12"/>
        <v>2305383</v>
      </c>
      <c r="J59" s="32">
        <f t="shared" si="12"/>
        <v>130000</v>
      </c>
      <c r="K59" s="32">
        <f t="shared" si="12"/>
        <v>0</v>
      </c>
      <c r="L59" s="32">
        <f t="shared" si="12"/>
        <v>0</v>
      </c>
      <c r="M59" s="32">
        <f t="shared" si="12"/>
        <v>0</v>
      </c>
      <c r="N59" s="32">
        <f t="shared" ref="N59:N65" si="13">SUM(D59:M59)</f>
        <v>5607745</v>
      </c>
      <c r="O59" s="45">
        <f t="shared" si="8"/>
        <v>467.38998166361063</v>
      </c>
      <c r="P59" s="9"/>
    </row>
    <row r="60" spans="1:16">
      <c r="A60" s="12"/>
      <c r="B60" s="25">
        <v>381</v>
      </c>
      <c r="C60" s="20" t="s">
        <v>63</v>
      </c>
      <c r="D60" s="46">
        <v>1873510</v>
      </c>
      <c r="E60" s="46">
        <v>486000</v>
      </c>
      <c r="F60" s="46">
        <v>474000</v>
      </c>
      <c r="G60" s="46">
        <v>338852</v>
      </c>
      <c r="H60" s="46">
        <v>0</v>
      </c>
      <c r="I60" s="46">
        <v>404448</v>
      </c>
      <c r="J60" s="46">
        <v>130000</v>
      </c>
      <c r="K60" s="46">
        <v>0</v>
      </c>
      <c r="L60" s="46">
        <v>0</v>
      </c>
      <c r="M60" s="46">
        <v>0</v>
      </c>
      <c r="N60" s="46">
        <f t="shared" si="13"/>
        <v>3706810</v>
      </c>
      <c r="O60" s="47">
        <f t="shared" si="8"/>
        <v>308.9523253875646</v>
      </c>
      <c r="P60" s="9"/>
    </row>
    <row r="61" spans="1:16">
      <c r="A61" s="12"/>
      <c r="B61" s="25">
        <v>389.2</v>
      </c>
      <c r="C61" s="20" t="s">
        <v>64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160843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160843</v>
      </c>
      <c r="O61" s="47">
        <f t="shared" si="8"/>
        <v>13.405817636272712</v>
      </c>
      <c r="P61" s="9"/>
    </row>
    <row r="62" spans="1:16">
      <c r="A62" s="12"/>
      <c r="B62" s="25">
        <v>389.3</v>
      </c>
      <c r="C62" s="20" t="s">
        <v>65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872535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872535</v>
      </c>
      <c r="O62" s="47">
        <f t="shared" si="8"/>
        <v>72.723370561760291</v>
      </c>
      <c r="P62" s="9"/>
    </row>
    <row r="63" spans="1:16">
      <c r="A63" s="12"/>
      <c r="B63" s="25">
        <v>389.4</v>
      </c>
      <c r="C63" s="20" t="s">
        <v>109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867492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867492</v>
      </c>
      <c r="O63" s="47">
        <f t="shared" si="8"/>
        <v>72.303050508418067</v>
      </c>
      <c r="P63" s="9"/>
    </row>
    <row r="64" spans="1:16" ht="15.75" thickBot="1">
      <c r="A64" s="12"/>
      <c r="B64" s="25">
        <v>389.8</v>
      </c>
      <c r="C64" s="20" t="s">
        <v>66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65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65</v>
      </c>
      <c r="O64" s="47">
        <f t="shared" si="8"/>
        <v>5.4175695949324884E-3</v>
      </c>
      <c r="P64" s="9"/>
    </row>
    <row r="65" spans="1:119" ht="16.5" thickBot="1">
      <c r="A65" s="14" t="s">
        <v>51</v>
      </c>
      <c r="B65" s="23"/>
      <c r="C65" s="22"/>
      <c r="D65" s="15">
        <f t="shared" ref="D65:M65" si="14">SUM(D5,D12,D19,D32,D43,D48,D59)</f>
        <v>15317888</v>
      </c>
      <c r="E65" s="15">
        <f t="shared" si="14"/>
        <v>2133379</v>
      </c>
      <c r="F65" s="15">
        <f t="shared" si="14"/>
        <v>510068</v>
      </c>
      <c r="G65" s="15">
        <f t="shared" si="14"/>
        <v>4553131</v>
      </c>
      <c r="H65" s="15">
        <f t="shared" si="14"/>
        <v>0</v>
      </c>
      <c r="I65" s="15">
        <f t="shared" si="14"/>
        <v>15738199</v>
      </c>
      <c r="J65" s="15">
        <f t="shared" si="14"/>
        <v>1276009</v>
      </c>
      <c r="K65" s="15">
        <f t="shared" si="14"/>
        <v>-1647854</v>
      </c>
      <c r="L65" s="15">
        <f t="shared" si="14"/>
        <v>0</v>
      </c>
      <c r="M65" s="15">
        <f t="shared" si="14"/>
        <v>0</v>
      </c>
      <c r="N65" s="15">
        <f t="shared" si="13"/>
        <v>37880820</v>
      </c>
      <c r="O65" s="38">
        <f t="shared" si="8"/>
        <v>3157.2612102017001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18" t="s">
        <v>110</v>
      </c>
      <c r="M67" s="118"/>
      <c r="N67" s="118"/>
      <c r="O67" s="43">
        <v>11998</v>
      </c>
    </row>
    <row r="68" spans="1:119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customHeight="1" thickBot="1">
      <c r="A69" s="120" t="s">
        <v>82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6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187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67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29"/>
      <c r="M3" s="130"/>
      <c r="N3" s="36"/>
      <c r="O3" s="37"/>
      <c r="P3" s="131" t="s">
        <v>167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68</v>
      </c>
      <c r="F4" s="34" t="s">
        <v>69</v>
      </c>
      <c r="G4" s="34" t="s">
        <v>70</v>
      </c>
      <c r="H4" s="34" t="s">
        <v>5</v>
      </c>
      <c r="I4" s="34" t="s">
        <v>6</v>
      </c>
      <c r="J4" s="35" t="s">
        <v>71</v>
      </c>
      <c r="K4" s="35" t="s">
        <v>7</v>
      </c>
      <c r="L4" s="35" t="s">
        <v>8</v>
      </c>
      <c r="M4" s="35" t="s">
        <v>168</v>
      </c>
      <c r="N4" s="35" t="s">
        <v>9</v>
      </c>
      <c r="O4" s="35" t="s">
        <v>169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170</v>
      </c>
      <c r="B5" s="26"/>
      <c r="C5" s="26"/>
      <c r="D5" s="27">
        <f t="shared" ref="D5:N5" si="0">SUM(D6:D15)</f>
        <v>20897705</v>
      </c>
      <c r="E5" s="27">
        <f t="shared" si="0"/>
        <v>115725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21013430</v>
      </c>
      <c r="P5" s="33">
        <f t="shared" ref="P5:P36" si="1">(O5/P$63)</f>
        <v>1593.3750379132546</v>
      </c>
      <c r="Q5" s="6"/>
    </row>
    <row r="6" spans="1:134">
      <c r="A6" s="12"/>
      <c r="B6" s="25">
        <v>311</v>
      </c>
      <c r="C6" s="20" t="s">
        <v>2</v>
      </c>
      <c r="D6" s="46">
        <v>15357670</v>
      </c>
      <c r="E6" s="46">
        <v>115725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15473395</v>
      </c>
      <c r="P6" s="47">
        <f t="shared" si="1"/>
        <v>1173.2935244161358</v>
      </c>
      <c r="Q6" s="9"/>
    </row>
    <row r="7" spans="1:134">
      <c r="A7" s="12"/>
      <c r="B7" s="25">
        <v>312.41000000000003</v>
      </c>
      <c r="C7" s="20" t="s">
        <v>171</v>
      </c>
      <c r="D7" s="46">
        <v>419337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419337</v>
      </c>
      <c r="P7" s="47">
        <f t="shared" si="1"/>
        <v>31.796860782529571</v>
      </c>
      <c r="Q7" s="9"/>
    </row>
    <row r="8" spans="1:134">
      <c r="A8" s="12"/>
      <c r="B8" s="25">
        <v>312.51</v>
      </c>
      <c r="C8" s="20" t="s">
        <v>74</v>
      </c>
      <c r="D8" s="46">
        <v>134489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134489</v>
      </c>
      <c r="P8" s="47">
        <f t="shared" si="1"/>
        <v>10.1978313618441</v>
      </c>
      <c r="Q8" s="9"/>
    </row>
    <row r="9" spans="1:134">
      <c r="A9" s="12"/>
      <c r="B9" s="25">
        <v>312.52</v>
      </c>
      <c r="C9" s="20" t="s">
        <v>112</v>
      </c>
      <c r="D9" s="46">
        <v>149337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149337</v>
      </c>
      <c r="P9" s="47">
        <f t="shared" si="1"/>
        <v>11.323703366696996</v>
      </c>
      <c r="Q9" s="9"/>
    </row>
    <row r="10" spans="1:134">
      <c r="A10" s="12"/>
      <c r="B10" s="25">
        <v>312.63</v>
      </c>
      <c r="C10" s="20" t="s">
        <v>188</v>
      </c>
      <c r="D10" s="46">
        <v>2581378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2581378</v>
      </c>
      <c r="P10" s="47">
        <f t="shared" si="1"/>
        <v>195.73688201395208</v>
      </c>
      <c r="Q10" s="9"/>
    </row>
    <row r="11" spans="1:134">
      <c r="A11" s="12"/>
      <c r="B11" s="25">
        <v>314.10000000000002</v>
      </c>
      <c r="C11" s="20" t="s">
        <v>84</v>
      </c>
      <c r="D11" s="46">
        <v>1112411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1112411</v>
      </c>
      <c r="P11" s="47">
        <f t="shared" si="1"/>
        <v>84.350242644828626</v>
      </c>
      <c r="Q11" s="9"/>
    </row>
    <row r="12" spans="1:134">
      <c r="A12" s="12"/>
      <c r="B12" s="25">
        <v>314.3</v>
      </c>
      <c r="C12" s="20" t="s">
        <v>85</v>
      </c>
      <c r="D12" s="46">
        <v>-244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-244</v>
      </c>
      <c r="P12" s="47">
        <f t="shared" si="1"/>
        <v>-1.8501668183196845E-2</v>
      </c>
      <c r="Q12" s="9"/>
    </row>
    <row r="13" spans="1:134">
      <c r="A13" s="12"/>
      <c r="B13" s="25">
        <v>314.39999999999998</v>
      </c>
      <c r="C13" s="20" t="s">
        <v>86</v>
      </c>
      <c r="D13" s="46">
        <v>187606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187606</v>
      </c>
      <c r="P13" s="47">
        <f t="shared" si="1"/>
        <v>14.225508037609949</v>
      </c>
      <c r="Q13" s="9"/>
    </row>
    <row r="14" spans="1:134">
      <c r="A14" s="12"/>
      <c r="B14" s="25">
        <v>314.89999999999998</v>
      </c>
      <c r="C14" s="20" t="s">
        <v>87</v>
      </c>
      <c r="D14" s="46">
        <v>773245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773245</v>
      </c>
      <c r="P14" s="47">
        <f t="shared" si="1"/>
        <v>58.632468911131333</v>
      </c>
      <c r="Q14" s="9"/>
    </row>
    <row r="15" spans="1:134">
      <c r="A15" s="12"/>
      <c r="B15" s="25">
        <v>316</v>
      </c>
      <c r="C15" s="20" t="s">
        <v>113</v>
      </c>
      <c r="D15" s="46">
        <v>182476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182476</v>
      </c>
      <c r="P15" s="47">
        <f t="shared" si="1"/>
        <v>13.836518046709129</v>
      </c>
      <c r="Q15" s="9"/>
    </row>
    <row r="16" spans="1:134" ht="15.75">
      <c r="A16" s="29" t="s">
        <v>13</v>
      </c>
      <c r="B16" s="30"/>
      <c r="C16" s="31"/>
      <c r="D16" s="32">
        <f t="shared" ref="D16:N16" si="3">SUM(D17:D20)</f>
        <v>1593082</v>
      </c>
      <c r="E16" s="32">
        <f t="shared" si="3"/>
        <v>1087905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2680987</v>
      </c>
      <c r="P16" s="45">
        <f t="shared" si="1"/>
        <v>203.28988474370641</v>
      </c>
      <c r="Q16" s="10"/>
    </row>
    <row r="17" spans="1:17">
      <c r="A17" s="12"/>
      <c r="B17" s="25">
        <v>322</v>
      </c>
      <c r="C17" s="20" t="s">
        <v>173</v>
      </c>
      <c r="D17" s="46">
        <v>21010</v>
      </c>
      <c r="E17" s="46">
        <v>1083425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1104435</v>
      </c>
      <c r="P17" s="47">
        <f t="shared" si="1"/>
        <v>83.745450409463146</v>
      </c>
      <c r="Q17" s="9"/>
    </row>
    <row r="18" spans="1:17">
      <c r="A18" s="12"/>
      <c r="B18" s="25">
        <v>322.89999999999998</v>
      </c>
      <c r="C18" s="20" t="s">
        <v>174</v>
      </c>
      <c r="D18" s="46">
        <v>24193</v>
      </c>
      <c r="E18" s="46">
        <v>4480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0" si="4">SUM(D18:N18)</f>
        <v>28673</v>
      </c>
      <c r="P18" s="47">
        <f t="shared" si="1"/>
        <v>2.1741734910524722</v>
      </c>
      <c r="Q18" s="9"/>
    </row>
    <row r="19" spans="1:17">
      <c r="A19" s="12"/>
      <c r="B19" s="25">
        <v>323.10000000000002</v>
      </c>
      <c r="C19" s="20" t="s">
        <v>14</v>
      </c>
      <c r="D19" s="46">
        <v>1507747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1507747</v>
      </c>
      <c r="P19" s="47">
        <f t="shared" si="1"/>
        <v>114.32719138610858</v>
      </c>
      <c r="Q19" s="9"/>
    </row>
    <row r="20" spans="1:17">
      <c r="A20" s="12"/>
      <c r="B20" s="25">
        <v>323.39999999999998</v>
      </c>
      <c r="C20" s="20" t="s">
        <v>17</v>
      </c>
      <c r="D20" s="46">
        <v>40132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40132</v>
      </c>
      <c r="P20" s="47">
        <f t="shared" si="1"/>
        <v>3.0430694570821961</v>
      </c>
      <c r="Q20" s="9"/>
    </row>
    <row r="21" spans="1:17" ht="15.75">
      <c r="A21" s="29" t="s">
        <v>175</v>
      </c>
      <c r="B21" s="30"/>
      <c r="C21" s="31"/>
      <c r="D21" s="32">
        <f t="shared" ref="D21:N21" si="5">SUM(D22:D34)</f>
        <v>8553393</v>
      </c>
      <c r="E21" s="32">
        <f t="shared" si="5"/>
        <v>247509</v>
      </c>
      <c r="F21" s="32">
        <f t="shared" si="5"/>
        <v>0</v>
      </c>
      <c r="G21" s="32">
        <f t="shared" si="5"/>
        <v>494330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>SUM(D21:N21)</f>
        <v>9295232</v>
      </c>
      <c r="P21" s="45">
        <f t="shared" si="1"/>
        <v>704.82499241734911</v>
      </c>
      <c r="Q21" s="10"/>
    </row>
    <row r="22" spans="1:17">
      <c r="A22" s="12"/>
      <c r="B22" s="25">
        <v>331.2</v>
      </c>
      <c r="C22" s="20" t="s">
        <v>135</v>
      </c>
      <c r="D22" s="46">
        <v>1322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1322</v>
      </c>
      <c r="P22" s="47">
        <f t="shared" si="1"/>
        <v>0.10024264482863209</v>
      </c>
      <c r="Q22" s="9"/>
    </row>
    <row r="23" spans="1:17">
      <c r="A23" s="12"/>
      <c r="B23" s="25">
        <v>331.51</v>
      </c>
      <c r="C23" s="20" t="s">
        <v>176</v>
      </c>
      <c r="D23" s="46">
        <v>6595742</v>
      </c>
      <c r="E23" s="46">
        <v>0</v>
      </c>
      <c r="F23" s="46">
        <v>0</v>
      </c>
      <c r="G23" s="46">
        <v>323513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31" si="6">SUM(D23:N23)</f>
        <v>6919255</v>
      </c>
      <c r="P23" s="47">
        <f t="shared" si="1"/>
        <v>524.66295116772824</v>
      </c>
      <c r="Q23" s="9"/>
    </row>
    <row r="24" spans="1:17">
      <c r="A24" s="12"/>
      <c r="B24" s="25">
        <v>334.1</v>
      </c>
      <c r="C24" s="20" t="s">
        <v>88</v>
      </c>
      <c r="D24" s="46">
        <v>50000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50000</v>
      </c>
      <c r="P24" s="47">
        <f t="shared" si="1"/>
        <v>3.7913254473764026</v>
      </c>
      <c r="Q24" s="9"/>
    </row>
    <row r="25" spans="1:17">
      <c r="A25" s="12"/>
      <c r="B25" s="25">
        <v>334.49</v>
      </c>
      <c r="C25" s="20" t="s">
        <v>177</v>
      </c>
      <c r="D25" s="46">
        <v>64376</v>
      </c>
      <c r="E25" s="46">
        <v>0</v>
      </c>
      <c r="F25" s="46">
        <v>0</v>
      </c>
      <c r="G25" s="46">
        <v>49650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114026</v>
      </c>
      <c r="P25" s="47">
        <f t="shared" si="1"/>
        <v>8.6461935092508337</v>
      </c>
      <c r="Q25" s="9"/>
    </row>
    <row r="26" spans="1:17">
      <c r="A26" s="12"/>
      <c r="B26" s="25">
        <v>335.125</v>
      </c>
      <c r="C26" s="20" t="s">
        <v>179</v>
      </c>
      <c r="D26" s="46">
        <v>372319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372319</v>
      </c>
      <c r="P26" s="47">
        <f t="shared" si="1"/>
        <v>28.231649984834696</v>
      </c>
      <c r="Q26" s="9"/>
    </row>
    <row r="27" spans="1:17">
      <c r="A27" s="12"/>
      <c r="B27" s="25">
        <v>335.14</v>
      </c>
      <c r="C27" s="20" t="s">
        <v>115</v>
      </c>
      <c r="D27" s="46">
        <v>1082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1082</v>
      </c>
      <c r="P27" s="47">
        <f t="shared" si="1"/>
        <v>8.204428268122535E-2</v>
      </c>
      <c r="Q27" s="9"/>
    </row>
    <row r="28" spans="1:17">
      <c r="A28" s="12"/>
      <c r="B28" s="25">
        <v>335.15</v>
      </c>
      <c r="C28" s="20" t="s">
        <v>116</v>
      </c>
      <c r="D28" s="46">
        <v>25692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25692</v>
      </c>
      <c r="P28" s="47">
        <f t="shared" si="1"/>
        <v>1.9481346678798908</v>
      </c>
      <c r="Q28" s="9"/>
    </row>
    <row r="29" spans="1:17">
      <c r="A29" s="12"/>
      <c r="B29" s="25">
        <v>335.18</v>
      </c>
      <c r="C29" s="20" t="s">
        <v>180</v>
      </c>
      <c r="D29" s="46">
        <v>1174985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1174985</v>
      </c>
      <c r="P29" s="47">
        <f t="shared" si="1"/>
        <v>89.095010615711246</v>
      </c>
      <c r="Q29" s="9"/>
    </row>
    <row r="30" spans="1:17">
      <c r="A30" s="12"/>
      <c r="B30" s="25">
        <v>335.21</v>
      </c>
      <c r="C30" s="20" t="s">
        <v>30</v>
      </c>
      <c r="D30" s="46">
        <v>13157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13157</v>
      </c>
      <c r="P30" s="47">
        <f t="shared" si="1"/>
        <v>0.99764937822262667</v>
      </c>
      <c r="Q30" s="9"/>
    </row>
    <row r="31" spans="1:17">
      <c r="A31" s="12"/>
      <c r="B31" s="25">
        <v>335.29</v>
      </c>
      <c r="C31" s="20" t="s">
        <v>181</v>
      </c>
      <c r="D31" s="46">
        <v>0</v>
      </c>
      <c r="E31" s="46">
        <v>247509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247509</v>
      </c>
      <c r="P31" s="47">
        <f t="shared" si="1"/>
        <v>18.767743403093721</v>
      </c>
      <c r="Q31" s="9"/>
    </row>
    <row r="32" spans="1:17">
      <c r="A32" s="12"/>
      <c r="B32" s="25">
        <v>335.48</v>
      </c>
      <c r="C32" s="20" t="s">
        <v>31</v>
      </c>
      <c r="D32" s="46">
        <v>0</v>
      </c>
      <c r="E32" s="46">
        <v>0</v>
      </c>
      <c r="F32" s="46">
        <v>0</v>
      </c>
      <c r="G32" s="46">
        <v>100167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4" si="7">SUM(D32:N32)</f>
        <v>100167</v>
      </c>
      <c r="P32" s="47">
        <f t="shared" si="1"/>
        <v>7.5953139217470431</v>
      </c>
      <c r="Q32" s="9"/>
    </row>
    <row r="33" spans="1:17">
      <c r="A33" s="12"/>
      <c r="B33" s="25">
        <v>337.1</v>
      </c>
      <c r="C33" s="20" t="s">
        <v>148</v>
      </c>
      <c r="D33" s="46">
        <v>0</v>
      </c>
      <c r="E33" s="46">
        <v>0</v>
      </c>
      <c r="F33" s="46">
        <v>0</v>
      </c>
      <c r="G33" s="46">
        <v>21000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21000</v>
      </c>
      <c r="P33" s="47">
        <f t="shared" si="1"/>
        <v>1.5923566878980893</v>
      </c>
      <c r="Q33" s="9"/>
    </row>
    <row r="34" spans="1:17">
      <c r="A34" s="12"/>
      <c r="B34" s="25">
        <v>337.2</v>
      </c>
      <c r="C34" s="20" t="s">
        <v>32</v>
      </c>
      <c r="D34" s="46">
        <v>254718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254718</v>
      </c>
      <c r="P34" s="47">
        <f t="shared" si="1"/>
        <v>19.31437670609645</v>
      </c>
      <c r="Q34" s="9"/>
    </row>
    <row r="35" spans="1:17" ht="15.75">
      <c r="A35" s="29" t="s">
        <v>38</v>
      </c>
      <c r="B35" s="30"/>
      <c r="C35" s="31"/>
      <c r="D35" s="32">
        <f t="shared" ref="D35:N35" si="8">SUM(D36:D44)</f>
        <v>1636578</v>
      </c>
      <c r="E35" s="32">
        <f t="shared" si="8"/>
        <v>145905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16630685</v>
      </c>
      <c r="J35" s="32">
        <f t="shared" si="8"/>
        <v>2046820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8"/>
        <v>0</v>
      </c>
      <c r="O35" s="32">
        <f>SUM(D35:N35)</f>
        <v>20459988</v>
      </c>
      <c r="P35" s="45">
        <f t="shared" si="1"/>
        <v>1551.4094631483167</v>
      </c>
      <c r="Q35" s="10"/>
    </row>
    <row r="36" spans="1:17">
      <c r="A36" s="12"/>
      <c r="B36" s="25">
        <v>341.2</v>
      </c>
      <c r="C36" s="20" t="s">
        <v>118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2046820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4" si="9">SUM(D36:N36)</f>
        <v>2046820</v>
      </c>
      <c r="P36" s="47">
        <f t="shared" si="1"/>
        <v>155.20321504397938</v>
      </c>
      <c r="Q36" s="9"/>
    </row>
    <row r="37" spans="1:17">
      <c r="A37" s="12"/>
      <c r="B37" s="25">
        <v>341.9</v>
      </c>
      <c r="C37" s="20" t="s">
        <v>182</v>
      </c>
      <c r="D37" s="46">
        <v>10766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10766</v>
      </c>
      <c r="P37" s="47">
        <f t="shared" ref="P37:P61" si="10">(O37/P$63)</f>
        <v>0.81634819532908709</v>
      </c>
      <c r="Q37" s="9"/>
    </row>
    <row r="38" spans="1:17">
      <c r="A38" s="12"/>
      <c r="B38" s="25">
        <v>342.6</v>
      </c>
      <c r="C38" s="20" t="s">
        <v>42</v>
      </c>
      <c r="D38" s="46">
        <v>639989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639989</v>
      </c>
      <c r="P38" s="47">
        <f t="shared" si="10"/>
        <v>48.52813163481953</v>
      </c>
      <c r="Q38" s="9"/>
    </row>
    <row r="39" spans="1:17">
      <c r="A39" s="12"/>
      <c r="B39" s="25">
        <v>343.3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10686167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10686167</v>
      </c>
      <c r="P39" s="47">
        <f t="shared" si="10"/>
        <v>810.2947376402791</v>
      </c>
      <c r="Q39" s="9"/>
    </row>
    <row r="40" spans="1:17">
      <c r="A40" s="12"/>
      <c r="B40" s="25">
        <v>343.4</v>
      </c>
      <c r="C40" s="20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3322325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3322325</v>
      </c>
      <c r="P40" s="47">
        <f t="shared" si="10"/>
        <v>251.92030633909616</v>
      </c>
      <c r="Q40" s="9"/>
    </row>
    <row r="41" spans="1:17">
      <c r="A41" s="12"/>
      <c r="B41" s="25">
        <v>343.8</v>
      </c>
      <c r="C41" s="20" t="s">
        <v>143</v>
      </c>
      <c r="D41" s="46">
        <v>0</v>
      </c>
      <c r="E41" s="46">
        <v>145905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145905</v>
      </c>
      <c r="P41" s="47">
        <f t="shared" si="10"/>
        <v>11.06346678798908</v>
      </c>
      <c r="Q41" s="9"/>
    </row>
    <row r="42" spans="1:17">
      <c r="A42" s="12"/>
      <c r="B42" s="25">
        <v>343.9</v>
      </c>
      <c r="C42" s="20" t="s">
        <v>183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927372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927372</v>
      </c>
      <c r="P42" s="47">
        <f t="shared" si="10"/>
        <v>70.319381255686991</v>
      </c>
      <c r="Q42" s="9"/>
    </row>
    <row r="43" spans="1:17">
      <c r="A43" s="12"/>
      <c r="B43" s="25">
        <v>347.2</v>
      </c>
      <c r="C43" s="20" t="s">
        <v>48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1690005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1690005</v>
      </c>
      <c r="P43" s="47">
        <f t="shared" si="10"/>
        <v>128.14717925386717</v>
      </c>
      <c r="Q43" s="9"/>
    </row>
    <row r="44" spans="1:17">
      <c r="A44" s="12"/>
      <c r="B44" s="25">
        <v>347.9</v>
      </c>
      <c r="C44" s="20" t="s">
        <v>50</v>
      </c>
      <c r="D44" s="46">
        <v>985823</v>
      </c>
      <c r="E44" s="46">
        <v>0</v>
      </c>
      <c r="F44" s="46">
        <v>0</v>
      </c>
      <c r="G44" s="46">
        <v>0</v>
      </c>
      <c r="H44" s="46">
        <v>0</v>
      </c>
      <c r="I44" s="46">
        <v>4816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990639</v>
      </c>
      <c r="P44" s="47">
        <f t="shared" si="10"/>
        <v>75.116696997270239</v>
      </c>
      <c r="Q44" s="9"/>
    </row>
    <row r="45" spans="1:17" ht="15.75">
      <c r="A45" s="29" t="s">
        <v>39</v>
      </c>
      <c r="B45" s="30"/>
      <c r="C45" s="31"/>
      <c r="D45" s="32">
        <f t="shared" ref="D45:N45" si="11">SUM(D46:D47)</f>
        <v>31829</v>
      </c>
      <c r="E45" s="32">
        <f t="shared" si="11"/>
        <v>42675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0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11"/>
        <v>0</v>
      </c>
      <c r="O45" s="32">
        <f>SUM(D45:N45)</f>
        <v>74504</v>
      </c>
      <c r="P45" s="45">
        <f t="shared" si="10"/>
        <v>5.6493782226266305</v>
      </c>
      <c r="Q45" s="10"/>
    </row>
    <row r="46" spans="1:17">
      <c r="A46" s="13"/>
      <c r="B46" s="39">
        <v>351.6</v>
      </c>
      <c r="C46" s="21" t="s">
        <v>184</v>
      </c>
      <c r="D46" s="46">
        <v>27837</v>
      </c>
      <c r="E46" s="46">
        <v>42675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47" si="12">SUM(D46:N46)</f>
        <v>70512</v>
      </c>
      <c r="P46" s="47">
        <f t="shared" si="10"/>
        <v>5.3466787989080986</v>
      </c>
      <c r="Q46" s="9"/>
    </row>
    <row r="47" spans="1:17">
      <c r="A47" s="13"/>
      <c r="B47" s="39">
        <v>359</v>
      </c>
      <c r="C47" s="21" t="s">
        <v>55</v>
      </c>
      <c r="D47" s="46">
        <v>3992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2"/>
        <v>3992</v>
      </c>
      <c r="P47" s="47">
        <f t="shared" si="10"/>
        <v>0.30269942371853198</v>
      </c>
      <c r="Q47" s="9"/>
    </row>
    <row r="48" spans="1:17" ht="15.75">
      <c r="A48" s="29" t="s">
        <v>3</v>
      </c>
      <c r="B48" s="30"/>
      <c r="C48" s="31"/>
      <c r="D48" s="32">
        <f t="shared" ref="D48:N48" si="13">SUM(D49:D55)</f>
        <v>291447</v>
      </c>
      <c r="E48" s="32">
        <f t="shared" si="13"/>
        <v>197048</v>
      </c>
      <c r="F48" s="32">
        <f t="shared" si="13"/>
        <v>1703</v>
      </c>
      <c r="G48" s="32">
        <f t="shared" si="13"/>
        <v>576010</v>
      </c>
      <c r="H48" s="32">
        <f t="shared" si="13"/>
        <v>0</v>
      </c>
      <c r="I48" s="32">
        <f t="shared" si="13"/>
        <v>5373182</v>
      </c>
      <c r="J48" s="32">
        <f t="shared" si="13"/>
        <v>9320</v>
      </c>
      <c r="K48" s="32">
        <f t="shared" si="13"/>
        <v>-5432270</v>
      </c>
      <c r="L48" s="32">
        <f t="shared" si="13"/>
        <v>0</v>
      </c>
      <c r="M48" s="32">
        <f t="shared" si="13"/>
        <v>0</v>
      </c>
      <c r="N48" s="32">
        <f t="shared" si="13"/>
        <v>0</v>
      </c>
      <c r="O48" s="32">
        <f>SUM(D48:N48)</f>
        <v>1016440</v>
      </c>
      <c r="P48" s="45">
        <f t="shared" si="10"/>
        <v>77.073096754625411</v>
      </c>
      <c r="Q48" s="10"/>
    </row>
    <row r="49" spans="1:120">
      <c r="A49" s="12"/>
      <c r="B49" s="25">
        <v>361.1</v>
      </c>
      <c r="C49" s="20" t="s">
        <v>56</v>
      </c>
      <c r="D49" s="46">
        <v>156630</v>
      </c>
      <c r="E49" s="46">
        <v>-1399</v>
      </c>
      <c r="F49" s="46">
        <v>1703</v>
      </c>
      <c r="G49" s="46">
        <v>76010</v>
      </c>
      <c r="H49" s="46">
        <v>0</v>
      </c>
      <c r="I49" s="46">
        <v>308693</v>
      </c>
      <c r="J49" s="46">
        <v>5025</v>
      </c>
      <c r="K49" s="46">
        <v>1175369</v>
      </c>
      <c r="L49" s="46">
        <v>0</v>
      </c>
      <c r="M49" s="46">
        <v>0</v>
      </c>
      <c r="N49" s="46">
        <v>0</v>
      </c>
      <c r="O49" s="46">
        <f>SUM(D49:N49)</f>
        <v>1722031</v>
      </c>
      <c r="P49" s="47">
        <f t="shared" si="10"/>
        <v>130.57559902942069</v>
      </c>
      <c r="Q49" s="9"/>
    </row>
    <row r="50" spans="1:120">
      <c r="A50" s="12"/>
      <c r="B50" s="25">
        <v>361.3</v>
      </c>
      <c r="C50" s="20" t="s">
        <v>185</v>
      </c>
      <c r="D50" s="46">
        <v>-16850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-10715835</v>
      </c>
      <c r="L50" s="46">
        <v>0</v>
      </c>
      <c r="M50" s="46">
        <v>0</v>
      </c>
      <c r="N50" s="46">
        <v>0</v>
      </c>
      <c r="O50" s="46">
        <f t="shared" ref="O50:O60" si="14">SUM(D50:N50)</f>
        <v>-10732685</v>
      </c>
      <c r="P50" s="47">
        <f t="shared" si="10"/>
        <v>-813.82203518350013</v>
      </c>
      <c r="Q50" s="9"/>
    </row>
    <row r="51" spans="1:120">
      <c r="A51" s="12"/>
      <c r="B51" s="25">
        <v>362</v>
      </c>
      <c r="C51" s="20" t="s">
        <v>58</v>
      </c>
      <c r="D51" s="46">
        <v>43103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4"/>
        <v>43103</v>
      </c>
      <c r="P51" s="47">
        <f t="shared" si="10"/>
        <v>3.2683500151653018</v>
      </c>
      <c r="Q51" s="9"/>
    </row>
    <row r="52" spans="1:120">
      <c r="A52" s="12"/>
      <c r="B52" s="25">
        <v>364</v>
      </c>
      <c r="C52" s="20" t="s">
        <v>121</v>
      </c>
      <c r="D52" s="46">
        <v>0</v>
      </c>
      <c r="E52" s="46">
        <v>37297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4"/>
        <v>37297</v>
      </c>
      <c r="P52" s="47">
        <f t="shared" si="10"/>
        <v>2.828101304215954</v>
      </c>
      <c r="Q52" s="9"/>
    </row>
    <row r="53" spans="1:120">
      <c r="A53" s="12"/>
      <c r="B53" s="25">
        <v>366</v>
      </c>
      <c r="C53" s="20" t="s">
        <v>150</v>
      </c>
      <c r="D53" s="46">
        <v>0</v>
      </c>
      <c r="E53" s="46">
        <v>0</v>
      </c>
      <c r="F53" s="46">
        <v>0</v>
      </c>
      <c r="G53" s="46">
        <v>500000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4"/>
        <v>500000</v>
      </c>
      <c r="P53" s="47">
        <f t="shared" si="10"/>
        <v>37.913254473764027</v>
      </c>
      <c r="Q53" s="9"/>
    </row>
    <row r="54" spans="1:120">
      <c r="A54" s="12"/>
      <c r="B54" s="25">
        <v>368</v>
      </c>
      <c r="C54" s="20" t="s">
        <v>61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4108196</v>
      </c>
      <c r="L54" s="46">
        <v>0</v>
      </c>
      <c r="M54" s="46">
        <v>0</v>
      </c>
      <c r="N54" s="46">
        <v>0</v>
      </c>
      <c r="O54" s="46">
        <f t="shared" si="14"/>
        <v>4108196</v>
      </c>
      <c r="P54" s="47">
        <f t="shared" si="10"/>
        <v>311.51016075219894</v>
      </c>
      <c r="Q54" s="9"/>
    </row>
    <row r="55" spans="1:120">
      <c r="A55" s="12"/>
      <c r="B55" s="25">
        <v>369.9</v>
      </c>
      <c r="C55" s="20" t="s">
        <v>62</v>
      </c>
      <c r="D55" s="46">
        <v>108564</v>
      </c>
      <c r="E55" s="46">
        <v>161150</v>
      </c>
      <c r="F55" s="46">
        <v>0</v>
      </c>
      <c r="G55" s="46">
        <v>0</v>
      </c>
      <c r="H55" s="46">
        <v>0</v>
      </c>
      <c r="I55" s="46">
        <v>5064489</v>
      </c>
      <c r="J55" s="46">
        <v>4295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4"/>
        <v>5338498</v>
      </c>
      <c r="P55" s="47">
        <f t="shared" si="10"/>
        <v>404.79966636336064</v>
      </c>
      <c r="Q55" s="9"/>
    </row>
    <row r="56" spans="1:120" ht="15.75">
      <c r="A56" s="29" t="s">
        <v>40</v>
      </c>
      <c r="B56" s="30"/>
      <c r="C56" s="31"/>
      <c r="D56" s="32">
        <f t="shared" ref="D56:N56" si="15">SUM(D57:D60)</f>
        <v>540000</v>
      </c>
      <c r="E56" s="32">
        <f t="shared" si="15"/>
        <v>1276054</v>
      </c>
      <c r="F56" s="32">
        <f t="shared" si="15"/>
        <v>0</v>
      </c>
      <c r="G56" s="32">
        <f t="shared" si="15"/>
        <v>1666242</v>
      </c>
      <c r="H56" s="32">
        <f t="shared" si="15"/>
        <v>0</v>
      </c>
      <c r="I56" s="32">
        <f t="shared" si="15"/>
        <v>1755623</v>
      </c>
      <c r="J56" s="32">
        <f t="shared" si="15"/>
        <v>109340</v>
      </c>
      <c r="K56" s="32">
        <f t="shared" si="15"/>
        <v>0</v>
      </c>
      <c r="L56" s="32">
        <f t="shared" si="15"/>
        <v>0</v>
      </c>
      <c r="M56" s="32">
        <f t="shared" si="15"/>
        <v>0</v>
      </c>
      <c r="N56" s="32">
        <f t="shared" si="15"/>
        <v>0</v>
      </c>
      <c r="O56" s="32">
        <f t="shared" si="14"/>
        <v>5347259</v>
      </c>
      <c r="P56" s="45">
        <f t="shared" si="10"/>
        <v>405.46398240824993</v>
      </c>
      <c r="Q56" s="9"/>
    </row>
    <row r="57" spans="1:120">
      <c r="A57" s="12"/>
      <c r="B57" s="25">
        <v>381</v>
      </c>
      <c r="C57" s="20" t="s">
        <v>63</v>
      </c>
      <c r="D57" s="46">
        <v>540000</v>
      </c>
      <c r="E57" s="46">
        <v>126054</v>
      </c>
      <c r="F57" s="46">
        <v>0</v>
      </c>
      <c r="G57" s="46">
        <v>895405</v>
      </c>
      <c r="H57" s="46">
        <v>0</v>
      </c>
      <c r="I57" s="46">
        <v>1360980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4"/>
        <v>2922439</v>
      </c>
      <c r="P57" s="47">
        <f t="shared" si="10"/>
        <v>221.59834698210494</v>
      </c>
      <c r="Q57" s="9"/>
    </row>
    <row r="58" spans="1:120">
      <c r="A58" s="12"/>
      <c r="B58" s="25">
        <v>384</v>
      </c>
      <c r="C58" s="20" t="s">
        <v>92</v>
      </c>
      <c r="D58" s="46">
        <v>0</v>
      </c>
      <c r="E58" s="46">
        <v>1150000</v>
      </c>
      <c r="F58" s="46">
        <v>0</v>
      </c>
      <c r="G58" s="46">
        <v>770837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4"/>
        <v>1920837</v>
      </c>
      <c r="P58" s="47">
        <f t="shared" si="10"/>
        <v>145.65036396724295</v>
      </c>
      <c r="Q58" s="9"/>
    </row>
    <row r="59" spans="1:120">
      <c r="A59" s="12"/>
      <c r="B59" s="25">
        <v>388.1</v>
      </c>
      <c r="C59" s="20" t="s">
        <v>189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85950</v>
      </c>
      <c r="J59" s="46">
        <v>109340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4"/>
        <v>195290</v>
      </c>
      <c r="P59" s="47">
        <f t="shared" si="10"/>
        <v>14.808158932362755</v>
      </c>
      <c r="Q59" s="9"/>
    </row>
    <row r="60" spans="1:120" ht="15.75" thickBot="1">
      <c r="A60" s="12"/>
      <c r="B60" s="25">
        <v>389.1</v>
      </c>
      <c r="C60" s="20" t="s">
        <v>190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308693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4"/>
        <v>308693</v>
      </c>
      <c r="P60" s="47">
        <f t="shared" si="10"/>
        <v>23.407112526539279</v>
      </c>
      <c r="Q60" s="9"/>
    </row>
    <row r="61" spans="1:120" ht="16.5" thickBot="1">
      <c r="A61" s="14" t="s">
        <v>51</v>
      </c>
      <c r="B61" s="23"/>
      <c r="C61" s="22"/>
      <c r="D61" s="15">
        <f t="shared" ref="D61:N61" si="16">SUM(D5,D16,D21,D35,D45,D48,D56)</f>
        <v>33544034</v>
      </c>
      <c r="E61" s="15">
        <f t="shared" si="16"/>
        <v>3112821</v>
      </c>
      <c r="F61" s="15">
        <f t="shared" si="16"/>
        <v>1703</v>
      </c>
      <c r="G61" s="15">
        <f t="shared" si="16"/>
        <v>2736582</v>
      </c>
      <c r="H61" s="15">
        <f t="shared" si="16"/>
        <v>0</v>
      </c>
      <c r="I61" s="15">
        <f t="shared" si="16"/>
        <v>23759490</v>
      </c>
      <c r="J61" s="15">
        <f t="shared" si="16"/>
        <v>2165480</v>
      </c>
      <c r="K61" s="15">
        <f t="shared" si="16"/>
        <v>-5432270</v>
      </c>
      <c r="L61" s="15">
        <f t="shared" si="16"/>
        <v>0</v>
      </c>
      <c r="M61" s="15">
        <f t="shared" si="16"/>
        <v>0</v>
      </c>
      <c r="N61" s="15">
        <f t="shared" si="16"/>
        <v>0</v>
      </c>
      <c r="O61" s="15">
        <f>SUM(D61:N61)</f>
        <v>59887840</v>
      </c>
      <c r="P61" s="38">
        <f t="shared" si="10"/>
        <v>4541.0858356081289</v>
      </c>
      <c r="Q61" s="6"/>
      <c r="R61" s="2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</row>
    <row r="62" spans="1:120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9"/>
    </row>
    <row r="63" spans="1:120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2"/>
      <c r="M63" s="118" t="s">
        <v>191</v>
      </c>
      <c r="N63" s="118"/>
      <c r="O63" s="118"/>
      <c r="P63" s="43">
        <v>13188</v>
      </c>
    </row>
    <row r="64" spans="1:120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7"/>
    </row>
    <row r="65" spans="1:16" ht="15.75" customHeight="1" thickBot="1">
      <c r="A65" s="120" t="s">
        <v>82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100"/>
    </row>
  </sheetData>
  <mergeCells count="10">
    <mergeCell ref="M63:O63"/>
    <mergeCell ref="A64:P64"/>
    <mergeCell ref="A65:P6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6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166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67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29"/>
      <c r="M3" s="130"/>
      <c r="N3" s="36"/>
      <c r="O3" s="37"/>
      <c r="P3" s="131" t="s">
        <v>167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68</v>
      </c>
      <c r="F4" s="34" t="s">
        <v>69</v>
      </c>
      <c r="G4" s="34" t="s">
        <v>70</v>
      </c>
      <c r="H4" s="34" t="s">
        <v>5</v>
      </c>
      <c r="I4" s="34" t="s">
        <v>6</v>
      </c>
      <c r="J4" s="35" t="s">
        <v>71</v>
      </c>
      <c r="K4" s="35" t="s">
        <v>7</v>
      </c>
      <c r="L4" s="35" t="s">
        <v>8</v>
      </c>
      <c r="M4" s="35" t="s">
        <v>168</v>
      </c>
      <c r="N4" s="35" t="s">
        <v>9</v>
      </c>
      <c r="O4" s="35" t="s">
        <v>169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170</v>
      </c>
      <c r="B5" s="26"/>
      <c r="C5" s="26"/>
      <c r="D5" s="27">
        <f t="shared" ref="D5:N5" si="0">SUM(D6:D15)</f>
        <v>19967057</v>
      </c>
      <c r="E5" s="27">
        <f t="shared" si="0"/>
        <v>86060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20053117</v>
      </c>
      <c r="P5" s="33">
        <f t="shared" ref="P5:P36" si="1">(O5/P$65)</f>
        <v>1536.5195770439047</v>
      </c>
      <c r="Q5" s="6"/>
    </row>
    <row r="6" spans="1:134">
      <c r="A6" s="12"/>
      <c r="B6" s="25">
        <v>311</v>
      </c>
      <c r="C6" s="20" t="s">
        <v>2</v>
      </c>
      <c r="D6" s="46">
        <v>14866403</v>
      </c>
      <c r="E6" s="46">
        <v>86060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14952463</v>
      </c>
      <c r="P6" s="47">
        <f t="shared" si="1"/>
        <v>1145.6948126580339</v>
      </c>
      <c r="Q6" s="9"/>
    </row>
    <row r="7" spans="1:134">
      <c r="A7" s="12"/>
      <c r="B7" s="25">
        <v>312.41000000000003</v>
      </c>
      <c r="C7" s="20" t="s">
        <v>171</v>
      </c>
      <c r="D7" s="46">
        <v>417956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417956</v>
      </c>
      <c r="P7" s="47">
        <f t="shared" si="1"/>
        <v>32.024825683855646</v>
      </c>
      <c r="Q7" s="9"/>
    </row>
    <row r="8" spans="1:134">
      <c r="A8" s="12"/>
      <c r="B8" s="25">
        <v>312.51</v>
      </c>
      <c r="C8" s="20" t="s">
        <v>74</v>
      </c>
      <c r="D8" s="46">
        <v>146880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146880</v>
      </c>
      <c r="P8" s="47">
        <f t="shared" si="1"/>
        <v>11.254310014558271</v>
      </c>
      <c r="Q8" s="9"/>
    </row>
    <row r="9" spans="1:134">
      <c r="A9" s="12"/>
      <c r="B9" s="25">
        <v>312.52</v>
      </c>
      <c r="C9" s="20" t="s">
        <v>112</v>
      </c>
      <c r="D9" s="46">
        <v>136410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136410</v>
      </c>
      <c r="P9" s="47">
        <f t="shared" si="1"/>
        <v>10.452072638112021</v>
      </c>
      <c r="Q9" s="9"/>
    </row>
    <row r="10" spans="1:134">
      <c r="A10" s="12"/>
      <c r="B10" s="25">
        <v>312.64</v>
      </c>
      <c r="C10" s="20" t="s">
        <v>172</v>
      </c>
      <c r="D10" s="46">
        <v>2099009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2099009</v>
      </c>
      <c r="P10" s="47">
        <f t="shared" si="1"/>
        <v>160.83127729675886</v>
      </c>
      <c r="Q10" s="9"/>
    </row>
    <row r="11" spans="1:134">
      <c r="A11" s="12"/>
      <c r="B11" s="25">
        <v>314.10000000000002</v>
      </c>
      <c r="C11" s="20" t="s">
        <v>84</v>
      </c>
      <c r="D11" s="46">
        <v>1112613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1112613</v>
      </c>
      <c r="P11" s="47">
        <f t="shared" si="1"/>
        <v>85.251168492835802</v>
      </c>
      <c r="Q11" s="9"/>
    </row>
    <row r="12" spans="1:134">
      <c r="A12" s="12"/>
      <c r="B12" s="25">
        <v>314.3</v>
      </c>
      <c r="C12" s="20" t="s">
        <v>85</v>
      </c>
      <c r="D12" s="46">
        <v>-317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-317</v>
      </c>
      <c r="P12" s="47">
        <f t="shared" si="1"/>
        <v>-2.4289326488391695E-2</v>
      </c>
      <c r="Q12" s="9"/>
    </row>
    <row r="13" spans="1:134">
      <c r="A13" s="12"/>
      <c r="B13" s="25">
        <v>314.39999999999998</v>
      </c>
      <c r="C13" s="20" t="s">
        <v>86</v>
      </c>
      <c r="D13" s="46">
        <v>228209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228209</v>
      </c>
      <c r="P13" s="47">
        <f t="shared" si="1"/>
        <v>17.485939774729907</v>
      </c>
      <c r="Q13" s="9"/>
    </row>
    <row r="14" spans="1:134">
      <c r="A14" s="12"/>
      <c r="B14" s="25">
        <v>314.89999999999998</v>
      </c>
      <c r="C14" s="20" t="s">
        <v>87</v>
      </c>
      <c r="D14" s="46">
        <v>760684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760684</v>
      </c>
      <c r="P14" s="47">
        <f t="shared" si="1"/>
        <v>58.285495364339894</v>
      </c>
      <c r="Q14" s="9"/>
    </row>
    <row r="15" spans="1:134">
      <c r="A15" s="12"/>
      <c r="B15" s="25">
        <v>316</v>
      </c>
      <c r="C15" s="20" t="s">
        <v>113</v>
      </c>
      <c r="D15" s="46">
        <v>199210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199210</v>
      </c>
      <c r="P15" s="47">
        <f t="shared" si="1"/>
        <v>15.263964447168799</v>
      </c>
      <c r="Q15" s="9"/>
    </row>
    <row r="16" spans="1:134" ht="15.75">
      <c r="A16" s="29" t="s">
        <v>13</v>
      </c>
      <c r="B16" s="30"/>
      <c r="C16" s="31"/>
      <c r="D16" s="32">
        <f t="shared" ref="D16:N16" si="3">SUM(D17:D23)</f>
        <v>1527400</v>
      </c>
      <c r="E16" s="32">
        <f t="shared" si="3"/>
        <v>1473186</v>
      </c>
      <c r="F16" s="32">
        <f t="shared" si="3"/>
        <v>0</v>
      </c>
      <c r="G16" s="32">
        <f t="shared" si="3"/>
        <v>1413497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4414083</v>
      </c>
      <c r="P16" s="45">
        <f t="shared" si="1"/>
        <v>338.21799095854726</v>
      </c>
      <c r="Q16" s="10"/>
    </row>
    <row r="17" spans="1:17">
      <c r="A17" s="12"/>
      <c r="B17" s="25">
        <v>322</v>
      </c>
      <c r="C17" s="20" t="s">
        <v>173</v>
      </c>
      <c r="D17" s="46">
        <v>30508</v>
      </c>
      <c r="E17" s="46">
        <v>1232369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1262877</v>
      </c>
      <c r="P17" s="47">
        <f t="shared" si="1"/>
        <v>96.764768983219682</v>
      </c>
      <c r="Q17" s="9"/>
    </row>
    <row r="18" spans="1:17">
      <c r="A18" s="12"/>
      <c r="B18" s="25">
        <v>322.89999999999998</v>
      </c>
      <c r="C18" s="20" t="s">
        <v>174</v>
      </c>
      <c r="D18" s="46">
        <v>15505</v>
      </c>
      <c r="E18" s="46">
        <v>240817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3" si="4">SUM(D18:N18)</f>
        <v>256322</v>
      </c>
      <c r="P18" s="47">
        <f t="shared" si="1"/>
        <v>19.640027584093172</v>
      </c>
      <c r="Q18" s="9"/>
    </row>
    <row r="19" spans="1:17">
      <c r="A19" s="12"/>
      <c r="B19" s="25">
        <v>323.10000000000002</v>
      </c>
      <c r="C19" s="20" t="s">
        <v>14</v>
      </c>
      <c r="D19" s="46">
        <v>1451364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1451364</v>
      </c>
      <c r="P19" s="47">
        <f t="shared" si="1"/>
        <v>111.20711056624013</v>
      </c>
      <c r="Q19" s="9"/>
    </row>
    <row r="20" spans="1:17">
      <c r="A20" s="12"/>
      <c r="B20" s="25">
        <v>323.39999999999998</v>
      </c>
      <c r="C20" s="20" t="s">
        <v>17</v>
      </c>
      <c r="D20" s="46">
        <v>30023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30023</v>
      </c>
      <c r="P20" s="47">
        <f t="shared" si="1"/>
        <v>2.3004367481419048</v>
      </c>
      <c r="Q20" s="9"/>
    </row>
    <row r="21" spans="1:17">
      <c r="A21" s="12"/>
      <c r="B21" s="25">
        <v>324.11</v>
      </c>
      <c r="C21" s="20" t="s">
        <v>158</v>
      </c>
      <c r="D21" s="46">
        <v>0</v>
      </c>
      <c r="E21" s="46">
        <v>0</v>
      </c>
      <c r="F21" s="46">
        <v>0</v>
      </c>
      <c r="G21" s="46">
        <v>245548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245548</v>
      </c>
      <c r="P21" s="47">
        <f t="shared" si="1"/>
        <v>18.814496973411998</v>
      </c>
      <c r="Q21" s="9"/>
    </row>
    <row r="22" spans="1:17">
      <c r="A22" s="12"/>
      <c r="B22" s="25">
        <v>324.61</v>
      </c>
      <c r="C22" s="20" t="s">
        <v>161</v>
      </c>
      <c r="D22" s="46">
        <v>0</v>
      </c>
      <c r="E22" s="46">
        <v>0</v>
      </c>
      <c r="F22" s="46">
        <v>0</v>
      </c>
      <c r="G22" s="46">
        <v>993891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993891</v>
      </c>
      <c r="P22" s="47">
        <f t="shared" si="1"/>
        <v>76.154394299287418</v>
      </c>
      <c r="Q22" s="9"/>
    </row>
    <row r="23" spans="1:17">
      <c r="A23" s="12"/>
      <c r="B23" s="25">
        <v>324.91000000000003</v>
      </c>
      <c r="C23" s="20" t="s">
        <v>20</v>
      </c>
      <c r="D23" s="46">
        <v>0</v>
      </c>
      <c r="E23" s="46">
        <v>0</v>
      </c>
      <c r="F23" s="46">
        <v>0</v>
      </c>
      <c r="G23" s="46">
        <v>174058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174058</v>
      </c>
      <c r="P23" s="47">
        <f t="shared" si="1"/>
        <v>13.336755804152938</v>
      </c>
      <c r="Q23" s="9"/>
    </row>
    <row r="24" spans="1:17" ht="15.75">
      <c r="A24" s="29" t="s">
        <v>175</v>
      </c>
      <c r="B24" s="30"/>
      <c r="C24" s="31"/>
      <c r="D24" s="32">
        <f t="shared" ref="D24:N24" si="5">SUM(D25:D39)</f>
        <v>2404861</v>
      </c>
      <c r="E24" s="32">
        <f t="shared" si="5"/>
        <v>114148</v>
      </c>
      <c r="F24" s="32">
        <f t="shared" si="5"/>
        <v>0</v>
      </c>
      <c r="G24" s="32">
        <f t="shared" si="5"/>
        <v>444730</v>
      </c>
      <c r="H24" s="32">
        <f t="shared" si="5"/>
        <v>0</v>
      </c>
      <c r="I24" s="32">
        <f t="shared" si="5"/>
        <v>3180345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4">
        <f>SUM(D24:N24)</f>
        <v>6144084</v>
      </c>
      <c r="P24" s="45">
        <f t="shared" si="1"/>
        <v>470.77495977319745</v>
      </c>
      <c r="Q24" s="10"/>
    </row>
    <row r="25" spans="1:17">
      <c r="A25" s="12"/>
      <c r="B25" s="25">
        <v>331.2</v>
      </c>
      <c r="C25" s="20" t="s">
        <v>135</v>
      </c>
      <c r="D25" s="46">
        <v>102528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102528</v>
      </c>
      <c r="P25" s="47">
        <f t="shared" si="1"/>
        <v>7.8559497356524401</v>
      </c>
      <c r="Q25" s="9"/>
    </row>
    <row r="26" spans="1:17">
      <c r="A26" s="12"/>
      <c r="B26" s="25">
        <v>331.41</v>
      </c>
      <c r="C26" s="20" t="s">
        <v>95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2857803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7" si="6">SUM(D26:N26)</f>
        <v>2857803</v>
      </c>
      <c r="P26" s="47">
        <f t="shared" si="1"/>
        <v>218.97195617194086</v>
      </c>
      <c r="Q26" s="9"/>
    </row>
    <row r="27" spans="1:17">
      <c r="A27" s="12"/>
      <c r="B27" s="25">
        <v>331.51</v>
      </c>
      <c r="C27" s="20" t="s">
        <v>176</v>
      </c>
      <c r="D27" s="46">
        <v>0</v>
      </c>
      <c r="E27" s="46">
        <v>0</v>
      </c>
      <c r="F27" s="46">
        <v>0</v>
      </c>
      <c r="G27" s="46">
        <v>169629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169629</v>
      </c>
      <c r="P27" s="47">
        <f t="shared" si="1"/>
        <v>12.997394835644778</v>
      </c>
      <c r="Q27" s="9"/>
    </row>
    <row r="28" spans="1:17">
      <c r="A28" s="12"/>
      <c r="B28" s="25">
        <v>331.9</v>
      </c>
      <c r="C28" s="20" t="s">
        <v>131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2158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2158</v>
      </c>
      <c r="P28" s="47">
        <f t="shared" si="1"/>
        <v>0.16535131407554976</v>
      </c>
      <c r="Q28" s="9"/>
    </row>
    <row r="29" spans="1:17">
      <c r="A29" s="12"/>
      <c r="B29" s="25">
        <v>334.36</v>
      </c>
      <c r="C29" s="20" t="s">
        <v>132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114300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114300</v>
      </c>
      <c r="P29" s="47">
        <f t="shared" si="1"/>
        <v>8.7579495824074787</v>
      </c>
      <c r="Q29" s="9"/>
    </row>
    <row r="30" spans="1:17">
      <c r="A30" s="12"/>
      <c r="B30" s="25">
        <v>334.49</v>
      </c>
      <c r="C30" s="20" t="s">
        <v>177</v>
      </c>
      <c r="D30" s="46">
        <v>62578</v>
      </c>
      <c r="E30" s="46">
        <v>0</v>
      </c>
      <c r="F30" s="46">
        <v>0</v>
      </c>
      <c r="G30" s="46">
        <v>146640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209218</v>
      </c>
      <c r="P30" s="47">
        <f t="shared" si="1"/>
        <v>16.030802237376445</v>
      </c>
      <c r="Q30" s="9"/>
    </row>
    <row r="31" spans="1:17">
      <c r="A31" s="12"/>
      <c r="B31" s="25">
        <v>334.9</v>
      </c>
      <c r="C31" s="20" t="s">
        <v>178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206084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206084</v>
      </c>
      <c r="P31" s="47">
        <f t="shared" si="1"/>
        <v>15.790667381809824</v>
      </c>
      <c r="Q31" s="9"/>
    </row>
    <row r="32" spans="1:17">
      <c r="A32" s="12"/>
      <c r="B32" s="25">
        <v>335.125</v>
      </c>
      <c r="C32" s="20" t="s">
        <v>179</v>
      </c>
      <c r="D32" s="46">
        <v>249366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249366</v>
      </c>
      <c r="P32" s="47">
        <f t="shared" si="1"/>
        <v>19.107041606007204</v>
      </c>
      <c r="Q32" s="9"/>
    </row>
    <row r="33" spans="1:17">
      <c r="A33" s="12"/>
      <c r="B33" s="25">
        <v>335.14</v>
      </c>
      <c r="C33" s="20" t="s">
        <v>115</v>
      </c>
      <c r="D33" s="46">
        <v>884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884</v>
      </c>
      <c r="P33" s="47">
        <f t="shared" si="1"/>
        <v>6.7734273235767375E-2</v>
      </c>
      <c r="Q33" s="9"/>
    </row>
    <row r="34" spans="1:17">
      <c r="A34" s="12"/>
      <c r="B34" s="25">
        <v>335.15</v>
      </c>
      <c r="C34" s="20" t="s">
        <v>116</v>
      </c>
      <c r="D34" s="46">
        <v>25566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25566</v>
      </c>
      <c r="P34" s="47">
        <f t="shared" si="1"/>
        <v>1.9589303501647384</v>
      </c>
      <c r="Q34" s="9"/>
    </row>
    <row r="35" spans="1:17">
      <c r="A35" s="12"/>
      <c r="B35" s="25">
        <v>335.18</v>
      </c>
      <c r="C35" s="20" t="s">
        <v>180</v>
      </c>
      <c r="D35" s="46">
        <v>999957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999957</v>
      </c>
      <c r="P35" s="47">
        <f t="shared" si="1"/>
        <v>76.619186269251401</v>
      </c>
      <c r="Q35" s="9"/>
    </row>
    <row r="36" spans="1:17">
      <c r="A36" s="12"/>
      <c r="B36" s="25">
        <v>335.21</v>
      </c>
      <c r="C36" s="20" t="s">
        <v>30</v>
      </c>
      <c r="D36" s="46">
        <v>12380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12380</v>
      </c>
      <c r="P36" s="47">
        <f t="shared" si="1"/>
        <v>0.94858631522488701</v>
      </c>
      <c r="Q36" s="9"/>
    </row>
    <row r="37" spans="1:17">
      <c r="A37" s="12"/>
      <c r="B37" s="25">
        <v>335.29</v>
      </c>
      <c r="C37" s="20" t="s">
        <v>181</v>
      </c>
      <c r="D37" s="46">
        <v>0</v>
      </c>
      <c r="E37" s="46">
        <v>114148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114148</v>
      </c>
      <c r="P37" s="47">
        <f t="shared" ref="P37:P63" si="7">(O37/P$65)</f>
        <v>8.7463029652900168</v>
      </c>
      <c r="Q37" s="9"/>
    </row>
    <row r="38" spans="1:17">
      <c r="A38" s="12"/>
      <c r="B38" s="25">
        <v>335.48</v>
      </c>
      <c r="C38" s="20" t="s">
        <v>31</v>
      </c>
      <c r="D38" s="46">
        <v>0</v>
      </c>
      <c r="E38" s="46">
        <v>0</v>
      </c>
      <c r="F38" s="46">
        <v>0</v>
      </c>
      <c r="G38" s="46">
        <v>128461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128461</v>
      </c>
      <c r="P38" s="47">
        <f t="shared" si="7"/>
        <v>9.8430005363573674</v>
      </c>
      <c r="Q38" s="9"/>
    </row>
    <row r="39" spans="1:17">
      <c r="A39" s="12"/>
      <c r="B39" s="25">
        <v>337.2</v>
      </c>
      <c r="C39" s="20" t="s">
        <v>32</v>
      </c>
      <c r="D39" s="46">
        <v>951602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951602</v>
      </c>
      <c r="P39" s="47">
        <f t="shared" si="7"/>
        <v>72.914106198758716</v>
      </c>
      <c r="Q39" s="9"/>
    </row>
    <row r="40" spans="1:17" ht="15.75">
      <c r="A40" s="29" t="s">
        <v>38</v>
      </c>
      <c r="B40" s="30"/>
      <c r="C40" s="31"/>
      <c r="D40" s="32">
        <f t="shared" ref="D40:N40" si="8">SUM(D41:D50)</f>
        <v>1420098</v>
      </c>
      <c r="E40" s="32">
        <f t="shared" si="8"/>
        <v>317940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15018643</v>
      </c>
      <c r="J40" s="32">
        <f t="shared" si="8"/>
        <v>1854918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si="8"/>
        <v>0</v>
      </c>
      <c r="O40" s="32">
        <f>SUM(D40:N40)</f>
        <v>18611599</v>
      </c>
      <c r="P40" s="45">
        <f t="shared" si="7"/>
        <v>1426.0668914259443</v>
      </c>
      <c r="Q40" s="10"/>
    </row>
    <row r="41" spans="1:17">
      <c r="A41" s="12"/>
      <c r="B41" s="25">
        <v>341.2</v>
      </c>
      <c r="C41" s="20" t="s">
        <v>118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1854918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50" si="9">SUM(D41:N41)</f>
        <v>1854918</v>
      </c>
      <c r="P41" s="47">
        <f t="shared" si="7"/>
        <v>142.12841927821623</v>
      </c>
      <c r="Q41" s="9"/>
    </row>
    <row r="42" spans="1:17">
      <c r="A42" s="12"/>
      <c r="B42" s="25">
        <v>341.9</v>
      </c>
      <c r="C42" s="20" t="s">
        <v>182</v>
      </c>
      <c r="D42" s="46">
        <v>10206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10206</v>
      </c>
      <c r="P42" s="47">
        <f t="shared" si="7"/>
        <v>0.78200904145276229</v>
      </c>
      <c r="Q42" s="9"/>
    </row>
    <row r="43" spans="1:17">
      <c r="A43" s="12"/>
      <c r="B43" s="25">
        <v>342.6</v>
      </c>
      <c r="C43" s="20" t="s">
        <v>42</v>
      </c>
      <c r="D43" s="46">
        <v>527512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527512</v>
      </c>
      <c r="P43" s="47">
        <f t="shared" si="7"/>
        <v>40.419278216228641</v>
      </c>
      <c r="Q43" s="9"/>
    </row>
    <row r="44" spans="1:17">
      <c r="A44" s="12"/>
      <c r="B44" s="25">
        <v>343.3</v>
      </c>
      <c r="C44" s="20" t="s">
        <v>44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9832258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9832258</v>
      </c>
      <c r="P44" s="47">
        <f t="shared" si="7"/>
        <v>753.37200214542952</v>
      </c>
      <c r="Q44" s="9"/>
    </row>
    <row r="45" spans="1:17">
      <c r="A45" s="12"/>
      <c r="B45" s="25">
        <v>343.4</v>
      </c>
      <c r="C45" s="20" t="s">
        <v>45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2878164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2878164</v>
      </c>
      <c r="P45" s="47">
        <f t="shared" si="7"/>
        <v>220.53206650831353</v>
      </c>
      <c r="Q45" s="9"/>
    </row>
    <row r="46" spans="1:17">
      <c r="A46" s="12"/>
      <c r="B46" s="25">
        <v>343.5</v>
      </c>
      <c r="C46" s="20" t="s">
        <v>46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113663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113663</v>
      </c>
      <c r="P46" s="47">
        <f t="shared" si="7"/>
        <v>8.7091410619875873</v>
      </c>
      <c r="Q46" s="9"/>
    </row>
    <row r="47" spans="1:17">
      <c r="A47" s="12"/>
      <c r="B47" s="25">
        <v>343.8</v>
      </c>
      <c r="C47" s="20" t="s">
        <v>143</v>
      </c>
      <c r="D47" s="46">
        <v>0</v>
      </c>
      <c r="E47" s="46">
        <v>317940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317940</v>
      </c>
      <c r="P47" s="47">
        <f t="shared" si="7"/>
        <v>24.361351620565475</v>
      </c>
      <c r="Q47" s="9"/>
    </row>
    <row r="48" spans="1:17">
      <c r="A48" s="12"/>
      <c r="B48" s="25">
        <v>343.9</v>
      </c>
      <c r="C48" s="20" t="s">
        <v>183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876737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876737</v>
      </c>
      <c r="P48" s="47">
        <f t="shared" si="7"/>
        <v>67.177764156003377</v>
      </c>
      <c r="Q48" s="9"/>
    </row>
    <row r="49" spans="1:120">
      <c r="A49" s="12"/>
      <c r="B49" s="25">
        <v>347.2</v>
      </c>
      <c r="C49" s="20" t="s">
        <v>48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1313641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1313641</v>
      </c>
      <c r="P49" s="47">
        <f t="shared" si="7"/>
        <v>100.65443261052793</v>
      </c>
      <c r="Q49" s="9"/>
    </row>
    <row r="50" spans="1:120">
      <c r="A50" s="12"/>
      <c r="B50" s="25">
        <v>347.9</v>
      </c>
      <c r="C50" s="20" t="s">
        <v>50</v>
      </c>
      <c r="D50" s="46">
        <v>882380</v>
      </c>
      <c r="E50" s="46">
        <v>0</v>
      </c>
      <c r="F50" s="46">
        <v>0</v>
      </c>
      <c r="G50" s="46">
        <v>0</v>
      </c>
      <c r="H50" s="46">
        <v>0</v>
      </c>
      <c r="I50" s="46">
        <v>4180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886560</v>
      </c>
      <c r="P50" s="47">
        <f t="shared" si="7"/>
        <v>67.930426787219375</v>
      </c>
      <c r="Q50" s="9"/>
    </row>
    <row r="51" spans="1:120" ht="15.75">
      <c r="A51" s="29" t="s">
        <v>39</v>
      </c>
      <c r="B51" s="30"/>
      <c r="C51" s="31"/>
      <c r="D51" s="32">
        <f t="shared" ref="D51:N51" si="10">SUM(D52:D53)</f>
        <v>37102</v>
      </c>
      <c r="E51" s="32">
        <f t="shared" si="10"/>
        <v>6815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si="10"/>
        <v>0</v>
      </c>
      <c r="O51" s="32">
        <f t="shared" ref="O51:O63" si="11">SUM(D51:N51)</f>
        <v>43917</v>
      </c>
      <c r="P51" s="45">
        <f t="shared" si="7"/>
        <v>3.3650294996551988</v>
      </c>
      <c r="Q51" s="10"/>
    </row>
    <row r="52" spans="1:120">
      <c r="A52" s="13"/>
      <c r="B52" s="39">
        <v>351.6</v>
      </c>
      <c r="C52" s="21" t="s">
        <v>184</v>
      </c>
      <c r="D52" s="46">
        <v>34690</v>
      </c>
      <c r="E52" s="46">
        <v>6815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1"/>
        <v>41505</v>
      </c>
      <c r="P52" s="47">
        <f t="shared" si="7"/>
        <v>3.1802160753965212</v>
      </c>
      <c r="Q52" s="9"/>
    </row>
    <row r="53" spans="1:120">
      <c r="A53" s="13"/>
      <c r="B53" s="39">
        <v>359</v>
      </c>
      <c r="C53" s="21" t="s">
        <v>55</v>
      </c>
      <c r="D53" s="46">
        <v>2412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1"/>
        <v>2412</v>
      </c>
      <c r="P53" s="47">
        <f t="shared" si="7"/>
        <v>0.1848134242586775</v>
      </c>
      <c r="Q53" s="9"/>
    </row>
    <row r="54" spans="1:120" ht="15.75">
      <c r="A54" s="29" t="s">
        <v>3</v>
      </c>
      <c r="B54" s="30"/>
      <c r="C54" s="31"/>
      <c r="D54" s="32">
        <f t="shared" ref="D54:N54" si="12">SUM(D55:D59)</f>
        <v>468727</v>
      </c>
      <c r="E54" s="32">
        <f t="shared" si="12"/>
        <v>447440</v>
      </c>
      <c r="F54" s="32">
        <f t="shared" si="12"/>
        <v>1703</v>
      </c>
      <c r="G54" s="32">
        <f t="shared" si="12"/>
        <v>39871</v>
      </c>
      <c r="H54" s="32">
        <f t="shared" si="12"/>
        <v>0</v>
      </c>
      <c r="I54" s="32">
        <f t="shared" si="12"/>
        <v>3662222</v>
      </c>
      <c r="J54" s="32">
        <f t="shared" si="12"/>
        <v>52100</v>
      </c>
      <c r="K54" s="32">
        <f t="shared" si="12"/>
        <v>15173942</v>
      </c>
      <c r="L54" s="32">
        <f t="shared" si="12"/>
        <v>0</v>
      </c>
      <c r="M54" s="32">
        <f t="shared" si="12"/>
        <v>0</v>
      </c>
      <c r="N54" s="32">
        <f t="shared" si="12"/>
        <v>0</v>
      </c>
      <c r="O54" s="32">
        <f t="shared" si="11"/>
        <v>19846005</v>
      </c>
      <c r="P54" s="45">
        <f t="shared" si="7"/>
        <v>1520.6501417515899</v>
      </c>
      <c r="Q54" s="10"/>
    </row>
    <row r="55" spans="1:120">
      <c r="A55" s="12"/>
      <c r="B55" s="25">
        <v>361.1</v>
      </c>
      <c r="C55" s="20" t="s">
        <v>56</v>
      </c>
      <c r="D55" s="46">
        <v>79832</v>
      </c>
      <c r="E55" s="46">
        <v>42110</v>
      </c>
      <c r="F55" s="46">
        <v>1703</v>
      </c>
      <c r="G55" s="46">
        <v>39871</v>
      </c>
      <c r="H55" s="46">
        <v>0</v>
      </c>
      <c r="I55" s="46">
        <v>198272</v>
      </c>
      <c r="J55" s="46">
        <v>3910</v>
      </c>
      <c r="K55" s="46">
        <v>976224</v>
      </c>
      <c r="L55" s="46">
        <v>0</v>
      </c>
      <c r="M55" s="46">
        <v>0</v>
      </c>
      <c r="N55" s="46">
        <v>0</v>
      </c>
      <c r="O55" s="46">
        <f t="shared" si="11"/>
        <v>1341922</v>
      </c>
      <c r="P55" s="47">
        <f t="shared" si="7"/>
        <v>102.82139299670523</v>
      </c>
      <c r="Q55" s="9"/>
    </row>
    <row r="56" spans="1:120">
      <c r="A56" s="12"/>
      <c r="B56" s="25">
        <v>361.3</v>
      </c>
      <c r="C56" s="20" t="s">
        <v>185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10442988</v>
      </c>
      <c r="L56" s="46">
        <v>0</v>
      </c>
      <c r="M56" s="46">
        <v>0</v>
      </c>
      <c r="N56" s="46">
        <v>0</v>
      </c>
      <c r="O56" s="46">
        <f t="shared" si="11"/>
        <v>10442988</v>
      </c>
      <c r="P56" s="47">
        <f t="shared" si="7"/>
        <v>800.16764998850658</v>
      </c>
      <c r="Q56" s="9"/>
    </row>
    <row r="57" spans="1:120">
      <c r="A57" s="12"/>
      <c r="B57" s="25">
        <v>364</v>
      </c>
      <c r="C57" s="20" t="s">
        <v>121</v>
      </c>
      <c r="D57" s="46">
        <v>0</v>
      </c>
      <c r="E57" s="46">
        <v>23975</v>
      </c>
      <c r="F57" s="46">
        <v>0</v>
      </c>
      <c r="G57" s="46">
        <v>0</v>
      </c>
      <c r="H57" s="46">
        <v>0</v>
      </c>
      <c r="I57" s="46">
        <v>59765</v>
      </c>
      <c r="J57" s="46">
        <v>44890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1"/>
        <v>128630</v>
      </c>
      <c r="P57" s="47">
        <f t="shared" si="7"/>
        <v>9.855949735652441</v>
      </c>
      <c r="Q57" s="9"/>
    </row>
    <row r="58" spans="1:120">
      <c r="A58" s="12"/>
      <c r="B58" s="25">
        <v>368</v>
      </c>
      <c r="C58" s="20" t="s">
        <v>61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3754730</v>
      </c>
      <c r="L58" s="46">
        <v>0</v>
      </c>
      <c r="M58" s="46">
        <v>0</v>
      </c>
      <c r="N58" s="46">
        <v>0</v>
      </c>
      <c r="O58" s="46">
        <f t="shared" si="11"/>
        <v>3754730</v>
      </c>
      <c r="P58" s="47">
        <f t="shared" si="7"/>
        <v>287.69672822005975</v>
      </c>
      <c r="Q58" s="9"/>
    </row>
    <row r="59" spans="1:120">
      <c r="A59" s="12"/>
      <c r="B59" s="25">
        <v>369.9</v>
      </c>
      <c r="C59" s="20" t="s">
        <v>62</v>
      </c>
      <c r="D59" s="46">
        <v>388895</v>
      </c>
      <c r="E59" s="46">
        <v>381355</v>
      </c>
      <c r="F59" s="46">
        <v>0</v>
      </c>
      <c r="G59" s="46">
        <v>0</v>
      </c>
      <c r="H59" s="46">
        <v>0</v>
      </c>
      <c r="I59" s="46">
        <v>3404185</v>
      </c>
      <c r="J59" s="46">
        <v>3300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1"/>
        <v>4177735</v>
      </c>
      <c r="P59" s="47">
        <f t="shared" si="7"/>
        <v>320.10842081066585</v>
      </c>
      <c r="Q59" s="9"/>
    </row>
    <row r="60" spans="1:120" ht="15.75">
      <c r="A60" s="29" t="s">
        <v>40</v>
      </c>
      <c r="B60" s="30"/>
      <c r="C60" s="31"/>
      <c r="D60" s="32">
        <f t="shared" ref="D60:N60" si="13">SUM(D61:D62)</f>
        <v>676000</v>
      </c>
      <c r="E60" s="32">
        <f t="shared" si="13"/>
        <v>126054</v>
      </c>
      <c r="F60" s="32">
        <f t="shared" si="13"/>
        <v>426841</v>
      </c>
      <c r="G60" s="32">
        <f t="shared" si="13"/>
        <v>2520861</v>
      </c>
      <c r="H60" s="32">
        <f t="shared" si="13"/>
        <v>0</v>
      </c>
      <c r="I60" s="32">
        <f t="shared" si="13"/>
        <v>520000</v>
      </c>
      <c r="J60" s="32">
        <f t="shared" si="13"/>
        <v>20000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 t="shared" si="13"/>
        <v>0</v>
      </c>
      <c r="O60" s="32">
        <f t="shared" si="11"/>
        <v>4289756</v>
      </c>
      <c r="P60" s="45">
        <f t="shared" si="7"/>
        <v>328.69174775879242</v>
      </c>
      <c r="Q60" s="9"/>
    </row>
    <row r="61" spans="1:120">
      <c r="A61" s="12"/>
      <c r="B61" s="25">
        <v>381</v>
      </c>
      <c r="C61" s="20" t="s">
        <v>63</v>
      </c>
      <c r="D61" s="46">
        <v>676000</v>
      </c>
      <c r="E61" s="46">
        <v>126054</v>
      </c>
      <c r="F61" s="46">
        <v>426841</v>
      </c>
      <c r="G61" s="46">
        <v>1750024</v>
      </c>
      <c r="H61" s="46">
        <v>0</v>
      </c>
      <c r="I61" s="46">
        <v>520000</v>
      </c>
      <c r="J61" s="46">
        <v>20000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1"/>
        <v>3518919</v>
      </c>
      <c r="P61" s="47">
        <f t="shared" si="7"/>
        <v>269.62830434449467</v>
      </c>
      <c r="Q61" s="9"/>
    </row>
    <row r="62" spans="1:120" ht="15.75" thickBot="1">
      <c r="A62" s="12"/>
      <c r="B62" s="25">
        <v>384</v>
      </c>
      <c r="C62" s="20" t="s">
        <v>92</v>
      </c>
      <c r="D62" s="46">
        <v>0</v>
      </c>
      <c r="E62" s="46">
        <v>0</v>
      </c>
      <c r="F62" s="46">
        <v>0</v>
      </c>
      <c r="G62" s="46">
        <v>770837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1"/>
        <v>770837</v>
      </c>
      <c r="P62" s="47">
        <f t="shared" si="7"/>
        <v>59.063443414297758</v>
      </c>
      <c r="Q62" s="9"/>
    </row>
    <row r="63" spans="1:120" ht="16.5" thickBot="1">
      <c r="A63" s="14" t="s">
        <v>51</v>
      </c>
      <c r="B63" s="23"/>
      <c r="C63" s="22"/>
      <c r="D63" s="15">
        <f t="shared" ref="D63:N63" si="14">SUM(D5,D16,D24,D40,D51,D54,D60)</f>
        <v>26501245</v>
      </c>
      <c r="E63" s="15">
        <f t="shared" si="14"/>
        <v>2571643</v>
      </c>
      <c r="F63" s="15">
        <f t="shared" si="14"/>
        <v>428544</v>
      </c>
      <c r="G63" s="15">
        <f t="shared" si="14"/>
        <v>4418959</v>
      </c>
      <c r="H63" s="15">
        <f t="shared" si="14"/>
        <v>0</v>
      </c>
      <c r="I63" s="15">
        <f t="shared" si="14"/>
        <v>22381210</v>
      </c>
      <c r="J63" s="15">
        <f t="shared" si="14"/>
        <v>1927018</v>
      </c>
      <c r="K63" s="15">
        <f t="shared" si="14"/>
        <v>15173942</v>
      </c>
      <c r="L63" s="15">
        <f t="shared" si="14"/>
        <v>0</v>
      </c>
      <c r="M63" s="15">
        <f t="shared" si="14"/>
        <v>0</v>
      </c>
      <c r="N63" s="15">
        <f t="shared" si="14"/>
        <v>0</v>
      </c>
      <c r="O63" s="15">
        <f t="shared" si="11"/>
        <v>73402561</v>
      </c>
      <c r="P63" s="38">
        <f t="shared" si="7"/>
        <v>5624.2863382116311</v>
      </c>
      <c r="Q63" s="6"/>
      <c r="R63" s="2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</row>
    <row r="64" spans="1:120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9"/>
    </row>
    <row r="65" spans="1:16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42"/>
      <c r="M65" s="118" t="s">
        <v>186</v>
      </c>
      <c r="N65" s="118"/>
      <c r="O65" s="118"/>
      <c r="P65" s="43">
        <v>13051</v>
      </c>
    </row>
    <row r="66" spans="1:16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7"/>
    </row>
    <row r="67" spans="1:16" ht="15.75" customHeight="1" thickBot="1">
      <c r="A67" s="120" t="s">
        <v>82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100"/>
    </row>
  </sheetData>
  <mergeCells count="10">
    <mergeCell ref="M65:O65"/>
    <mergeCell ref="A66:P66"/>
    <mergeCell ref="A67:P6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67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72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68</v>
      </c>
      <c r="F4" s="34" t="s">
        <v>69</v>
      </c>
      <c r="G4" s="34" t="s">
        <v>70</v>
      </c>
      <c r="H4" s="34" t="s">
        <v>5</v>
      </c>
      <c r="I4" s="34" t="s">
        <v>6</v>
      </c>
      <c r="J4" s="35" t="s">
        <v>71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20277763</v>
      </c>
      <c r="E5" s="27">
        <f t="shared" si="0"/>
        <v>24840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20302603</v>
      </c>
      <c r="O5" s="33">
        <f t="shared" ref="O5:O36" si="1">(N5/O$70)</f>
        <v>1500.118442441259</v>
      </c>
      <c r="P5" s="6"/>
    </row>
    <row r="6" spans="1:133">
      <c r="A6" s="12"/>
      <c r="B6" s="25">
        <v>311</v>
      </c>
      <c r="C6" s="20" t="s">
        <v>2</v>
      </c>
      <c r="D6" s="46">
        <v>15773391</v>
      </c>
      <c r="E6" s="46">
        <v>24840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15798231</v>
      </c>
      <c r="O6" s="47">
        <f t="shared" si="1"/>
        <v>1167.2994680065021</v>
      </c>
      <c r="P6" s="9"/>
    </row>
    <row r="7" spans="1:133">
      <c r="A7" s="12"/>
      <c r="B7" s="25">
        <v>312.41000000000003</v>
      </c>
      <c r="C7" s="20" t="s">
        <v>157</v>
      </c>
      <c r="D7" s="46">
        <v>344867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344867</v>
      </c>
      <c r="O7" s="47">
        <f t="shared" si="1"/>
        <v>25.481528003546622</v>
      </c>
      <c r="P7" s="9"/>
    </row>
    <row r="8" spans="1:133">
      <c r="A8" s="12"/>
      <c r="B8" s="25">
        <v>312.51</v>
      </c>
      <c r="C8" s="20" t="s">
        <v>74</v>
      </c>
      <c r="D8" s="46">
        <v>131641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131641</v>
      </c>
      <c r="O8" s="47">
        <f t="shared" si="1"/>
        <v>9.7266883404758389</v>
      </c>
      <c r="P8" s="9"/>
    </row>
    <row r="9" spans="1:133">
      <c r="A9" s="12"/>
      <c r="B9" s="25">
        <v>312.52</v>
      </c>
      <c r="C9" s="20" t="s">
        <v>112</v>
      </c>
      <c r="D9" s="46">
        <v>130870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130870</v>
      </c>
      <c r="O9" s="47">
        <f t="shared" si="1"/>
        <v>9.6697207034136241</v>
      </c>
      <c r="P9" s="9"/>
    </row>
    <row r="10" spans="1:133">
      <c r="A10" s="12"/>
      <c r="B10" s="25">
        <v>312.60000000000002</v>
      </c>
      <c r="C10" s="20" t="s">
        <v>11</v>
      </c>
      <c r="D10" s="46">
        <v>1781242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1781242</v>
      </c>
      <c r="O10" s="47">
        <f t="shared" si="1"/>
        <v>131.61238362642234</v>
      </c>
      <c r="P10" s="9"/>
    </row>
    <row r="11" spans="1:133">
      <c r="A11" s="12"/>
      <c r="B11" s="25">
        <v>314.10000000000002</v>
      </c>
      <c r="C11" s="20" t="s">
        <v>84</v>
      </c>
      <c r="D11" s="46">
        <v>1023191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1023191</v>
      </c>
      <c r="O11" s="47">
        <f t="shared" si="1"/>
        <v>75.601522092507764</v>
      </c>
      <c r="P11" s="9"/>
    </row>
    <row r="12" spans="1:133">
      <c r="A12" s="12"/>
      <c r="B12" s="25">
        <v>314.39999999999998</v>
      </c>
      <c r="C12" s="20" t="s">
        <v>86</v>
      </c>
      <c r="D12" s="46">
        <v>173420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173420</v>
      </c>
      <c r="O12" s="47">
        <f t="shared" si="1"/>
        <v>12.813654499778336</v>
      </c>
      <c r="P12" s="9"/>
    </row>
    <row r="13" spans="1:133">
      <c r="A13" s="12"/>
      <c r="B13" s="25">
        <v>314.89999999999998</v>
      </c>
      <c r="C13" s="20" t="s">
        <v>87</v>
      </c>
      <c r="D13" s="46">
        <v>728876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728876</v>
      </c>
      <c r="O13" s="47">
        <f t="shared" si="1"/>
        <v>53.855179547805527</v>
      </c>
      <c r="P13" s="9"/>
    </row>
    <row r="14" spans="1:133">
      <c r="A14" s="12"/>
      <c r="B14" s="25">
        <v>316</v>
      </c>
      <c r="C14" s="20" t="s">
        <v>113</v>
      </c>
      <c r="D14" s="46">
        <v>190265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190265</v>
      </c>
      <c r="O14" s="47">
        <f t="shared" si="1"/>
        <v>14.058297620806856</v>
      </c>
      <c r="P14" s="9"/>
    </row>
    <row r="15" spans="1:133" ht="15.75">
      <c r="A15" s="29" t="s">
        <v>13</v>
      </c>
      <c r="B15" s="30"/>
      <c r="C15" s="31"/>
      <c r="D15" s="32">
        <f t="shared" ref="D15:M15" si="3">SUM(D16:D24)</f>
        <v>1598889</v>
      </c>
      <c r="E15" s="32">
        <f t="shared" si="3"/>
        <v>1125273</v>
      </c>
      <c r="F15" s="32">
        <f t="shared" si="3"/>
        <v>0</v>
      </c>
      <c r="G15" s="32">
        <f t="shared" si="3"/>
        <v>730573</v>
      </c>
      <c r="H15" s="32">
        <f t="shared" si="3"/>
        <v>0</v>
      </c>
      <c r="I15" s="32">
        <f t="shared" si="3"/>
        <v>688453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4143188</v>
      </c>
      <c r="O15" s="45">
        <f t="shared" si="1"/>
        <v>306.13181616669129</v>
      </c>
      <c r="P15" s="10"/>
    </row>
    <row r="16" spans="1:133">
      <c r="A16" s="12"/>
      <c r="B16" s="25">
        <v>322</v>
      </c>
      <c r="C16" s="20" t="s">
        <v>0</v>
      </c>
      <c r="D16" s="46">
        <v>15108</v>
      </c>
      <c r="E16" s="46">
        <v>795878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810986</v>
      </c>
      <c r="O16" s="47">
        <f t="shared" si="1"/>
        <v>59.92212206295256</v>
      </c>
      <c r="P16" s="9"/>
    </row>
    <row r="17" spans="1:16">
      <c r="A17" s="12"/>
      <c r="B17" s="25">
        <v>323.10000000000002</v>
      </c>
      <c r="C17" s="20" t="s">
        <v>14</v>
      </c>
      <c r="D17" s="46">
        <v>1371580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1371580</v>
      </c>
      <c r="O17" s="47">
        <f t="shared" si="1"/>
        <v>101.34328358208955</v>
      </c>
      <c r="P17" s="9"/>
    </row>
    <row r="18" spans="1:16">
      <c r="A18" s="12"/>
      <c r="B18" s="25">
        <v>323.39999999999998</v>
      </c>
      <c r="C18" s="20" t="s">
        <v>17</v>
      </c>
      <c r="D18" s="46">
        <v>27130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27130</v>
      </c>
      <c r="O18" s="47">
        <f t="shared" si="1"/>
        <v>2.0045810551204375</v>
      </c>
      <c r="P18" s="9"/>
    </row>
    <row r="19" spans="1:16">
      <c r="A19" s="12"/>
      <c r="B19" s="25">
        <v>324.11</v>
      </c>
      <c r="C19" s="20" t="s">
        <v>158</v>
      </c>
      <c r="D19" s="46">
        <v>0</v>
      </c>
      <c r="E19" s="46">
        <v>0</v>
      </c>
      <c r="F19" s="46">
        <v>0</v>
      </c>
      <c r="G19" s="46">
        <v>144375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144375</v>
      </c>
      <c r="O19" s="47">
        <f t="shared" si="1"/>
        <v>10.667577951825033</v>
      </c>
      <c r="P19" s="9"/>
    </row>
    <row r="20" spans="1:16">
      <c r="A20" s="12"/>
      <c r="B20" s="25">
        <v>324.20999999999998</v>
      </c>
      <c r="C20" s="20" t="s">
        <v>159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342338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342338</v>
      </c>
      <c r="O20" s="47">
        <f t="shared" si="1"/>
        <v>25.294665287424266</v>
      </c>
      <c r="P20" s="9"/>
    </row>
    <row r="21" spans="1:16">
      <c r="A21" s="12"/>
      <c r="B21" s="25">
        <v>324.22000000000003</v>
      </c>
      <c r="C21" s="20" t="s">
        <v>160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346115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346115</v>
      </c>
      <c r="O21" s="47">
        <f t="shared" si="1"/>
        <v>25.57374020984188</v>
      </c>
      <c r="P21" s="9"/>
    </row>
    <row r="22" spans="1:16">
      <c r="A22" s="12"/>
      <c r="B22" s="25">
        <v>324.61</v>
      </c>
      <c r="C22" s="20" t="s">
        <v>161</v>
      </c>
      <c r="D22" s="46">
        <v>0</v>
      </c>
      <c r="E22" s="46">
        <v>0</v>
      </c>
      <c r="F22" s="46">
        <v>0</v>
      </c>
      <c r="G22" s="46">
        <v>483701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483701</v>
      </c>
      <c r="O22" s="47">
        <f t="shared" si="1"/>
        <v>35.739692625979018</v>
      </c>
      <c r="P22" s="9"/>
    </row>
    <row r="23" spans="1:16">
      <c r="A23" s="12"/>
      <c r="B23" s="25">
        <v>324.91000000000003</v>
      </c>
      <c r="C23" s="20" t="s">
        <v>20</v>
      </c>
      <c r="D23" s="46">
        <v>0</v>
      </c>
      <c r="E23" s="46">
        <v>0</v>
      </c>
      <c r="F23" s="46">
        <v>0</v>
      </c>
      <c r="G23" s="46">
        <v>102497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102497</v>
      </c>
      <c r="O23" s="47">
        <f t="shared" si="1"/>
        <v>7.573296881926999</v>
      </c>
      <c r="P23" s="9"/>
    </row>
    <row r="24" spans="1:16">
      <c r="A24" s="12"/>
      <c r="B24" s="25">
        <v>329</v>
      </c>
      <c r="C24" s="20" t="s">
        <v>21</v>
      </c>
      <c r="D24" s="46">
        <v>185071</v>
      </c>
      <c r="E24" s="46">
        <v>329395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514466</v>
      </c>
      <c r="O24" s="47">
        <f t="shared" si="1"/>
        <v>38.012856509531552</v>
      </c>
      <c r="P24" s="9"/>
    </row>
    <row r="25" spans="1:16" ht="15.75">
      <c r="A25" s="29" t="s">
        <v>23</v>
      </c>
      <c r="B25" s="30"/>
      <c r="C25" s="31"/>
      <c r="D25" s="32">
        <f t="shared" ref="D25:M25" si="5">SUM(D26:D37)</f>
        <v>2014709</v>
      </c>
      <c r="E25" s="32">
        <f t="shared" si="5"/>
        <v>125964</v>
      </c>
      <c r="F25" s="32">
        <f t="shared" si="5"/>
        <v>0</v>
      </c>
      <c r="G25" s="32">
        <f t="shared" si="5"/>
        <v>952517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3093190</v>
      </c>
      <c r="O25" s="45">
        <f t="shared" si="1"/>
        <v>228.54957883848087</v>
      </c>
      <c r="P25" s="10"/>
    </row>
    <row r="26" spans="1:16">
      <c r="A26" s="12"/>
      <c r="B26" s="25">
        <v>331.2</v>
      </c>
      <c r="C26" s="20" t="s">
        <v>135</v>
      </c>
      <c r="D26" s="46">
        <v>679671</v>
      </c>
      <c r="E26" s="46">
        <v>125964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805635</v>
      </c>
      <c r="O26" s="47">
        <f t="shared" si="1"/>
        <v>59.526747450864491</v>
      </c>
      <c r="P26" s="9"/>
    </row>
    <row r="27" spans="1:16">
      <c r="A27" s="12"/>
      <c r="B27" s="25">
        <v>332</v>
      </c>
      <c r="C27" s="20" t="s">
        <v>162</v>
      </c>
      <c r="D27" s="46">
        <v>0</v>
      </c>
      <c r="E27" s="46">
        <v>0</v>
      </c>
      <c r="F27" s="46">
        <v>0</v>
      </c>
      <c r="G27" s="46">
        <v>224355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224355</v>
      </c>
      <c r="O27" s="47">
        <f t="shared" si="1"/>
        <v>16.577139057189299</v>
      </c>
      <c r="P27" s="9"/>
    </row>
    <row r="28" spans="1:16">
      <c r="A28" s="12"/>
      <c r="B28" s="25">
        <v>334.2</v>
      </c>
      <c r="C28" s="20" t="s">
        <v>97</v>
      </c>
      <c r="D28" s="46">
        <v>1758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1758</v>
      </c>
      <c r="O28" s="47">
        <f t="shared" si="1"/>
        <v>0.12989507906014483</v>
      </c>
      <c r="P28" s="9"/>
    </row>
    <row r="29" spans="1:16">
      <c r="A29" s="12"/>
      <c r="B29" s="25">
        <v>334.39</v>
      </c>
      <c r="C29" s="20" t="s">
        <v>163</v>
      </c>
      <c r="D29" s="46">
        <v>0</v>
      </c>
      <c r="E29" s="46">
        <v>0</v>
      </c>
      <c r="F29" s="46">
        <v>0</v>
      </c>
      <c r="G29" s="46">
        <v>434722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6">SUM(D29:M29)</f>
        <v>434722</v>
      </c>
      <c r="O29" s="47">
        <f t="shared" si="1"/>
        <v>32.120732968819269</v>
      </c>
      <c r="P29" s="9"/>
    </row>
    <row r="30" spans="1:16">
      <c r="A30" s="12"/>
      <c r="B30" s="25">
        <v>335.12</v>
      </c>
      <c r="C30" s="20" t="s">
        <v>114</v>
      </c>
      <c r="D30" s="46">
        <v>222808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222808</v>
      </c>
      <c r="O30" s="47">
        <f t="shared" si="1"/>
        <v>16.462834343135807</v>
      </c>
      <c r="P30" s="9"/>
    </row>
    <row r="31" spans="1:16">
      <c r="A31" s="12"/>
      <c r="B31" s="25">
        <v>335.14</v>
      </c>
      <c r="C31" s="20" t="s">
        <v>115</v>
      </c>
      <c r="D31" s="46">
        <v>662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662</v>
      </c>
      <c r="O31" s="47">
        <f t="shared" si="1"/>
        <v>4.891384660854145E-2</v>
      </c>
      <c r="P31" s="9"/>
    </row>
    <row r="32" spans="1:16">
      <c r="A32" s="12"/>
      <c r="B32" s="25">
        <v>335.15</v>
      </c>
      <c r="C32" s="20" t="s">
        <v>116</v>
      </c>
      <c r="D32" s="46">
        <v>23553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23553</v>
      </c>
      <c r="O32" s="47">
        <f t="shared" si="1"/>
        <v>1.7402837298655238</v>
      </c>
      <c r="P32" s="9"/>
    </row>
    <row r="33" spans="1:16">
      <c r="A33" s="12"/>
      <c r="B33" s="25">
        <v>335.18</v>
      </c>
      <c r="C33" s="20" t="s">
        <v>117</v>
      </c>
      <c r="D33" s="46">
        <v>836880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836880</v>
      </c>
      <c r="O33" s="47">
        <f t="shared" si="1"/>
        <v>61.835377567607509</v>
      </c>
      <c r="P33" s="9"/>
    </row>
    <row r="34" spans="1:16">
      <c r="A34" s="12"/>
      <c r="B34" s="25">
        <v>335.21</v>
      </c>
      <c r="C34" s="20" t="s">
        <v>30</v>
      </c>
      <c r="D34" s="46">
        <v>11679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11679</v>
      </c>
      <c r="O34" s="47">
        <f t="shared" si="1"/>
        <v>0.86293778631594498</v>
      </c>
      <c r="P34" s="9"/>
    </row>
    <row r="35" spans="1:16">
      <c r="A35" s="12"/>
      <c r="B35" s="25">
        <v>335.49</v>
      </c>
      <c r="C35" s="20" t="s">
        <v>31</v>
      </c>
      <c r="D35" s="46">
        <v>0</v>
      </c>
      <c r="E35" s="46">
        <v>0</v>
      </c>
      <c r="F35" s="46">
        <v>0</v>
      </c>
      <c r="G35" s="46">
        <v>189771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189771</v>
      </c>
      <c r="O35" s="47">
        <f t="shared" si="1"/>
        <v>14.021796955814985</v>
      </c>
      <c r="P35" s="9"/>
    </row>
    <row r="36" spans="1:16">
      <c r="A36" s="12"/>
      <c r="B36" s="25">
        <v>337.1</v>
      </c>
      <c r="C36" s="20" t="s">
        <v>148</v>
      </c>
      <c r="D36" s="46">
        <v>0</v>
      </c>
      <c r="E36" s="46">
        <v>0</v>
      </c>
      <c r="F36" s="46">
        <v>0</v>
      </c>
      <c r="G36" s="46">
        <v>103669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103669</v>
      </c>
      <c r="O36" s="47">
        <f t="shared" si="1"/>
        <v>7.6598936013004284</v>
      </c>
      <c r="P36" s="9"/>
    </row>
    <row r="37" spans="1:16">
      <c r="A37" s="12"/>
      <c r="B37" s="25">
        <v>337.2</v>
      </c>
      <c r="C37" s="20" t="s">
        <v>32</v>
      </c>
      <c r="D37" s="46">
        <v>237698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237698</v>
      </c>
      <c r="O37" s="47">
        <f t="shared" ref="O37:O68" si="7">(N37/O$70)</f>
        <v>17.563026451898921</v>
      </c>
      <c r="P37" s="9"/>
    </row>
    <row r="38" spans="1:16" ht="15.75">
      <c r="A38" s="29" t="s">
        <v>38</v>
      </c>
      <c r="B38" s="30"/>
      <c r="C38" s="31"/>
      <c r="D38" s="32">
        <f t="shared" ref="D38:M38" si="8">SUM(D39:D49)</f>
        <v>1134284</v>
      </c>
      <c r="E38" s="32">
        <f t="shared" si="8"/>
        <v>124805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15957674</v>
      </c>
      <c r="J38" s="32">
        <f t="shared" si="8"/>
        <v>1834962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19051725</v>
      </c>
      <c r="O38" s="45">
        <f t="shared" si="7"/>
        <v>1407.6935865228313</v>
      </c>
      <c r="P38" s="10"/>
    </row>
    <row r="39" spans="1:16">
      <c r="A39" s="12"/>
      <c r="B39" s="25">
        <v>341.2</v>
      </c>
      <c r="C39" s="20" t="s">
        <v>118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1834962</v>
      </c>
      <c r="K39" s="46">
        <v>0</v>
      </c>
      <c r="L39" s="46">
        <v>0</v>
      </c>
      <c r="M39" s="46">
        <v>0</v>
      </c>
      <c r="N39" s="46">
        <f t="shared" ref="N39:N49" si="9">SUM(D39:M39)</f>
        <v>1834962</v>
      </c>
      <c r="O39" s="47">
        <f t="shared" si="7"/>
        <v>135.58164622432392</v>
      </c>
      <c r="P39" s="9"/>
    </row>
    <row r="40" spans="1:16">
      <c r="A40" s="12"/>
      <c r="B40" s="25">
        <v>341.3</v>
      </c>
      <c r="C40" s="20" t="s">
        <v>164</v>
      </c>
      <c r="D40" s="46">
        <v>10136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10136</v>
      </c>
      <c r="O40" s="47">
        <f t="shared" si="7"/>
        <v>0.74892862420570416</v>
      </c>
      <c r="P40" s="9"/>
    </row>
    <row r="41" spans="1:16">
      <c r="A41" s="12"/>
      <c r="B41" s="25">
        <v>342.6</v>
      </c>
      <c r="C41" s="20" t="s">
        <v>42</v>
      </c>
      <c r="D41" s="46">
        <v>506672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506672</v>
      </c>
      <c r="O41" s="47">
        <f t="shared" si="7"/>
        <v>37.436973548101079</v>
      </c>
      <c r="P41" s="9"/>
    </row>
    <row r="42" spans="1:16">
      <c r="A42" s="12"/>
      <c r="B42" s="25">
        <v>343.3</v>
      </c>
      <c r="C42" s="20" t="s">
        <v>44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4443465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4443465</v>
      </c>
      <c r="O42" s="47">
        <f t="shared" si="7"/>
        <v>328.31867888281363</v>
      </c>
      <c r="P42" s="9"/>
    </row>
    <row r="43" spans="1:16">
      <c r="A43" s="12"/>
      <c r="B43" s="25">
        <v>343.4</v>
      </c>
      <c r="C43" s="20" t="s">
        <v>45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2707115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2707115</v>
      </c>
      <c r="O43" s="47">
        <f t="shared" si="7"/>
        <v>200.02327471553124</v>
      </c>
      <c r="P43" s="9"/>
    </row>
    <row r="44" spans="1:16">
      <c r="A44" s="12"/>
      <c r="B44" s="25">
        <v>343.5</v>
      </c>
      <c r="C44" s="20" t="s">
        <v>46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6257170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6257170</v>
      </c>
      <c r="O44" s="47">
        <f t="shared" si="7"/>
        <v>462.32968819269985</v>
      </c>
      <c r="P44" s="9"/>
    </row>
    <row r="45" spans="1:16">
      <c r="A45" s="12"/>
      <c r="B45" s="25">
        <v>343.7</v>
      </c>
      <c r="C45" s="20" t="s">
        <v>149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898365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898365</v>
      </c>
      <c r="O45" s="47">
        <f t="shared" si="7"/>
        <v>66.378380375350972</v>
      </c>
      <c r="P45" s="9"/>
    </row>
    <row r="46" spans="1:16">
      <c r="A46" s="12"/>
      <c r="B46" s="25">
        <v>343.8</v>
      </c>
      <c r="C46" s="20" t="s">
        <v>143</v>
      </c>
      <c r="D46" s="46">
        <v>0</v>
      </c>
      <c r="E46" s="46">
        <v>124805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124805</v>
      </c>
      <c r="O46" s="47">
        <f t="shared" si="7"/>
        <v>9.2215900694547059</v>
      </c>
      <c r="P46" s="9"/>
    </row>
    <row r="47" spans="1:16">
      <c r="A47" s="12"/>
      <c r="B47" s="25">
        <v>344.2</v>
      </c>
      <c r="C47" s="20" t="s">
        <v>119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502700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502700</v>
      </c>
      <c r="O47" s="47">
        <f t="shared" si="7"/>
        <v>37.143490468449833</v>
      </c>
      <c r="P47" s="9"/>
    </row>
    <row r="48" spans="1:16">
      <c r="A48" s="12"/>
      <c r="B48" s="25">
        <v>347.2</v>
      </c>
      <c r="C48" s="20" t="s">
        <v>48</v>
      </c>
      <c r="D48" s="46">
        <v>617016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617016</v>
      </c>
      <c r="O48" s="47">
        <f t="shared" si="7"/>
        <v>45.590069454706665</v>
      </c>
      <c r="P48" s="9"/>
    </row>
    <row r="49" spans="1:16">
      <c r="A49" s="12"/>
      <c r="B49" s="25">
        <v>347.9</v>
      </c>
      <c r="C49" s="20" t="s">
        <v>50</v>
      </c>
      <c r="D49" s="46">
        <v>460</v>
      </c>
      <c r="E49" s="46">
        <v>0</v>
      </c>
      <c r="F49" s="46">
        <v>0</v>
      </c>
      <c r="G49" s="46">
        <v>0</v>
      </c>
      <c r="H49" s="46">
        <v>0</v>
      </c>
      <c r="I49" s="46">
        <v>1148859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1149319</v>
      </c>
      <c r="O49" s="47">
        <f t="shared" si="7"/>
        <v>84.920865967193734</v>
      </c>
      <c r="P49" s="9"/>
    </row>
    <row r="50" spans="1:16" ht="15.75">
      <c r="A50" s="29" t="s">
        <v>39</v>
      </c>
      <c r="B50" s="30"/>
      <c r="C50" s="31"/>
      <c r="D50" s="32">
        <f t="shared" ref="D50:M50" si="10">SUM(D51:D53)</f>
        <v>32687</v>
      </c>
      <c r="E50" s="32">
        <f t="shared" si="10"/>
        <v>26726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ref="N50:N55" si="11">SUM(D50:M50)</f>
        <v>59413</v>
      </c>
      <c r="O50" s="45">
        <f t="shared" si="7"/>
        <v>4.3899069011378753</v>
      </c>
      <c r="P50" s="10"/>
    </row>
    <row r="51" spans="1:16">
      <c r="A51" s="13"/>
      <c r="B51" s="39">
        <v>351.1</v>
      </c>
      <c r="C51" s="21" t="s">
        <v>53</v>
      </c>
      <c r="D51" s="46">
        <v>28776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28776</v>
      </c>
      <c r="O51" s="47">
        <f t="shared" si="7"/>
        <v>2.1262006797694695</v>
      </c>
      <c r="P51" s="9"/>
    </row>
    <row r="52" spans="1:16">
      <c r="A52" s="13"/>
      <c r="B52" s="39">
        <v>351.2</v>
      </c>
      <c r="C52" s="21" t="s">
        <v>54</v>
      </c>
      <c r="D52" s="46">
        <v>1559</v>
      </c>
      <c r="E52" s="46">
        <v>26726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28285</v>
      </c>
      <c r="O52" s="47">
        <f t="shared" si="7"/>
        <v>2.0899216787350379</v>
      </c>
      <c r="P52" s="9"/>
    </row>
    <row r="53" spans="1:16">
      <c r="A53" s="13"/>
      <c r="B53" s="39">
        <v>359</v>
      </c>
      <c r="C53" s="21" t="s">
        <v>55</v>
      </c>
      <c r="D53" s="46">
        <v>2352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2352</v>
      </c>
      <c r="O53" s="47">
        <f t="shared" si="7"/>
        <v>0.17378454263336782</v>
      </c>
      <c r="P53" s="9"/>
    </row>
    <row r="54" spans="1:16" ht="15.75">
      <c r="A54" s="29" t="s">
        <v>3</v>
      </c>
      <c r="B54" s="30"/>
      <c r="C54" s="31"/>
      <c r="D54" s="32">
        <f t="shared" ref="D54:M54" si="12">SUM(D55:D61)</f>
        <v>202411</v>
      </c>
      <c r="E54" s="32">
        <f t="shared" si="12"/>
        <v>734473</v>
      </c>
      <c r="F54" s="32">
        <f t="shared" si="12"/>
        <v>609</v>
      </c>
      <c r="G54" s="32">
        <f t="shared" si="12"/>
        <v>207264</v>
      </c>
      <c r="H54" s="32">
        <f t="shared" si="12"/>
        <v>0</v>
      </c>
      <c r="I54" s="32">
        <f t="shared" si="12"/>
        <v>984214</v>
      </c>
      <c r="J54" s="32">
        <f t="shared" si="12"/>
        <v>68048</v>
      </c>
      <c r="K54" s="32">
        <f t="shared" si="12"/>
        <v>6965772</v>
      </c>
      <c r="L54" s="32">
        <f t="shared" si="12"/>
        <v>0</v>
      </c>
      <c r="M54" s="32">
        <f t="shared" si="12"/>
        <v>0</v>
      </c>
      <c r="N54" s="32">
        <f t="shared" si="11"/>
        <v>9162791</v>
      </c>
      <c r="O54" s="45">
        <f t="shared" si="7"/>
        <v>677.0201714201271</v>
      </c>
      <c r="P54" s="10"/>
    </row>
    <row r="55" spans="1:16">
      <c r="A55" s="12"/>
      <c r="B55" s="25">
        <v>361.1</v>
      </c>
      <c r="C55" s="20" t="s">
        <v>56</v>
      </c>
      <c r="D55" s="46">
        <v>113381</v>
      </c>
      <c r="E55" s="46">
        <v>57962</v>
      </c>
      <c r="F55" s="46">
        <v>609</v>
      </c>
      <c r="G55" s="46">
        <v>40742</v>
      </c>
      <c r="H55" s="46">
        <v>0</v>
      </c>
      <c r="I55" s="46">
        <v>0</v>
      </c>
      <c r="J55" s="46">
        <v>1928</v>
      </c>
      <c r="K55" s="46">
        <v>1147351</v>
      </c>
      <c r="L55" s="46">
        <v>0</v>
      </c>
      <c r="M55" s="46">
        <v>0</v>
      </c>
      <c r="N55" s="46">
        <f t="shared" si="11"/>
        <v>1361973</v>
      </c>
      <c r="O55" s="47">
        <f t="shared" si="7"/>
        <v>100.63344170237919</v>
      </c>
      <c r="P55" s="9"/>
    </row>
    <row r="56" spans="1:16">
      <c r="A56" s="12"/>
      <c r="B56" s="25">
        <v>361.4</v>
      </c>
      <c r="C56" s="20" t="s">
        <v>120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2013837</v>
      </c>
      <c r="L56" s="46">
        <v>0</v>
      </c>
      <c r="M56" s="46">
        <v>0</v>
      </c>
      <c r="N56" s="46">
        <f t="shared" ref="N56:N61" si="13">SUM(D56:M56)</f>
        <v>2013837</v>
      </c>
      <c r="O56" s="47">
        <f t="shared" si="7"/>
        <v>148.79835968671495</v>
      </c>
      <c r="P56" s="9"/>
    </row>
    <row r="57" spans="1:16">
      <c r="A57" s="12"/>
      <c r="B57" s="25">
        <v>362</v>
      </c>
      <c r="C57" s="20" t="s">
        <v>58</v>
      </c>
      <c r="D57" s="46">
        <v>31255</v>
      </c>
      <c r="E57" s="46">
        <v>0</v>
      </c>
      <c r="F57" s="46">
        <v>0</v>
      </c>
      <c r="G57" s="46">
        <v>0</v>
      </c>
      <c r="H57" s="46">
        <v>0</v>
      </c>
      <c r="I57" s="46">
        <v>796680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827935</v>
      </c>
      <c r="O57" s="47">
        <f t="shared" si="7"/>
        <v>61.17444953450569</v>
      </c>
      <c r="P57" s="9"/>
    </row>
    <row r="58" spans="1:16">
      <c r="A58" s="12"/>
      <c r="B58" s="25">
        <v>364</v>
      </c>
      <c r="C58" s="20" t="s">
        <v>121</v>
      </c>
      <c r="D58" s="46">
        <v>5351</v>
      </c>
      <c r="E58" s="46">
        <v>47667</v>
      </c>
      <c r="F58" s="46">
        <v>0</v>
      </c>
      <c r="G58" s="46">
        <v>0</v>
      </c>
      <c r="H58" s="46">
        <v>0</v>
      </c>
      <c r="I58" s="46">
        <v>1499</v>
      </c>
      <c r="J58" s="46">
        <v>58761</v>
      </c>
      <c r="K58" s="46">
        <v>0</v>
      </c>
      <c r="L58" s="46">
        <v>0</v>
      </c>
      <c r="M58" s="46">
        <v>0</v>
      </c>
      <c r="N58" s="46">
        <f t="shared" si="13"/>
        <v>113278</v>
      </c>
      <c r="O58" s="47">
        <f t="shared" si="7"/>
        <v>8.3698832569824155</v>
      </c>
      <c r="P58" s="9"/>
    </row>
    <row r="59" spans="1:16">
      <c r="A59" s="12"/>
      <c r="B59" s="25">
        <v>366</v>
      </c>
      <c r="C59" s="20" t="s">
        <v>150</v>
      </c>
      <c r="D59" s="46">
        <v>0</v>
      </c>
      <c r="E59" s="46">
        <v>622744</v>
      </c>
      <c r="F59" s="46">
        <v>0</v>
      </c>
      <c r="G59" s="46">
        <v>166522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789266</v>
      </c>
      <c r="O59" s="47">
        <f t="shared" si="7"/>
        <v>58.317275011083197</v>
      </c>
      <c r="P59" s="9"/>
    </row>
    <row r="60" spans="1:16">
      <c r="A60" s="12"/>
      <c r="B60" s="25">
        <v>368</v>
      </c>
      <c r="C60" s="20" t="s">
        <v>61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3804584</v>
      </c>
      <c r="L60" s="46">
        <v>0</v>
      </c>
      <c r="M60" s="46">
        <v>0</v>
      </c>
      <c r="N60" s="46">
        <f t="shared" si="13"/>
        <v>3804584</v>
      </c>
      <c r="O60" s="47">
        <f t="shared" si="7"/>
        <v>281.11304861829467</v>
      </c>
      <c r="P60" s="9"/>
    </row>
    <row r="61" spans="1:16">
      <c r="A61" s="12"/>
      <c r="B61" s="25">
        <v>369.9</v>
      </c>
      <c r="C61" s="20" t="s">
        <v>62</v>
      </c>
      <c r="D61" s="46">
        <v>52424</v>
      </c>
      <c r="E61" s="46">
        <v>6100</v>
      </c>
      <c r="F61" s="46">
        <v>0</v>
      </c>
      <c r="G61" s="46">
        <v>0</v>
      </c>
      <c r="H61" s="46">
        <v>0</v>
      </c>
      <c r="I61" s="46">
        <v>186035</v>
      </c>
      <c r="J61" s="46">
        <v>7359</v>
      </c>
      <c r="K61" s="46">
        <v>0</v>
      </c>
      <c r="L61" s="46">
        <v>0</v>
      </c>
      <c r="M61" s="46">
        <v>0</v>
      </c>
      <c r="N61" s="46">
        <f t="shared" si="13"/>
        <v>251918</v>
      </c>
      <c r="O61" s="47">
        <f t="shared" si="7"/>
        <v>18.613713610166986</v>
      </c>
      <c r="P61" s="9"/>
    </row>
    <row r="62" spans="1:16" ht="15.75">
      <c r="A62" s="29" t="s">
        <v>40</v>
      </c>
      <c r="B62" s="30"/>
      <c r="C62" s="31"/>
      <c r="D62" s="32">
        <f t="shared" ref="D62:M62" si="14">SUM(D63:D67)</f>
        <v>576000</v>
      </c>
      <c r="E62" s="32">
        <f t="shared" si="14"/>
        <v>4505548</v>
      </c>
      <c r="F62" s="32">
        <f t="shared" si="14"/>
        <v>423376</v>
      </c>
      <c r="G62" s="32">
        <f t="shared" si="14"/>
        <v>1455700</v>
      </c>
      <c r="H62" s="32">
        <f t="shared" si="14"/>
        <v>0</v>
      </c>
      <c r="I62" s="32">
        <f t="shared" si="14"/>
        <v>4213916</v>
      </c>
      <c r="J62" s="32">
        <f t="shared" si="14"/>
        <v>20000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 t="shared" ref="N62:N68" si="15">SUM(D62:M62)</f>
        <v>11194540</v>
      </c>
      <c r="O62" s="45">
        <f t="shared" si="7"/>
        <v>827.14201270873355</v>
      </c>
      <c r="P62" s="9"/>
    </row>
    <row r="63" spans="1:16">
      <c r="A63" s="12"/>
      <c r="B63" s="25">
        <v>381</v>
      </c>
      <c r="C63" s="20" t="s">
        <v>63</v>
      </c>
      <c r="D63" s="46">
        <v>576000</v>
      </c>
      <c r="E63" s="46">
        <v>4505548</v>
      </c>
      <c r="F63" s="46">
        <v>423376</v>
      </c>
      <c r="G63" s="46">
        <v>1455700</v>
      </c>
      <c r="H63" s="46">
        <v>0</v>
      </c>
      <c r="I63" s="46">
        <v>1015000</v>
      </c>
      <c r="J63" s="46">
        <v>20000</v>
      </c>
      <c r="K63" s="46">
        <v>0</v>
      </c>
      <c r="L63" s="46">
        <v>0</v>
      </c>
      <c r="M63" s="46">
        <v>0</v>
      </c>
      <c r="N63" s="46">
        <f t="shared" si="15"/>
        <v>7995624</v>
      </c>
      <c r="O63" s="47">
        <f t="shared" si="7"/>
        <v>590.78055268213393</v>
      </c>
      <c r="P63" s="9"/>
    </row>
    <row r="64" spans="1:16">
      <c r="A64" s="12"/>
      <c r="B64" s="25">
        <v>389.1</v>
      </c>
      <c r="C64" s="20" t="s">
        <v>151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246937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246937</v>
      </c>
      <c r="O64" s="47">
        <f t="shared" si="7"/>
        <v>18.24567755282991</v>
      </c>
      <c r="P64" s="9"/>
    </row>
    <row r="65" spans="1:119">
      <c r="A65" s="12"/>
      <c r="B65" s="25">
        <v>389.2</v>
      </c>
      <c r="C65" s="20" t="s">
        <v>152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1738082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1738082</v>
      </c>
      <c r="O65" s="47">
        <f t="shared" si="7"/>
        <v>128.42337815871139</v>
      </c>
      <c r="P65" s="9"/>
    </row>
    <row r="66" spans="1:119">
      <c r="A66" s="12"/>
      <c r="B66" s="25">
        <v>389.3</v>
      </c>
      <c r="C66" s="20" t="s">
        <v>153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653563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653563</v>
      </c>
      <c r="O66" s="47">
        <f t="shared" si="7"/>
        <v>48.290453672232893</v>
      </c>
      <c r="P66" s="9"/>
    </row>
    <row r="67" spans="1:119" ht="15.75" thickBot="1">
      <c r="A67" s="12"/>
      <c r="B67" s="25">
        <v>389.4</v>
      </c>
      <c r="C67" s="20" t="s">
        <v>144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560334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560334</v>
      </c>
      <c r="O67" s="47">
        <f t="shared" si="7"/>
        <v>41.401950642825476</v>
      </c>
      <c r="P67" s="9"/>
    </row>
    <row r="68" spans="1:119" ht="16.5" thickBot="1">
      <c r="A68" s="14" t="s">
        <v>51</v>
      </c>
      <c r="B68" s="23"/>
      <c r="C68" s="22"/>
      <c r="D68" s="15">
        <f t="shared" ref="D68:M68" si="16">SUM(D5,D15,D25,D38,D50,D54,D62)</f>
        <v>25836743</v>
      </c>
      <c r="E68" s="15">
        <f t="shared" si="16"/>
        <v>6667629</v>
      </c>
      <c r="F68" s="15">
        <f t="shared" si="16"/>
        <v>423985</v>
      </c>
      <c r="G68" s="15">
        <f t="shared" si="16"/>
        <v>3346054</v>
      </c>
      <c r="H68" s="15">
        <f t="shared" si="16"/>
        <v>0</v>
      </c>
      <c r="I68" s="15">
        <f t="shared" si="16"/>
        <v>21844257</v>
      </c>
      <c r="J68" s="15">
        <f t="shared" si="16"/>
        <v>1923010</v>
      </c>
      <c r="K68" s="15">
        <f t="shared" si="16"/>
        <v>6965772</v>
      </c>
      <c r="L68" s="15">
        <f t="shared" si="16"/>
        <v>0</v>
      </c>
      <c r="M68" s="15">
        <f t="shared" si="16"/>
        <v>0</v>
      </c>
      <c r="N68" s="15">
        <f t="shared" si="15"/>
        <v>67007450</v>
      </c>
      <c r="O68" s="38">
        <f t="shared" si="7"/>
        <v>4951.0455149992613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118" t="s">
        <v>165</v>
      </c>
      <c r="M70" s="118"/>
      <c r="N70" s="118"/>
      <c r="O70" s="43">
        <v>13534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customHeight="1" thickBot="1">
      <c r="A72" s="120" t="s">
        <v>82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67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72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68</v>
      </c>
      <c r="F4" s="34" t="s">
        <v>69</v>
      </c>
      <c r="G4" s="34" t="s">
        <v>70</v>
      </c>
      <c r="H4" s="34" t="s">
        <v>5</v>
      </c>
      <c r="I4" s="34" t="s">
        <v>6</v>
      </c>
      <c r="J4" s="35" t="s">
        <v>71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17273931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8652</v>
      </c>
      <c r="N5" s="28">
        <f>SUM(D5:M5)</f>
        <v>17282583</v>
      </c>
      <c r="O5" s="33">
        <f t="shared" ref="O5:O36" si="1">(N5/O$70)</f>
        <v>1338.179094076655</v>
      </c>
      <c r="P5" s="6"/>
    </row>
    <row r="6" spans="1:133">
      <c r="A6" s="12"/>
      <c r="B6" s="25">
        <v>311</v>
      </c>
      <c r="C6" s="20" t="s">
        <v>2</v>
      </c>
      <c r="D6" s="46">
        <v>12850785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8652</v>
      </c>
      <c r="N6" s="46">
        <f>SUM(D6:M6)</f>
        <v>12859437</v>
      </c>
      <c r="O6" s="47">
        <f t="shared" si="1"/>
        <v>995.69779326364687</v>
      </c>
      <c r="P6" s="9"/>
    </row>
    <row r="7" spans="1:133">
      <c r="A7" s="12"/>
      <c r="B7" s="25">
        <v>312.10000000000002</v>
      </c>
      <c r="C7" s="20" t="s">
        <v>10</v>
      </c>
      <c r="D7" s="46">
        <v>331849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331849</v>
      </c>
      <c r="O7" s="47">
        <f t="shared" si="1"/>
        <v>25.694850948509487</v>
      </c>
      <c r="P7" s="9"/>
    </row>
    <row r="8" spans="1:133">
      <c r="A8" s="12"/>
      <c r="B8" s="25">
        <v>312.51</v>
      </c>
      <c r="C8" s="20" t="s">
        <v>74</v>
      </c>
      <c r="D8" s="46">
        <v>131344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131344</v>
      </c>
      <c r="O8" s="47">
        <f t="shared" si="1"/>
        <v>10.169879984514131</v>
      </c>
      <c r="P8" s="9"/>
    </row>
    <row r="9" spans="1:133">
      <c r="A9" s="12"/>
      <c r="B9" s="25">
        <v>312.52</v>
      </c>
      <c r="C9" s="20" t="s">
        <v>112</v>
      </c>
      <c r="D9" s="46">
        <v>116430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116430</v>
      </c>
      <c r="O9" s="47">
        <f t="shared" si="1"/>
        <v>9.0150987224157948</v>
      </c>
      <c r="P9" s="9"/>
    </row>
    <row r="10" spans="1:133">
      <c r="A10" s="12"/>
      <c r="B10" s="25">
        <v>312.60000000000002</v>
      </c>
      <c r="C10" s="20" t="s">
        <v>11</v>
      </c>
      <c r="D10" s="46">
        <v>1847705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1847705</v>
      </c>
      <c r="O10" s="47">
        <f t="shared" si="1"/>
        <v>143.06658923732095</v>
      </c>
      <c r="P10" s="9"/>
    </row>
    <row r="11" spans="1:133">
      <c r="A11" s="12"/>
      <c r="B11" s="25">
        <v>314.10000000000002</v>
      </c>
      <c r="C11" s="20" t="s">
        <v>84</v>
      </c>
      <c r="D11" s="46">
        <v>745979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745979</v>
      </c>
      <c r="O11" s="47">
        <f t="shared" si="1"/>
        <v>57.760665892373211</v>
      </c>
      <c r="P11" s="9"/>
    </row>
    <row r="12" spans="1:133">
      <c r="A12" s="12"/>
      <c r="B12" s="25">
        <v>314.3</v>
      </c>
      <c r="C12" s="20" t="s">
        <v>85</v>
      </c>
      <c r="D12" s="46">
        <v>319385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319385</v>
      </c>
      <c r="O12" s="47">
        <f t="shared" si="1"/>
        <v>24.729771583430121</v>
      </c>
      <c r="P12" s="9"/>
    </row>
    <row r="13" spans="1:133">
      <c r="A13" s="12"/>
      <c r="B13" s="25">
        <v>314.39999999999998</v>
      </c>
      <c r="C13" s="20" t="s">
        <v>86</v>
      </c>
      <c r="D13" s="46">
        <v>113691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113691</v>
      </c>
      <c r="O13" s="47">
        <f t="shared" si="1"/>
        <v>8.8030197444831586</v>
      </c>
      <c r="P13" s="9"/>
    </row>
    <row r="14" spans="1:133">
      <c r="A14" s="12"/>
      <c r="B14" s="25">
        <v>314.89999999999998</v>
      </c>
      <c r="C14" s="20" t="s">
        <v>87</v>
      </c>
      <c r="D14" s="46">
        <v>674297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674297</v>
      </c>
      <c r="O14" s="47">
        <f t="shared" si="1"/>
        <v>52.210375532326751</v>
      </c>
      <c r="P14" s="9"/>
    </row>
    <row r="15" spans="1:133">
      <c r="A15" s="12"/>
      <c r="B15" s="25">
        <v>316</v>
      </c>
      <c r="C15" s="20" t="s">
        <v>113</v>
      </c>
      <c r="D15" s="46">
        <v>142466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142466</v>
      </c>
      <c r="O15" s="47">
        <f t="shared" si="1"/>
        <v>11.031049167634533</v>
      </c>
      <c r="P15" s="9"/>
    </row>
    <row r="16" spans="1:133" ht="15.75">
      <c r="A16" s="29" t="s">
        <v>13</v>
      </c>
      <c r="B16" s="30"/>
      <c r="C16" s="31"/>
      <c r="D16" s="32">
        <f t="shared" ref="D16:M16" si="3">SUM(D17:D24)</f>
        <v>3498625</v>
      </c>
      <c r="E16" s="32">
        <f t="shared" si="3"/>
        <v>68118</v>
      </c>
      <c r="F16" s="32">
        <f t="shared" si="3"/>
        <v>0</v>
      </c>
      <c r="G16" s="32">
        <f t="shared" si="3"/>
        <v>1209141</v>
      </c>
      <c r="H16" s="32">
        <f t="shared" si="3"/>
        <v>0</v>
      </c>
      <c r="I16" s="32">
        <f t="shared" si="3"/>
        <v>1507676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6283560</v>
      </c>
      <c r="O16" s="45">
        <f t="shared" si="1"/>
        <v>486.53193960511032</v>
      </c>
      <c r="P16" s="10"/>
    </row>
    <row r="17" spans="1:16">
      <c r="A17" s="12"/>
      <c r="B17" s="25">
        <v>322</v>
      </c>
      <c r="C17" s="20" t="s">
        <v>0</v>
      </c>
      <c r="D17" s="46">
        <v>1484241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1484241</v>
      </c>
      <c r="O17" s="47">
        <f t="shared" si="1"/>
        <v>114.92380952380952</v>
      </c>
      <c r="P17" s="9"/>
    </row>
    <row r="18" spans="1:16">
      <c r="A18" s="12"/>
      <c r="B18" s="25">
        <v>323.10000000000002</v>
      </c>
      <c r="C18" s="20" t="s">
        <v>14</v>
      </c>
      <c r="D18" s="46">
        <v>1417407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1417407</v>
      </c>
      <c r="O18" s="47">
        <f t="shared" si="1"/>
        <v>109.74889663182346</v>
      </c>
      <c r="P18" s="9"/>
    </row>
    <row r="19" spans="1:16">
      <c r="A19" s="12"/>
      <c r="B19" s="25">
        <v>323.39999999999998</v>
      </c>
      <c r="C19" s="20" t="s">
        <v>17</v>
      </c>
      <c r="D19" s="46">
        <v>25537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25537</v>
      </c>
      <c r="O19" s="47">
        <f t="shared" si="1"/>
        <v>1.9773132017034456</v>
      </c>
      <c r="P19" s="9"/>
    </row>
    <row r="20" spans="1:16">
      <c r="A20" s="12"/>
      <c r="B20" s="25">
        <v>324.12</v>
      </c>
      <c r="C20" s="20" t="s">
        <v>18</v>
      </c>
      <c r="D20" s="46">
        <v>0</v>
      </c>
      <c r="E20" s="46">
        <v>0</v>
      </c>
      <c r="F20" s="46">
        <v>0</v>
      </c>
      <c r="G20" s="46">
        <v>284293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284293</v>
      </c>
      <c r="O20" s="47">
        <f t="shared" si="1"/>
        <v>22.01262098335269</v>
      </c>
      <c r="P20" s="9"/>
    </row>
    <row r="21" spans="1:16">
      <c r="A21" s="12"/>
      <c r="B21" s="25">
        <v>324.32</v>
      </c>
      <c r="C21" s="20" t="s">
        <v>147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1507676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1507676</v>
      </c>
      <c r="O21" s="47">
        <f t="shared" si="1"/>
        <v>116.73836624080526</v>
      </c>
      <c r="P21" s="9"/>
    </row>
    <row r="22" spans="1:16">
      <c r="A22" s="12"/>
      <c r="B22" s="25">
        <v>324.62</v>
      </c>
      <c r="C22" s="20" t="s">
        <v>19</v>
      </c>
      <c r="D22" s="46">
        <v>0</v>
      </c>
      <c r="E22" s="46">
        <v>0</v>
      </c>
      <c r="F22" s="46">
        <v>0</v>
      </c>
      <c r="G22" s="46">
        <v>701132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701132</v>
      </c>
      <c r="O22" s="47">
        <f t="shared" si="1"/>
        <v>54.288192024777388</v>
      </c>
      <c r="P22" s="9"/>
    </row>
    <row r="23" spans="1:16">
      <c r="A23" s="12"/>
      <c r="B23" s="25">
        <v>324.70999999999998</v>
      </c>
      <c r="C23" s="20" t="s">
        <v>20</v>
      </c>
      <c r="D23" s="46">
        <v>0</v>
      </c>
      <c r="E23" s="46">
        <v>0</v>
      </c>
      <c r="F23" s="46">
        <v>0</v>
      </c>
      <c r="G23" s="46">
        <v>223716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223716</v>
      </c>
      <c r="O23" s="47">
        <f t="shared" si="1"/>
        <v>17.322183507549362</v>
      </c>
      <c r="P23" s="9"/>
    </row>
    <row r="24" spans="1:16">
      <c r="A24" s="12"/>
      <c r="B24" s="25">
        <v>329</v>
      </c>
      <c r="C24" s="20" t="s">
        <v>21</v>
      </c>
      <c r="D24" s="46">
        <v>571440</v>
      </c>
      <c r="E24" s="46">
        <v>68118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639558</v>
      </c>
      <c r="O24" s="47">
        <f t="shared" si="1"/>
        <v>49.520557491289196</v>
      </c>
      <c r="P24" s="9"/>
    </row>
    <row r="25" spans="1:16" ht="15.75">
      <c r="A25" s="29" t="s">
        <v>23</v>
      </c>
      <c r="B25" s="30"/>
      <c r="C25" s="31"/>
      <c r="D25" s="32">
        <f t="shared" ref="D25:M25" si="5">SUM(D26:D35)</f>
        <v>2391989</v>
      </c>
      <c r="E25" s="32">
        <f t="shared" si="5"/>
        <v>0</v>
      </c>
      <c r="F25" s="32">
        <f t="shared" si="5"/>
        <v>0</v>
      </c>
      <c r="G25" s="32">
        <f t="shared" si="5"/>
        <v>247320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2639309</v>
      </c>
      <c r="O25" s="45">
        <f t="shared" si="1"/>
        <v>204.3599690282617</v>
      </c>
      <c r="P25" s="10"/>
    </row>
    <row r="26" spans="1:16">
      <c r="A26" s="12"/>
      <c r="B26" s="25">
        <v>331.2</v>
      </c>
      <c r="C26" s="20" t="s">
        <v>135</v>
      </c>
      <c r="D26" s="46">
        <v>742653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742653</v>
      </c>
      <c r="O26" s="47">
        <f t="shared" si="1"/>
        <v>57.503135888501745</v>
      </c>
      <c r="P26" s="9"/>
    </row>
    <row r="27" spans="1:16">
      <c r="A27" s="12"/>
      <c r="B27" s="25">
        <v>334.2</v>
      </c>
      <c r="C27" s="20" t="s">
        <v>97</v>
      </c>
      <c r="D27" s="46">
        <v>112248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112248</v>
      </c>
      <c r="O27" s="47">
        <f t="shared" si="1"/>
        <v>8.6912891986062721</v>
      </c>
      <c r="P27" s="9"/>
    </row>
    <row r="28" spans="1:16">
      <c r="A28" s="12"/>
      <c r="B28" s="25">
        <v>335.12</v>
      </c>
      <c r="C28" s="20" t="s">
        <v>114</v>
      </c>
      <c r="D28" s="46">
        <v>235148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235148</v>
      </c>
      <c r="O28" s="47">
        <f t="shared" si="1"/>
        <v>18.207355787843593</v>
      </c>
      <c r="P28" s="9"/>
    </row>
    <row r="29" spans="1:16">
      <c r="A29" s="12"/>
      <c r="B29" s="25">
        <v>335.14</v>
      </c>
      <c r="C29" s="20" t="s">
        <v>115</v>
      </c>
      <c r="D29" s="46">
        <v>666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666</v>
      </c>
      <c r="O29" s="47">
        <f t="shared" si="1"/>
        <v>5.1567944250871078E-2</v>
      </c>
      <c r="P29" s="9"/>
    </row>
    <row r="30" spans="1:16">
      <c r="A30" s="12"/>
      <c r="B30" s="25">
        <v>335.15</v>
      </c>
      <c r="C30" s="20" t="s">
        <v>116</v>
      </c>
      <c r="D30" s="46">
        <v>22867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22867</v>
      </c>
      <c r="O30" s="47">
        <f t="shared" si="1"/>
        <v>1.770576848625629</v>
      </c>
      <c r="P30" s="9"/>
    </row>
    <row r="31" spans="1:16">
      <c r="A31" s="12"/>
      <c r="B31" s="25">
        <v>335.18</v>
      </c>
      <c r="C31" s="20" t="s">
        <v>117</v>
      </c>
      <c r="D31" s="46">
        <v>910955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910955</v>
      </c>
      <c r="O31" s="47">
        <f t="shared" si="1"/>
        <v>70.534649632210602</v>
      </c>
      <c r="P31" s="9"/>
    </row>
    <row r="32" spans="1:16">
      <c r="A32" s="12"/>
      <c r="B32" s="25">
        <v>335.21</v>
      </c>
      <c r="C32" s="20" t="s">
        <v>30</v>
      </c>
      <c r="D32" s="46">
        <v>10236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10236</v>
      </c>
      <c r="O32" s="47">
        <f t="shared" si="1"/>
        <v>0.79256678281068527</v>
      </c>
      <c r="P32" s="9"/>
    </row>
    <row r="33" spans="1:16">
      <c r="A33" s="12"/>
      <c r="B33" s="25">
        <v>335.49</v>
      </c>
      <c r="C33" s="20" t="s">
        <v>31</v>
      </c>
      <c r="D33" s="46">
        <v>0</v>
      </c>
      <c r="E33" s="46">
        <v>0</v>
      </c>
      <c r="F33" s="46">
        <v>0</v>
      </c>
      <c r="G33" s="46">
        <v>122033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122033</v>
      </c>
      <c r="O33" s="47">
        <f t="shared" si="1"/>
        <v>9.4489353464963219</v>
      </c>
      <c r="P33" s="9"/>
    </row>
    <row r="34" spans="1:16">
      <c r="A34" s="12"/>
      <c r="B34" s="25">
        <v>337.1</v>
      </c>
      <c r="C34" s="20" t="s">
        <v>148</v>
      </c>
      <c r="D34" s="46">
        <v>0</v>
      </c>
      <c r="E34" s="46">
        <v>0</v>
      </c>
      <c r="F34" s="46">
        <v>0</v>
      </c>
      <c r="G34" s="46">
        <v>125287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125287</v>
      </c>
      <c r="O34" s="47">
        <f t="shared" si="1"/>
        <v>9.7008904374758025</v>
      </c>
      <c r="P34" s="9"/>
    </row>
    <row r="35" spans="1:16">
      <c r="A35" s="12"/>
      <c r="B35" s="25">
        <v>337.2</v>
      </c>
      <c r="C35" s="20" t="s">
        <v>32</v>
      </c>
      <c r="D35" s="46">
        <v>357216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357216</v>
      </c>
      <c r="O35" s="47">
        <f t="shared" si="1"/>
        <v>27.659001161440187</v>
      </c>
      <c r="P35" s="9"/>
    </row>
    <row r="36" spans="1:16" ht="15.75">
      <c r="A36" s="29" t="s">
        <v>38</v>
      </c>
      <c r="B36" s="30"/>
      <c r="C36" s="31"/>
      <c r="D36" s="32">
        <f t="shared" ref="D36:M36" si="7">SUM(D37:D48)</f>
        <v>1416095</v>
      </c>
      <c r="E36" s="32">
        <f t="shared" si="7"/>
        <v>309656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14827250</v>
      </c>
      <c r="J36" s="32">
        <f t="shared" si="7"/>
        <v>1735748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18288749</v>
      </c>
      <c r="O36" s="45">
        <f t="shared" si="1"/>
        <v>1416.0858691444057</v>
      </c>
      <c r="P36" s="10"/>
    </row>
    <row r="37" spans="1:16">
      <c r="A37" s="12"/>
      <c r="B37" s="25">
        <v>341.2</v>
      </c>
      <c r="C37" s="20" t="s">
        <v>118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1735748</v>
      </c>
      <c r="K37" s="46">
        <v>0</v>
      </c>
      <c r="L37" s="46">
        <v>0</v>
      </c>
      <c r="M37" s="46">
        <v>0</v>
      </c>
      <c r="N37" s="46">
        <f t="shared" ref="N37:N48" si="8">SUM(D37:M37)</f>
        <v>1735748</v>
      </c>
      <c r="O37" s="47">
        <f t="shared" ref="O37:O68" si="9">(N37/O$70)</f>
        <v>134.39783197831977</v>
      </c>
      <c r="P37" s="9"/>
    </row>
    <row r="38" spans="1:16">
      <c r="A38" s="12"/>
      <c r="B38" s="25">
        <v>342.1</v>
      </c>
      <c r="C38" s="20" t="s">
        <v>89</v>
      </c>
      <c r="D38" s="46">
        <v>0</v>
      </c>
      <c r="E38" s="46">
        <v>127653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127653</v>
      </c>
      <c r="O38" s="47">
        <f t="shared" si="9"/>
        <v>9.8840882694541232</v>
      </c>
      <c r="P38" s="9"/>
    </row>
    <row r="39" spans="1:16">
      <c r="A39" s="12"/>
      <c r="B39" s="25">
        <v>342.6</v>
      </c>
      <c r="C39" s="20" t="s">
        <v>42</v>
      </c>
      <c r="D39" s="46">
        <v>518250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518250</v>
      </c>
      <c r="O39" s="47">
        <f t="shared" si="9"/>
        <v>40.127758420441346</v>
      </c>
      <c r="P39" s="9"/>
    </row>
    <row r="40" spans="1:16">
      <c r="A40" s="12"/>
      <c r="B40" s="25">
        <v>342.9</v>
      </c>
      <c r="C40" s="20" t="s">
        <v>43</v>
      </c>
      <c r="D40" s="46">
        <v>3376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3376</v>
      </c>
      <c r="O40" s="47">
        <f t="shared" si="9"/>
        <v>0.26140147115756873</v>
      </c>
      <c r="P40" s="9"/>
    </row>
    <row r="41" spans="1:16">
      <c r="A41" s="12"/>
      <c r="B41" s="25">
        <v>343.3</v>
      </c>
      <c r="C41" s="20" t="s">
        <v>44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4283098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4283098</v>
      </c>
      <c r="O41" s="47">
        <f t="shared" si="9"/>
        <v>331.63747580332944</v>
      </c>
      <c r="P41" s="9"/>
    </row>
    <row r="42" spans="1:16">
      <c r="A42" s="12"/>
      <c r="B42" s="25">
        <v>343.4</v>
      </c>
      <c r="C42" s="20" t="s">
        <v>45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2385670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2385670</v>
      </c>
      <c r="O42" s="47">
        <f t="shared" si="9"/>
        <v>184.72086720867208</v>
      </c>
      <c r="P42" s="9"/>
    </row>
    <row r="43" spans="1:16">
      <c r="A43" s="12"/>
      <c r="B43" s="25">
        <v>343.5</v>
      </c>
      <c r="C43" s="20" t="s">
        <v>46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5838695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5838695</v>
      </c>
      <c r="O43" s="47">
        <f t="shared" si="9"/>
        <v>452.08633372048007</v>
      </c>
      <c r="P43" s="9"/>
    </row>
    <row r="44" spans="1:16">
      <c r="A44" s="12"/>
      <c r="B44" s="25">
        <v>343.7</v>
      </c>
      <c r="C44" s="20" t="s">
        <v>149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875768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875768</v>
      </c>
      <c r="O44" s="47">
        <f t="shared" si="9"/>
        <v>67.810143244289591</v>
      </c>
      <c r="P44" s="9"/>
    </row>
    <row r="45" spans="1:16">
      <c r="A45" s="12"/>
      <c r="B45" s="25">
        <v>343.8</v>
      </c>
      <c r="C45" s="20" t="s">
        <v>143</v>
      </c>
      <c r="D45" s="46">
        <v>0</v>
      </c>
      <c r="E45" s="46">
        <v>182003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182003</v>
      </c>
      <c r="O45" s="47">
        <f t="shared" si="9"/>
        <v>14.09237320944638</v>
      </c>
      <c r="P45" s="9"/>
    </row>
    <row r="46" spans="1:16">
      <c r="A46" s="12"/>
      <c r="B46" s="25">
        <v>344.2</v>
      </c>
      <c r="C46" s="20" t="s">
        <v>119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116829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116829</v>
      </c>
      <c r="O46" s="47">
        <f t="shared" si="9"/>
        <v>9.0459930313588846</v>
      </c>
      <c r="P46" s="9"/>
    </row>
    <row r="47" spans="1:16">
      <c r="A47" s="12"/>
      <c r="B47" s="25">
        <v>347.2</v>
      </c>
      <c r="C47" s="20" t="s">
        <v>48</v>
      </c>
      <c r="D47" s="46">
        <v>893577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893577</v>
      </c>
      <c r="O47" s="47">
        <f t="shared" si="9"/>
        <v>69.189082462253197</v>
      </c>
      <c r="P47" s="9"/>
    </row>
    <row r="48" spans="1:16">
      <c r="A48" s="12"/>
      <c r="B48" s="25">
        <v>347.9</v>
      </c>
      <c r="C48" s="20" t="s">
        <v>50</v>
      </c>
      <c r="D48" s="46">
        <v>892</v>
      </c>
      <c r="E48" s="46">
        <v>0</v>
      </c>
      <c r="F48" s="46">
        <v>0</v>
      </c>
      <c r="G48" s="46">
        <v>0</v>
      </c>
      <c r="H48" s="46">
        <v>0</v>
      </c>
      <c r="I48" s="46">
        <v>1327190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1328082</v>
      </c>
      <c r="O48" s="47">
        <f t="shared" si="9"/>
        <v>102.83252032520325</v>
      </c>
      <c r="P48" s="9"/>
    </row>
    <row r="49" spans="1:16" ht="15.75">
      <c r="A49" s="29" t="s">
        <v>39</v>
      </c>
      <c r="B49" s="30"/>
      <c r="C49" s="31"/>
      <c r="D49" s="32">
        <f t="shared" ref="D49:M49" si="10">SUM(D50:D52)</f>
        <v>39222</v>
      </c>
      <c r="E49" s="32">
        <f t="shared" si="10"/>
        <v>175107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54" si="11">SUM(D49:M49)</f>
        <v>214329</v>
      </c>
      <c r="O49" s="45">
        <f t="shared" si="9"/>
        <v>16.595354239256679</v>
      </c>
      <c r="P49" s="10"/>
    </row>
    <row r="50" spans="1:16">
      <c r="A50" s="13"/>
      <c r="B50" s="39">
        <v>351.1</v>
      </c>
      <c r="C50" s="21" t="s">
        <v>53</v>
      </c>
      <c r="D50" s="46">
        <v>35460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35460</v>
      </c>
      <c r="O50" s="47">
        <f t="shared" si="9"/>
        <v>2.745644599303136</v>
      </c>
      <c r="P50" s="9"/>
    </row>
    <row r="51" spans="1:16">
      <c r="A51" s="13"/>
      <c r="B51" s="39">
        <v>351.2</v>
      </c>
      <c r="C51" s="21" t="s">
        <v>54</v>
      </c>
      <c r="D51" s="46">
        <v>1673</v>
      </c>
      <c r="E51" s="46">
        <v>175107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176780</v>
      </c>
      <c r="O51" s="47">
        <f t="shared" si="9"/>
        <v>13.687959736740224</v>
      </c>
      <c r="P51" s="9"/>
    </row>
    <row r="52" spans="1:16">
      <c r="A52" s="13"/>
      <c r="B52" s="39">
        <v>359</v>
      </c>
      <c r="C52" s="21" t="s">
        <v>55</v>
      </c>
      <c r="D52" s="46">
        <v>2089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2089</v>
      </c>
      <c r="O52" s="47">
        <f t="shared" si="9"/>
        <v>0.16174990321331784</v>
      </c>
      <c r="P52" s="9"/>
    </row>
    <row r="53" spans="1:16" ht="15.75">
      <c r="A53" s="29" t="s">
        <v>3</v>
      </c>
      <c r="B53" s="30"/>
      <c r="C53" s="31"/>
      <c r="D53" s="32">
        <f t="shared" ref="D53:M53" si="12">SUM(D54:D60)</f>
        <v>245596</v>
      </c>
      <c r="E53" s="32">
        <f t="shared" si="12"/>
        <v>47765</v>
      </c>
      <c r="F53" s="32">
        <f t="shared" si="12"/>
        <v>0</v>
      </c>
      <c r="G53" s="32">
        <f t="shared" si="12"/>
        <v>29197</v>
      </c>
      <c r="H53" s="32">
        <f t="shared" si="12"/>
        <v>0</v>
      </c>
      <c r="I53" s="32">
        <f t="shared" si="12"/>
        <v>1006238</v>
      </c>
      <c r="J53" s="32">
        <f t="shared" si="12"/>
        <v>69222</v>
      </c>
      <c r="K53" s="32">
        <f t="shared" si="12"/>
        <v>5246361</v>
      </c>
      <c r="L53" s="32">
        <f t="shared" si="12"/>
        <v>0</v>
      </c>
      <c r="M53" s="32">
        <f t="shared" si="12"/>
        <v>41</v>
      </c>
      <c r="N53" s="32">
        <f t="shared" si="11"/>
        <v>6644420</v>
      </c>
      <c r="O53" s="45">
        <f t="shared" si="9"/>
        <v>514.47309330236158</v>
      </c>
      <c r="P53" s="10"/>
    </row>
    <row r="54" spans="1:16">
      <c r="A54" s="12"/>
      <c r="B54" s="25">
        <v>361.1</v>
      </c>
      <c r="C54" s="20" t="s">
        <v>56</v>
      </c>
      <c r="D54" s="46">
        <v>109862</v>
      </c>
      <c r="E54" s="46">
        <v>22448</v>
      </c>
      <c r="F54" s="46">
        <v>0</v>
      </c>
      <c r="G54" s="46">
        <v>29197</v>
      </c>
      <c r="H54" s="46">
        <v>0</v>
      </c>
      <c r="I54" s="46">
        <v>0</v>
      </c>
      <c r="J54" s="46">
        <v>261</v>
      </c>
      <c r="K54" s="46">
        <v>1074707</v>
      </c>
      <c r="L54" s="46">
        <v>0</v>
      </c>
      <c r="M54" s="46">
        <v>41</v>
      </c>
      <c r="N54" s="46">
        <f t="shared" si="11"/>
        <v>1236516</v>
      </c>
      <c r="O54" s="47">
        <f t="shared" si="9"/>
        <v>95.742624854819979</v>
      </c>
      <c r="P54" s="9"/>
    </row>
    <row r="55" spans="1:16">
      <c r="A55" s="12"/>
      <c r="B55" s="25">
        <v>361.4</v>
      </c>
      <c r="C55" s="20" t="s">
        <v>120</v>
      </c>
      <c r="D55" s="46">
        <v>0</v>
      </c>
      <c r="E55" s="46">
        <v>12045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-193100</v>
      </c>
      <c r="L55" s="46">
        <v>0</v>
      </c>
      <c r="M55" s="46">
        <v>0</v>
      </c>
      <c r="N55" s="46">
        <f t="shared" ref="N55:N60" si="13">SUM(D55:M55)</f>
        <v>-181055</v>
      </c>
      <c r="O55" s="47">
        <f t="shared" si="9"/>
        <v>-14.018970189701896</v>
      </c>
      <c r="P55" s="9"/>
    </row>
    <row r="56" spans="1:16">
      <c r="A56" s="12"/>
      <c r="B56" s="25">
        <v>362</v>
      </c>
      <c r="C56" s="20" t="s">
        <v>58</v>
      </c>
      <c r="D56" s="46">
        <v>35456</v>
      </c>
      <c r="E56" s="46">
        <v>0</v>
      </c>
      <c r="F56" s="46">
        <v>0</v>
      </c>
      <c r="G56" s="46">
        <v>0</v>
      </c>
      <c r="H56" s="46">
        <v>0</v>
      </c>
      <c r="I56" s="46">
        <v>759022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794478</v>
      </c>
      <c r="O56" s="47">
        <f t="shared" si="9"/>
        <v>61.515911730545874</v>
      </c>
      <c r="P56" s="9"/>
    </row>
    <row r="57" spans="1:16">
      <c r="A57" s="12"/>
      <c r="B57" s="25">
        <v>364</v>
      </c>
      <c r="C57" s="20" t="s">
        <v>121</v>
      </c>
      <c r="D57" s="46">
        <v>0</v>
      </c>
      <c r="E57" s="46">
        <v>12412</v>
      </c>
      <c r="F57" s="46">
        <v>0</v>
      </c>
      <c r="G57" s="46">
        <v>0</v>
      </c>
      <c r="H57" s="46">
        <v>0</v>
      </c>
      <c r="I57" s="46">
        <v>52696</v>
      </c>
      <c r="J57" s="46">
        <v>65751</v>
      </c>
      <c r="K57" s="46">
        <v>0</v>
      </c>
      <c r="L57" s="46">
        <v>0</v>
      </c>
      <c r="M57" s="46">
        <v>0</v>
      </c>
      <c r="N57" s="46">
        <f t="shared" si="13"/>
        <v>130859</v>
      </c>
      <c r="O57" s="47">
        <f t="shared" si="9"/>
        <v>10.132326751838947</v>
      </c>
      <c r="P57" s="9"/>
    </row>
    <row r="58" spans="1:16">
      <c r="A58" s="12"/>
      <c r="B58" s="25">
        <v>366</v>
      </c>
      <c r="C58" s="20" t="s">
        <v>150</v>
      </c>
      <c r="D58" s="46">
        <v>0</v>
      </c>
      <c r="E58" s="46">
        <v>50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50</v>
      </c>
      <c r="O58" s="47">
        <f t="shared" si="9"/>
        <v>3.8714672861014324E-3</v>
      </c>
      <c r="P58" s="9"/>
    </row>
    <row r="59" spans="1:16">
      <c r="A59" s="12"/>
      <c r="B59" s="25">
        <v>368</v>
      </c>
      <c r="C59" s="20" t="s">
        <v>61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4350686</v>
      </c>
      <c r="L59" s="46">
        <v>0</v>
      </c>
      <c r="M59" s="46">
        <v>0</v>
      </c>
      <c r="N59" s="46">
        <f t="shared" si="13"/>
        <v>4350686</v>
      </c>
      <c r="O59" s="47">
        <f t="shared" si="9"/>
        <v>336.87077042198996</v>
      </c>
      <c r="P59" s="9"/>
    </row>
    <row r="60" spans="1:16">
      <c r="A60" s="12"/>
      <c r="B60" s="25">
        <v>369.9</v>
      </c>
      <c r="C60" s="20" t="s">
        <v>62</v>
      </c>
      <c r="D60" s="46">
        <v>100278</v>
      </c>
      <c r="E60" s="46">
        <v>810</v>
      </c>
      <c r="F60" s="46">
        <v>0</v>
      </c>
      <c r="G60" s="46">
        <v>0</v>
      </c>
      <c r="H60" s="46">
        <v>0</v>
      </c>
      <c r="I60" s="46">
        <v>194520</v>
      </c>
      <c r="J60" s="46">
        <v>3210</v>
      </c>
      <c r="K60" s="46">
        <v>14068</v>
      </c>
      <c r="L60" s="46">
        <v>0</v>
      </c>
      <c r="M60" s="46">
        <v>0</v>
      </c>
      <c r="N60" s="46">
        <f t="shared" si="13"/>
        <v>312886</v>
      </c>
      <c r="O60" s="47">
        <f t="shared" si="9"/>
        <v>24.226558265582657</v>
      </c>
      <c r="P60" s="9"/>
    </row>
    <row r="61" spans="1:16" ht="15.75">
      <c r="A61" s="29" t="s">
        <v>40</v>
      </c>
      <c r="B61" s="30"/>
      <c r="C61" s="31"/>
      <c r="D61" s="32">
        <f t="shared" ref="D61:M61" si="14">SUM(D62:D67)</f>
        <v>591000</v>
      </c>
      <c r="E61" s="32">
        <f t="shared" si="14"/>
        <v>124268</v>
      </c>
      <c r="F61" s="32">
        <f t="shared" si="14"/>
        <v>423720</v>
      </c>
      <c r="G61" s="32">
        <f t="shared" si="14"/>
        <v>1610700</v>
      </c>
      <c r="H61" s="32">
        <f t="shared" si="14"/>
        <v>0</v>
      </c>
      <c r="I61" s="32">
        <f t="shared" si="14"/>
        <v>1908389</v>
      </c>
      <c r="J61" s="32">
        <f t="shared" si="14"/>
        <v>15000</v>
      </c>
      <c r="K61" s="32">
        <f t="shared" si="14"/>
        <v>0</v>
      </c>
      <c r="L61" s="32">
        <f t="shared" si="14"/>
        <v>0</v>
      </c>
      <c r="M61" s="32">
        <f t="shared" si="14"/>
        <v>0</v>
      </c>
      <c r="N61" s="32">
        <f t="shared" ref="N61:N68" si="15">SUM(D61:M61)</f>
        <v>4673077</v>
      </c>
      <c r="O61" s="45">
        <f t="shared" si="9"/>
        <v>361.83329461866049</v>
      </c>
      <c r="P61" s="9"/>
    </row>
    <row r="62" spans="1:16">
      <c r="A62" s="12"/>
      <c r="B62" s="25">
        <v>381</v>
      </c>
      <c r="C62" s="20" t="s">
        <v>63</v>
      </c>
      <c r="D62" s="46">
        <v>591000</v>
      </c>
      <c r="E62" s="46">
        <v>124268</v>
      </c>
      <c r="F62" s="46">
        <v>423720</v>
      </c>
      <c r="G62" s="46">
        <v>1610700</v>
      </c>
      <c r="H62" s="46">
        <v>0</v>
      </c>
      <c r="I62" s="46">
        <v>520000</v>
      </c>
      <c r="J62" s="46">
        <v>15000</v>
      </c>
      <c r="K62" s="46">
        <v>0</v>
      </c>
      <c r="L62" s="46">
        <v>0</v>
      </c>
      <c r="M62" s="46">
        <v>0</v>
      </c>
      <c r="N62" s="46">
        <f t="shared" si="15"/>
        <v>3284688</v>
      </c>
      <c r="O62" s="47">
        <f t="shared" si="9"/>
        <v>254.33124274099885</v>
      </c>
      <c r="P62" s="9"/>
    </row>
    <row r="63" spans="1:16">
      <c r="A63" s="12"/>
      <c r="B63" s="25">
        <v>389.1</v>
      </c>
      <c r="C63" s="20" t="s">
        <v>151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154507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154507</v>
      </c>
      <c r="O63" s="47">
        <f t="shared" si="9"/>
        <v>11.96337591947348</v>
      </c>
      <c r="P63" s="9"/>
    </row>
    <row r="64" spans="1:16">
      <c r="A64" s="12"/>
      <c r="B64" s="25">
        <v>389.2</v>
      </c>
      <c r="C64" s="20" t="s">
        <v>152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387680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387680</v>
      </c>
      <c r="O64" s="47">
        <f t="shared" si="9"/>
        <v>30.017808749516067</v>
      </c>
      <c r="P64" s="9"/>
    </row>
    <row r="65" spans="1:119">
      <c r="A65" s="12"/>
      <c r="B65" s="25">
        <v>389.3</v>
      </c>
      <c r="C65" s="20" t="s">
        <v>153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199233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199233</v>
      </c>
      <c r="O65" s="47">
        <f t="shared" si="9"/>
        <v>15.426480836236934</v>
      </c>
      <c r="P65" s="9"/>
    </row>
    <row r="66" spans="1:119">
      <c r="A66" s="12"/>
      <c r="B66" s="25">
        <v>389.4</v>
      </c>
      <c r="C66" s="20" t="s">
        <v>144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328938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328938</v>
      </c>
      <c r="O66" s="47">
        <f t="shared" si="9"/>
        <v>25.469454123112659</v>
      </c>
      <c r="P66" s="9"/>
    </row>
    <row r="67" spans="1:119" ht="15.75" thickBot="1">
      <c r="A67" s="12"/>
      <c r="B67" s="25">
        <v>389.6</v>
      </c>
      <c r="C67" s="20" t="s">
        <v>154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318031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318031</v>
      </c>
      <c r="O67" s="47">
        <f t="shared" si="9"/>
        <v>24.624932249322494</v>
      </c>
      <c r="P67" s="9"/>
    </row>
    <row r="68" spans="1:119" ht="16.5" thickBot="1">
      <c r="A68" s="14" t="s">
        <v>51</v>
      </c>
      <c r="B68" s="23"/>
      <c r="C68" s="22"/>
      <c r="D68" s="15">
        <f t="shared" ref="D68:M68" si="16">SUM(D5,D16,D25,D36,D49,D53,D61)</f>
        <v>25456458</v>
      </c>
      <c r="E68" s="15">
        <f t="shared" si="16"/>
        <v>724914</v>
      </c>
      <c r="F68" s="15">
        <f t="shared" si="16"/>
        <v>423720</v>
      </c>
      <c r="G68" s="15">
        <f t="shared" si="16"/>
        <v>3096358</v>
      </c>
      <c r="H68" s="15">
        <f t="shared" si="16"/>
        <v>0</v>
      </c>
      <c r="I68" s="15">
        <f t="shared" si="16"/>
        <v>19249553</v>
      </c>
      <c r="J68" s="15">
        <f t="shared" si="16"/>
        <v>1819970</v>
      </c>
      <c r="K68" s="15">
        <f t="shared" si="16"/>
        <v>5246361</v>
      </c>
      <c r="L68" s="15">
        <f t="shared" si="16"/>
        <v>0</v>
      </c>
      <c r="M68" s="15">
        <f t="shared" si="16"/>
        <v>8693</v>
      </c>
      <c r="N68" s="15">
        <f t="shared" si="15"/>
        <v>56026027</v>
      </c>
      <c r="O68" s="38">
        <f t="shared" si="9"/>
        <v>4338.0586140147116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118" t="s">
        <v>155</v>
      </c>
      <c r="M70" s="118"/>
      <c r="N70" s="118"/>
      <c r="O70" s="43">
        <v>12915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customHeight="1" thickBot="1">
      <c r="A72" s="120" t="s">
        <v>82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67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72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68</v>
      </c>
      <c r="F4" s="34" t="s">
        <v>69</v>
      </c>
      <c r="G4" s="34" t="s">
        <v>70</v>
      </c>
      <c r="H4" s="34" t="s">
        <v>5</v>
      </c>
      <c r="I4" s="34" t="s">
        <v>6</v>
      </c>
      <c r="J4" s="35" t="s">
        <v>71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16252359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10313</v>
      </c>
      <c r="N5" s="28">
        <f>SUM(D5:M5)</f>
        <v>16262672</v>
      </c>
      <c r="O5" s="33">
        <f t="shared" ref="O5:O36" si="1">(N5/O$73)</f>
        <v>1274.4042002977824</v>
      </c>
      <c r="P5" s="6"/>
    </row>
    <row r="6" spans="1:133">
      <c r="A6" s="12"/>
      <c r="B6" s="25">
        <v>311</v>
      </c>
      <c r="C6" s="20" t="s">
        <v>2</v>
      </c>
      <c r="D6" s="46">
        <v>12093784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10313</v>
      </c>
      <c r="N6" s="46">
        <f>SUM(D6:M6)</f>
        <v>12104097</v>
      </c>
      <c r="O6" s="47">
        <f t="shared" si="1"/>
        <v>948.52260794608571</v>
      </c>
      <c r="P6" s="9"/>
    </row>
    <row r="7" spans="1:133">
      <c r="A7" s="12"/>
      <c r="B7" s="25">
        <v>312.10000000000002</v>
      </c>
      <c r="C7" s="20" t="s">
        <v>10</v>
      </c>
      <c r="D7" s="46">
        <v>251051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251051</v>
      </c>
      <c r="O7" s="47">
        <f t="shared" si="1"/>
        <v>19.6733014654024</v>
      </c>
      <c r="P7" s="9"/>
    </row>
    <row r="8" spans="1:133">
      <c r="A8" s="12"/>
      <c r="B8" s="25">
        <v>312.51</v>
      </c>
      <c r="C8" s="20" t="s">
        <v>74</v>
      </c>
      <c r="D8" s="46">
        <v>109333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109333</v>
      </c>
      <c r="O8" s="47">
        <f t="shared" si="1"/>
        <v>8.5677454744925949</v>
      </c>
      <c r="P8" s="9"/>
    </row>
    <row r="9" spans="1:133">
      <c r="A9" s="12"/>
      <c r="B9" s="25">
        <v>312.52</v>
      </c>
      <c r="C9" s="20" t="s">
        <v>112</v>
      </c>
      <c r="D9" s="46">
        <v>115768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115768</v>
      </c>
      <c r="O9" s="47">
        <f t="shared" si="1"/>
        <v>9.0720162996630354</v>
      </c>
      <c r="P9" s="9"/>
    </row>
    <row r="10" spans="1:133">
      <c r="A10" s="12"/>
      <c r="B10" s="25">
        <v>312.60000000000002</v>
      </c>
      <c r="C10" s="20" t="s">
        <v>11</v>
      </c>
      <c r="D10" s="46">
        <v>1690067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1690067</v>
      </c>
      <c r="O10" s="47">
        <f t="shared" si="1"/>
        <v>132.44001253820232</v>
      </c>
      <c r="P10" s="9"/>
    </row>
    <row r="11" spans="1:133">
      <c r="A11" s="12"/>
      <c r="B11" s="25">
        <v>314.10000000000002</v>
      </c>
      <c r="C11" s="20" t="s">
        <v>84</v>
      </c>
      <c r="D11" s="46">
        <v>725770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725770</v>
      </c>
      <c r="O11" s="47">
        <f t="shared" si="1"/>
        <v>56.874069430295428</v>
      </c>
      <c r="P11" s="9"/>
    </row>
    <row r="12" spans="1:133">
      <c r="A12" s="12"/>
      <c r="B12" s="25">
        <v>314.3</v>
      </c>
      <c r="C12" s="20" t="s">
        <v>85</v>
      </c>
      <c r="D12" s="46">
        <v>307142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307142</v>
      </c>
      <c r="O12" s="47">
        <f t="shared" si="1"/>
        <v>24.068803385314631</v>
      </c>
      <c r="P12" s="9"/>
    </row>
    <row r="13" spans="1:133">
      <c r="A13" s="12"/>
      <c r="B13" s="25">
        <v>314.39999999999998</v>
      </c>
      <c r="C13" s="20" t="s">
        <v>86</v>
      </c>
      <c r="D13" s="46">
        <v>116651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116651</v>
      </c>
      <c r="O13" s="47">
        <f t="shared" si="1"/>
        <v>9.1412115038006423</v>
      </c>
      <c r="P13" s="9"/>
    </row>
    <row r="14" spans="1:133">
      <c r="A14" s="12"/>
      <c r="B14" s="25">
        <v>314.89999999999998</v>
      </c>
      <c r="C14" s="20" t="s">
        <v>87</v>
      </c>
      <c r="D14" s="46">
        <v>663871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663871</v>
      </c>
      <c r="O14" s="47">
        <f t="shared" si="1"/>
        <v>52.02343076561398</v>
      </c>
      <c r="P14" s="9"/>
    </row>
    <row r="15" spans="1:133">
      <c r="A15" s="12"/>
      <c r="B15" s="25">
        <v>316</v>
      </c>
      <c r="C15" s="20" t="s">
        <v>113</v>
      </c>
      <c r="D15" s="46">
        <v>178922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178922</v>
      </c>
      <c r="O15" s="47">
        <f t="shared" si="1"/>
        <v>14.021001488911526</v>
      </c>
      <c r="P15" s="9"/>
    </row>
    <row r="16" spans="1:133" ht="15.75">
      <c r="A16" s="29" t="s">
        <v>13</v>
      </c>
      <c r="B16" s="30"/>
      <c r="C16" s="31"/>
      <c r="D16" s="32">
        <f t="shared" ref="D16:M16" si="3">SUM(D17:D23)</f>
        <v>3898487</v>
      </c>
      <c r="E16" s="32">
        <f t="shared" si="3"/>
        <v>3720</v>
      </c>
      <c r="F16" s="32">
        <f t="shared" si="3"/>
        <v>0</v>
      </c>
      <c r="G16" s="32">
        <f t="shared" si="3"/>
        <v>1844536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6" si="4">SUM(D16:M16)</f>
        <v>5746743</v>
      </c>
      <c r="O16" s="45">
        <f t="shared" si="1"/>
        <v>450.33641564140743</v>
      </c>
      <c r="P16" s="10"/>
    </row>
    <row r="17" spans="1:16">
      <c r="A17" s="12"/>
      <c r="B17" s="25">
        <v>322</v>
      </c>
      <c r="C17" s="20" t="s">
        <v>0</v>
      </c>
      <c r="D17" s="46">
        <v>1790434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1790434</v>
      </c>
      <c r="O17" s="47">
        <f t="shared" si="1"/>
        <v>140.30514849933391</v>
      </c>
      <c r="P17" s="9"/>
    </row>
    <row r="18" spans="1:16">
      <c r="A18" s="12"/>
      <c r="B18" s="25">
        <v>323.10000000000002</v>
      </c>
      <c r="C18" s="20" t="s">
        <v>14</v>
      </c>
      <c r="D18" s="46">
        <v>1398923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1398923</v>
      </c>
      <c r="O18" s="47">
        <f t="shared" si="1"/>
        <v>109.62487265888254</v>
      </c>
      <c r="P18" s="9"/>
    </row>
    <row r="19" spans="1:16">
      <c r="A19" s="12"/>
      <c r="B19" s="25">
        <v>323.39999999999998</v>
      </c>
      <c r="C19" s="20" t="s">
        <v>17</v>
      </c>
      <c r="D19" s="46">
        <v>22448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22448</v>
      </c>
      <c r="O19" s="47">
        <f t="shared" si="1"/>
        <v>1.7591097876341979</v>
      </c>
      <c r="P19" s="9"/>
    </row>
    <row r="20" spans="1:16">
      <c r="A20" s="12"/>
      <c r="B20" s="25">
        <v>324.12</v>
      </c>
      <c r="C20" s="20" t="s">
        <v>18</v>
      </c>
      <c r="D20" s="46">
        <v>0</v>
      </c>
      <c r="E20" s="46">
        <v>0</v>
      </c>
      <c r="F20" s="46">
        <v>0</v>
      </c>
      <c r="G20" s="46">
        <v>379517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379517</v>
      </c>
      <c r="O20" s="47">
        <f t="shared" si="1"/>
        <v>29.740380847895931</v>
      </c>
      <c r="P20" s="9"/>
    </row>
    <row r="21" spans="1:16">
      <c r="A21" s="12"/>
      <c r="B21" s="25">
        <v>324.62</v>
      </c>
      <c r="C21" s="20" t="s">
        <v>19</v>
      </c>
      <c r="D21" s="46">
        <v>0</v>
      </c>
      <c r="E21" s="46">
        <v>0</v>
      </c>
      <c r="F21" s="46">
        <v>0</v>
      </c>
      <c r="G21" s="46">
        <v>1121900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1121900</v>
      </c>
      <c r="O21" s="47">
        <f t="shared" si="1"/>
        <v>87.91630749941227</v>
      </c>
      <c r="P21" s="9"/>
    </row>
    <row r="22" spans="1:16">
      <c r="A22" s="12"/>
      <c r="B22" s="25">
        <v>324.70999999999998</v>
      </c>
      <c r="C22" s="20" t="s">
        <v>20</v>
      </c>
      <c r="D22" s="46">
        <v>0</v>
      </c>
      <c r="E22" s="46">
        <v>0</v>
      </c>
      <c r="F22" s="46">
        <v>0</v>
      </c>
      <c r="G22" s="46">
        <v>343119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343119</v>
      </c>
      <c r="O22" s="47">
        <f t="shared" si="1"/>
        <v>26.888096544157982</v>
      </c>
      <c r="P22" s="9"/>
    </row>
    <row r="23" spans="1:16">
      <c r="A23" s="12"/>
      <c r="B23" s="25">
        <v>329</v>
      </c>
      <c r="C23" s="20" t="s">
        <v>21</v>
      </c>
      <c r="D23" s="46">
        <v>686682</v>
      </c>
      <c r="E23" s="46">
        <v>3720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690402</v>
      </c>
      <c r="O23" s="47">
        <f t="shared" si="1"/>
        <v>54.102499804090591</v>
      </c>
      <c r="P23" s="9"/>
    </row>
    <row r="24" spans="1:16" ht="15.75">
      <c r="A24" s="29" t="s">
        <v>23</v>
      </c>
      <c r="B24" s="30"/>
      <c r="C24" s="31"/>
      <c r="D24" s="32">
        <f t="shared" ref="D24:M24" si="5">SUM(D25:D44)</f>
        <v>1746595</v>
      </c>
      <c r="E24" s="32">
        <f t="shared" si="5"/>
        <v>179929</v>
      </c>
      <c r="F24" s="32">
        <f t="shared" si="5"/>
        <v>0</v>
      </c>
      <c r="G24" s="32">
        <f t="shared" si="5"/>
        <v>1638540</v>
      </c>
      <c r="H24" s="32">
        <f t="shared" si="5"/>
        <v>0</v>
      </c>
      <c r="I24" s="32">
        <f t="shared" si="5"/>
        <v>2431204</v>
      </c>
      <c r="J24" s="32">
        <f t="shared" si="5"/>
        <v>2231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5998499</v>
      </c>
      <c r="O24" s="45">
        <f t="shared" si="1"/>
        <v>470.06496356084943</v>
      </c>
      <c r="P24" s="10"/>
    </row>
    <row r="25" spans="1:16">
      <c r="A25" s="12"/>
      <c r="B25" s="25">
        <v>331.1</v>
      </c>
      <c r="C25" s="20" t="s">
        <v>22</v>
      </c>
      <c r="D25" s="46">
        <v>54950</v>
      </c>
      <c r="E25" s="46">
        <v>8500</v>
      </c>
      <c r="F25" s="46">
        <v>0</v>
      </c>
      <c r="G25" s="46">
        <v>0</v>
      </c>
      <c r="H25" s="46">
        <v>0</v>
      </c>
      <c r="I25" s="46">
        <v>0</v>
      </c>
      <c r="J25" s="46">
        <v>2231</v>
      </c>
      <c r="K25" s="46">
        <v>0</v>
      </c>
      <c r="L25" s="46">
        <v>0</v>
      </c>
      <c r="M25" s="46">
        <v>0</v>
      </c>
      <c r="N25" s="46">
        <f t="shared" si="4"/>
        <v>65681</v>
      </c>
      <c r="O25" s="47">
        <f t="shared" si="1"/>
        <v>5.1470104223806912</v>
      </c>
      <c r="P25" s="9"/>
    </row>
    <row r="26" spans="1:16">
      <c r="A26" s="12"/>
      <c r="B26" s="25">
        <v>331.2</v>
      </c>
      <c r="C26" s="20" t="s">
        <v>135</v>
      </c>
      <c r="D26" s="46">
        <v>0</v>
      </c>
      <c r="E26" s="46">
        <v>171429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171429</v>
      </c>
      <c r="O26" s="47">
        <f t="shared" si="1"/>
        <v>13.43382180079931</v>
      </c>
      <c r="P26" s="9"/>
    </row>
    <row r="27" spans="1:16">
      <c r="A27" s="12"/>
      <c r="B27" s="25">
        <v>331.31</v>
      </c>
      <c r="C27" s="20" t="s">
        <v>136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3096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6">SUM(D27:M27)</f>
        <v>3096</v>
      </c>
      <c r="O27" s="47">
        <f t="shared" si="1"/>
        <v>0.24261421518689757</v>
      </c>
      <c r="P27" s="9"/>
    </row>
    <row r="28" spans="1:16">
      <c r="A28" s="12"/>
      <c r="B28" s="25">
        <v>331.35</v>
      </c>
      <c r="C28" s="20" t="s">
        <v>137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6483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6483</v>
      </c>
      <c r="O28" s="47">
        <f t="shared" si="1"/>
        <v>0.50803228587101323</v>
      </c>
      <c r="P28" s="9"/>
    </row>
    <row r="29" spans="1:16">
      <c r="A29" s="12"/>
      <c r="B29" s="25">
        <v>331.41</v>
      </c>
      <c r="C29" s="20" t="s">
        <v>95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338713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338713</v>
      </c>
      <c r="O29" s="47">
        <f t="shared" si="1"/>
        <v>26.542825797351306</v>
      </c>
      <c r="P29" s="9"/>
    </row>
    <row r="30" spans="1:16">
      <c r="A30" s="12"/>
      <c r="B30" s="25">
        <v>331.49</v>
      </c>
      <c r="C30" s="20" t="s">
        <v>138</v>
      </c>
      <c r="D30" s="46">
        <v>214321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214321</v>
      </c>
      <c r="O30" s="47">
        <f t="shared" si="1"/>
        <v>16.795000391818824</v>
      </c>
      <c r="P30" s="9"/>
    </row>
    <row r="31" spans="1:16">
      <c r="A31" s="12"/>
      <c r="B31" s="25">
        <v>331.9</v>
      </c>
      <c r="C31" s="20" t="s">
        <v>131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562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562</v>
      </c>
      <c r="O31" s="47">
        <f t="shared" si="1"/>
        <v>4.4040435702531147E-2</v>
      </c>
      <c r="P31" s="9"/>
    </row>
    <row r="32" spans="1:16">
      <c r="A32" s="12"/>
      <c r="B32" s="25">
        <v>334.31</v>
      </c>
      <c r="C32" s="20" t="s">
        <v>139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2247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2247</v>
      </c>
      <c r="O32" s="47">
        <f t="shared" si="1"/>
        <v>0.17608337904552934</v>
      </c>
      <c r="P32" s="9"/>
    </row>
    <row r="33" spans="1:16">
      <c r="A33" s="12"/>
      <c r="B33" s="25">
        <v>334.35</v>
      </c>
      <c r="C33" s="20" t="s">
        <v>140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1080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1080</v>
      </c>
      <c r="O33" s="47">
        <f t="shared" si="1"/>
        <v>8.4632865762871254E-2</v>
      </c>
      <c r="P33" s="9"/>
    </row>
    <row r="34" spans="1:16">
      <c r="A34" s="12"/>
      <c r="B34" s="25">
        <v>334.41</v>
      </c>
      <c r="C34" s="20" t="s">
        <v>98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1933471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2" si="7">SUM(D34:M34)</f>
        <v>1933471</v>
      </c>
      <c r="O34" s="47">
        <f t="shared" si="1"/>
        <v>151.51406629574484</v>
      </c>
      <c r="P34" s="9"/>
    </row>
    <row r="35" spans="1:16">
      <c r="A35" s="12"/>
      <c r="B35" s="25">
        <v>334.5</v>
      </c>
      <c r="C35" s="20" t="s">
        <v>141</v>
      </c>
      <c r="D35" s="46">
        <v>0</v>
      </c>
      <c r="E35" s="46">
        <v>0</v>
      </c>
      <c r="F35" s="46">
        <v>0</v>
      </c>
      <c r="G35" s="46">
        <v>714730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714730</v>
      </c>
      <c r="O35" s="47">
        <f t="shared" si="1"/>
        <v>56.008933469163857</v>
      </c>
      <c r="P35" s="9"/>
    </row>
    <row r="36" spans="1:16">
      <c r="A36" s="12"/>
      <c r="B36" s="25">
        <v>334.7</v>
      </c>
      <c r="C36" s="20" t="s">
        <v>25</v>
      </c>
      <c r="D36" s="46">
        <v>0</v>
      </c>
      <c r="E36" s="46">
        <v>0</v>
      </c>
      <c r="F36" s="46">
        <v>0</v>
      </c>
      <c r="G36" s="46">
        <v>4464</v>
      </c>
      <c r="H36" s="46">
        <v>0</v>
      </c>
      <c r="I36" s="46">
        <v>145552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150016</v>
      </c>
      <c r="O36" s="47">
        <f t="shared" si="1"/>
        <v>11.755818509521198</v>
      </c>
      <c r="P36" s="9"/>
    </row>
    <row r="37" spans="1:16">
      <c r="A37" s="12"/>
      <c r="B37" s="25">
        <v>335.12</v>
      </c>
      <c r="C37" s="20" t="s">
        <v>114</v>
      </c>
      <c r="D37" s="46">
        <v>225015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225015</v>
      </c>
      <c r="O37" s="47">
        <f t="shared" ref="O37:O68" si="8">(N37/O$73)</f>
        <v>17.633022490400439</v>
      </c>
      <c r="P37" s="9"/>
    </row>
    <row r="38" spans="1:16">
      <c r="A38" s="12"/>
      <c r="B38" s="25">
        <v>335.14</v>
      </c>
      <c r="C38" s="20" t="s">
        <v>115</v>
      </c>
      <c r="D38" s="46">
        <v>664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664</v>
      </c>
      <c r="O38" s="47">
        <f t="shared" si="8"/>
        <v>5.2033539691246765E-2</v>
      </c>
      <c r="P38" s="9"/>
    </row>
    <row r="39" spans="1:16">
      <c r="A39" s="12"/>
      <c r="B39" s="25">
        <v>335.15</v>
      </c>
      <c r="C39" s="20" t="s">
        <v>116</v>
      </c>
      <c r="D39" s="46">
        <v>13529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13529</v>
      </c>
      <c r="O39" s="47">
        <f t="shared" si="8"/>
        <v>1.0601833712091528</v>
      </c>
      <c r="P39" s="9"/>
    </row>
    <row r="40" spans="1:16">
      <c r="A40" s="12"/>
      <c r="B40" s="25">
        <v>335.18</v>
      </c>
      <c r="C40" s="20" t="s">
        <v>117</v>
      </c>
      <c r="D40" s="46">
        <v>877989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877989</v>
      </c>
      <c r="O40" s="47">
        <f t="shared" si="8"/>
        <v>68.802523313219965</v>
      </c>
      <c r="P40" s="9"/>
    </row>
    <row r="41" spans="1:16">
      <c r="A41" s="12"/>
      <c r="B41" s="25">
        <v>335.21</v>
      </c>
      <c r="C41" s="20" t="s">
        <v>30</v>
      </c>
      <c r="D41" s="46">
        <v>8436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8436</v>
      </c>
      <c r="O41" s="47">
        <f t="shared" si="8"/>
        <v>0.6610767181255387</v>
      </c>
      <c r="P41" s="9"/>
    </row>
    <row r="42" spans="1:16">
      <c r="A42" s="12"/>
      <c r="B42" s="25">
        <v>335.49</v>
      </c>
      <c r="C42" s="20" t="s">
        <v>31</v>
      </c>
      <c r="D42" s="46">
        <v>0</v>
      </c>
      <c r="E42" s="46">
        <v>0</v>
      </c>
      <c r="F42" s="46">
        <v>0</v>
      </c>
      <c r="G42" s="46">
        <v>115917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115917</v>
      </c>
      <c r="O42" s="47">
        <f t="shared" si="8"/>
        <v>9.0836925005877287</v>
      </c>
      <c r="P42" s="9"/>
    </row>
    <row r="43" spans="1:16">
      <c r="A43" s="12"/>
      <c r="B43" s="25">
        <v>337.2</v>
      </c>
      <c r="C43" s="20" t="s">
        <v>32</v>
      </c>
      <c r="D43" s="46">
        <v>351691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351691</v>
      </c>
      <c r="O43" s="47">
        <f t="shared" si="8"/>
        <v>27.559830734268473</v>
      </c>
      <c r="P43" s="9"/>
    </row>
    <row r="44" spans="1:16">
      <c r="A44" s="12"/>
      <c r="B44" s="25">
        <v>337.3</v>
      </c>
      <c r="C44" s="20" t="s">
        <v>142</v>
      </c>
      <c r="D44" s="46">
        <v>0</v>
      </c>
      <c r="E44" s="46">
        <v>0</v>
      </c>
      <c r="F44" s="46">
        <v>0</v>
      </c>
      <c r="G44" s="46">
        <v>803429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803429</v>
      </c>
      <c r="O44" s="47">
        <f t="shared" si="8"/>
        <v>62.959721024998039</v>
      </c>
      <c r="P44" s="9"/>
    </row>
    <row r="45" spans="1:16" ht="15.75">
      <c r="A45" s="29" t="s">
        <v>38</v>
      </c>
      <c r="B45" s="30"/>
      <c r="C45" s="31"/>
      <c r="D45" s="32">
        <f t="shared" ref="D45:M45" si="9">SUM(D46:D55)</f>
        <v>1282787</v>
      </c>
      <c r="E45" s="32">
        <f t="shared" si="9"/>
        <v>194291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15957338</v>
      </c>
      <c r="J45" s="32">
        <f t="shared" si="9"/>
        <v>1663193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>SUM(D45:M45)</f>
        <v>19097609</v>
      </c>
      <c r="O45" s="45">
        <f t="shared" si="8"/>
        <v>1496.5605360081499</v>
      </c>
      <c r="P45" s="10"/>
    </row>
    <row r="46" spans="1:16">
      <c r="A46" s="12"/>
      <c r="B46" s="25">
        <v>341.2</v>
      </c>
      <c r="C46" s="20" t="s">
        <v>118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1663193</v>
      </c>
      <c r="K46" s="46">
        <v>0</v>
      </c>
      <c r="L46" s="46">
        <v>0</v>
      </c>
      <c r="M46" s="46">
        <v>0</v>
      </c>
      <c r="N46" s="46">
        <f t="shared" ref="N46:N55" si="10">SUM(D46:M46)</f>
        <v>1663193</v>
      </c>
      <c r="O46" s="47">
        <f t="shared" si="8"/>
        <v>130.33406472846954</v>
      </c>
      <c r="P46" s="9"/>
    </row>
    <row r="47" spans="1:16">
      <c r="A47" s="12"/>
      <c r="B47" s="25">
        <v>342.6</v>
      </c>
      <c r="C47" s="20" t="s">
        <v>42</v>
      </c>
      <c r="D47" s="46">
        <v>457783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457783</v>
      </c>
      <c r="O47" s="47">
        <f t="shared" si="8"/>
        <v>35.873599247707858</v>
      </c>
      <c r="P47" s="9"/>
    </row>
    <row r="48" spans="1:16">
      <c r="A48" s="12"/>
      <c r="B48" s="25">
        <v>342.9</v>
      </c>
      <c r="C48" s="20" t="s">
        <v>43</v>
      </c>
      <c r="D48" s="46">
        <v>5767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5767</v>
      </c>
      <c r="O48" s="47">
        <f t="shared" si="8"/>
        <v>0.45192383042081341</v>
      </c>
      <c r="P48" s="9"/>
    </row>
    <row r="49" spans="1:16">
      <c r="A49" s="12"/>
      <c r="B49" s="25">
        <v>343.3</v>
      </c>
      <c r="C49" s="20" t="s">
        <v>44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5440442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5440442</v>
      </c>
      <c r="O49" s="47">
        <f t="shared" si="8"/>
        <v>426.33351618211736</v>
      </c>
      <c r="P49" s="9"/>
    </row>
    <row r="50" spans="1:16">
      <c r="A50" s="12"/>
      <c r="B50" s="25">
        <v>343.4</v>
      </c>
      <c r="C50" s="20" t="s">
        <v>45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2395312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2395312</v>
      </c>
      <c r="O50" s="47">
        <f t="shared" si="8"/>
        <v>187.70566570018025</v>
      </c>
      <c r="P50" s="9"/>
    </row>
    <row r="51" spans="1:16">
      <c r="A51" s="12"/>
      <c r="B51" s="25">
        <v>343.5</v>
      </c>
      <c r="C51" s="20" t="s">
        <v>46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6527638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6527638</v>
      </c>
      <c r="O51" s="47">
        <f t="shared" si="8"/>
        <v>511.53028759501609</v>
      </c>
      <c r="P51" s="9"/>
    </row>
    <row r="52" spans="1:16">
      <c r="A52" s="12"/>
      <c r="B52" s="25">
        <v>343.8</v>
      </c>
      <c r="C52" s="20" t="s">
        <v>143</v>
      </c>
      <c r="D52" s="46">
        <v>0</v>
      </c>
      <c r="E52" s="46">
        <v>194291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194291</v>
      </c>
      <c r="O52" s="47">
        <f t="shared" si="8"/>
        <v>15.225374186975943</v>
      </c>
      <c r="P52" s="9"/>
    </row>
    <row r="53" spans="1:16">
      <c r="A53" s="12"/>
      <c r="B53" s="25">
        <v>344.2</v>
      </c>
      <c r="C53" s="20" t="s">
        <v>119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296773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296773</v>
      </c>
      <c r="O53" s="47">
        <f t="shared" si="8"/>
        <v>23.256249510226471</v>
      </c>
      <c r="P53" s="9"/>
    </row>
    <row r="54" spans="1:16">
      <c r="A54" s="12"/>
      <c r="B54" s="25">
        <v>347.2</v>
      </c>
      <c r="C54" s="20" t="s">
        <v>48</v>
      </c>
      <c r="D54" s="46">
        <v>816795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816795</v>
      </c>
      <c r="O54" s="47">
        <f t="shared" si="8"/>
        <v>64.007131102578171</v>
      </c>
      <c r="P54" s="9"/>
    </row>
    <row r="55" spans="1:16">
      <c r="A55" s="12"/>
      <c r="B55" s="25">
        <v>347.9</v>
      </c>
      <c r="C55" s="20" t="s">
        <v>50</v>
      </c>
      <c r="D55" s="46">
        <v>2442</v>
      </c>
      <c r="E55" s="46">
        <v>0</v>
      </c>
      <c r="F55" s="46">
        <v>0</v>
      </c>
      <c r="G55" s="46">
        <v>0</v>
      </c>
      <c r="H55" s="46">
        <v>0</v>
      </c>
      <c r="I55" s="46">
        <v>1297173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1299615</v>
      </c>
      <c r="O55" s="47">
        <f t="shared" si="8"/>
        <v>101.84272392445733</v>
      </c>
      <c r="P55" s="9"/>
    </row>
    <row r="56" spans="1:16" ht="15.75">
      <c r="A56" s="29" t="s">
        <v>39</v>
      </c>
      <c r="B56" s="30"/>
      <c r="C56" s="31"/>
      <c r="D56" s="32">
        <f t="shared" ref="D56:M56" si="11">SUM(D57:D59)</f>
        <v>28921</v>
      </c>
      <c r="E56" s="32">
        <f t="shared" si="11"/>
        <v>29722</v>
      </c>
      <c r="F56" s="32">
        <f t="shared" si="11"/>
        <v>0</v>
      </c>
      <c r="G56" s="32">
        <f t="shared" si="11"/>
        <v>0</v>
      </c>
      <c r="H56" s="32">
        <f t="shared" si="11"/>
        <v>0</v>
      </c>
      <c r="I56" s="32">
        <f t="shared" si="11"/>
        <v>0</v>
      </c>
      <c r="J56" s="32">
        <f t="shared" si="11"/>
        <v>0</v>
      </c>
      <c r="K56" s="32">
        <f t="shared" si="11"/>
        <v>0</v>
      </c>
      <c r="L56" s="32">
        <f t="shared" si="11"/>
        <v>0</v>
      </c>
      <c r="M56" s="32">
        <f t="shared" si="11"/>
        <v>0</v>
      </c>
      <c r="N56" s="32">
        <f t="shared" ref="N56:N71" si="12">SUM(D56:M56)</f>
        <v>58643</v>
      </c>
      <c r="O56" s="45">
        <f t="shared" si="8"/>
        <v>4.5954862471593136</v>
      </c>
      <c r="P56" s="10"/>
    </row>
    <row r="57" spans="1:16">
      <c r="A57" s="13"/>
      <c r="B57" s="39">
        <v>351.1</v>
      </c>
      <c r="C57" s="21" t="s">
        <v>53</v>
      </c>
      <c r="D57" s="46">
        <v>11578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11578</v>
      </c>
      <c r="O57" s="47">
        <f t="shared" si="8"/>
        <v>0.90729566648381788</v>
      </c>
      <c r="P57" s="9"/>
    </row>
    <row r="58" spans="1:16">
      <c r="A58" s="13"/>
      <c r="B58" s="39">
        <v>355</v>
      </c>
      <c r="C58" s="21" t="s">
        <v>100</v>
      </c>
      <c r="D58" s="46">
        <v>0</v>
      </c>
      <c r="E58" s="46">
        <v>29722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29722</v>
      </c>
      <c r="O58" s="47">
        <f t="shared" si="8"/>
        <v>2.3291278113000549</v>
      </c>
      <c r="P58" s="9"/>
    </row>
    <row r="59" spans="1:16">
      <c r="A59" s="13"/>
      <c r="B59" s="39">
        <v>359</v>
      </c>
      <c r="C59" s="21" t="s">
        <v>55</v>
      </c>
      <c r="D59" s="46">
        <v>17343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17343</v>
      </c>
      <c r="O59" s="47">
        <f t="shared" si="8"/>
        <v>1.3590627693754409</v>
      </c>
      <c r="P59" s="9"/>
    </row>
    <row r="60" spans="1:16" ht="15.75">
      <c r="A60" s="29" t="s">
        <v>3</v>
      </c>
      <c r="B60" s="30"/>
      <c r="C60" s="31"/>
      <c r="D60" s="32">
        <f t="shared" ref="D60:M60" si="13">SUM(D61:D66)</f>
        <v>223070</v>
      </c>
      <c r="E60" s="32">
        <f t="shared" si="13"/>
        <v>16965</v>
      </c>
      <c r="F60" s="32">
        <f t="shared" si="13"/>
        <v>0</v>
      </c>
      <c r="G60" s="32">
        <f t="shared" si="13"/>
        <v>22025</v>
      </c>
      <c r="H60" s="32">
        <f t="shared" si="13"/>
        <v>0</v>
      </c>
      <c r="I60" s="32">
        <f t="shared" si="13"/>
        <v>1044639</v>
      </c>
      <c r="J60" s="32">
        <f t="shared" si="13"/>
        <v>53196</v>
      </c>
      <c r="K60" s="32">
        <f t="shared" si="13"/>
        <v>8339616</v>
      </c>
      <c r="L60" s="32">
        <f t="shared" si="13"/>
        <v>0</v>
      </c>
      <c r="M60" s="32">
        <f t="shared" si="13"/>
        <v>1000</v>
      </c>
      <c r="N60" s="32">
        <f t="shared" si="12"/>
        <v>9700511</v>
      </c>
      <c r="O60" s="45">
        <f t="shared" si="8"/>
        <v>760.16856045764439</v>
      </c>
      <c r="P60" s="10"/>
    </row>
    <row r="61" spans="1:16">
      <c r="A61" s="12"/>
      <c r="B61" s="25">
        <v>361.1</v>
      </c>
      <c r="C61" s="20" t="s">
        <v>56</v>
      </c>
      <c r="D61" s="46">
        <v>61583</v>
      </c>
      <c r="E61" s="46">
        <v>14110</v>
      </c>
      <c r="F61" s="46">
        <v>0</v>
      </c>
      <c r="G61" s="46">
        <v>22025</v>
      </c>
      <c r="H61" s="46">
        <v>0</v>
      </c>
      <c r="I61" s="46">
        <v>38213</v>
      </c>
      <c r="J61" s="46">
        <v>0</v>
      </c>
      <c r="K61" s="46">
        <v>942441</v>
      </c>
      <c r="L61" s="46">
        <v>0</v>
      </c>
      <c r="M61" s="46">
        <v>0</v>
      </c>
      <c r="N61" s="46">
        <f t="shared" si="12"/>
        <v>1078372</v>
      </c>
      <c r="O61" s="47">
        <f t="shared" si="8"/>
        <v>84.505289554110178</v>
      </c>
      <c r="P61" s="9"/>
    </row>
    <row r="62" spans="1:16">
      <c r="A62" s="12"/>
      <c r="B62" s="25">
        <v>361.4</v>
      </c>
      <c r="C62" s="20" t="s">
        <v>120</v>
      </c>
      <c r="D62" s="46">
        <v>0</v>
      </c>
      <c r="E62" s="46">
        <v>-7330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3392866</v>
      </c>
      <c r="L62" s="46">
        <v>0</v>
      </c>
      <c r="M62" s="46">
        <v>0</v>
      </c>
      <c r="N62" s="46">
        <f t="shared" si="12"/>
        <v>3385536</v>
      </c>
      <c r="O62" s="47">
        <f t="shared" si="8"/>
        <v>265.30334613274823</v>
      </c>
      <c r="P62" s="9"/>
    </row>
    <row r="63" spans="1:16">
      <c r="A63" s="12"/>
      <c r="B63" s="25">
        <v>362</v>
      </c>
      <c r="C63" s="20" t="s">
        <v>58</v>
      </c>
      <c r="D63" s="46">
        <v>50056</v>
      </c>
      <c r="E63" s="46">
        <v>0</v>
      </c>
      <c r="F63" s="46">
        <v>0</v>
      </c>
      <c r="G63" s="46">
        <v>0</v>
      </c>
      <c r="H63" s="46">
        <v>0</v>
      </c>
      <c r="I63" s="46">
        <v>674692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724748</v>
      </c>
      <c r="O63" s="47">
        <f t="shared" si="8"/>
        <v>56.793981662879084</v>
      </c>
      <c r="P63" s="9"/>
    </row>
    <row r="64" spans="1:16">
      <c r="A64" s="12"/>
      <c r="B64" s="25">
        <v>364</v>
      </c>
      <c r="C64" s="20" t="s">
        <v>121</v>
      </c>
      <c r="D64" s="46">
        <v>0</v>
      </c>
      <c r="E64" s="46">
        <v>9705</v>
      </c>
      <c r="F64" s="46">
        <v>0</v>
      </c>
      <c r="G64" s="46">
        <v>0</v>
      </c>
      <c r="H64" s="46">
        <v>0</v>
      </c>
      <c r="I64" s="46">
        <v>157969</v>
      </c>
      <c r="J64" s="46">
        <v>53196</v>
      </c>
      <c r="K64" s="46">
        <v>0</v>
      </c>
      <c r="L64" s="46">
        <v>0</v>
      </c>
      <c r="M64" s="46">
        <v>0</v>
      </c>
      <c r="N64" s="46">
        <f t="shared" si="12"/>
        <v>220870</v>
      </c>
      <c r="O64" s="47">
        <f t="shared" si="8"/>
        <v>17.308204686153122</v>
      </c>
      <c r="P64" s="9"/>
    </row>
    <row r="65" spans="1:119">
      <c r="A65" s="12"/>
      <c r="B65" s="25">
        <v>368</v>
      </c>
      <c r="C65" s="20" t="s">
        <v>61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4004309</v>
      </c>
      <c r="L65" s="46">
        <v>0</v>
      </c>
      <c r="M65" s="46">
        <v>0</v>
      </c>
      <c r="N65" s="46">
        <f t="shared" si="12"/>
        <v>4004309</v>
      </c>
      <c r="O65" s="47">
        <f t="shared" si="8"/>
        <v>313.79272784264555</v>
      </c>
      <c r="P65" s="9"/>
    </row>
    <row r="66" spans="1:119">
      <c r="A66" s="12"/>
      <c r="B66" s="25">
        <v>369.9</v>
      </c>
      <c r="C66" s="20" t="s">
        <v>62</v>
      </c>
      <c r="D66" s="46">
        <v>111431</v>
      </c>
      <c r="E66" s="46">
        <v>480</v>
      </c>
      <c r="F66" s="46">
        <v>0</v>
      </c>
      <c r="G66" s="46">
        <v>0</v>
      </c>
      <c r="H66" s="46">
        <v>0</v>
      </c>
      <c r="I66" s="46">
        <v>173765</v>
      </c>
      <c r="J66" s="46">
        <v>0</v>
      </c>
      <c r="K66" s="46">
        <v>0</v>
      </c>
      <c r="L66" s="46">
        <v>0</v>
      </c>
      <c r="M66" s="46">
        <v>1000</v>
      </c>
      <c r="N66" s="46">
        <f t="shared" si="12"/>
        <v>286676</v>
      </c>
      <c r="O66" s="47">
        <f t="shared" si="8"/>
        <v>22.46501057910822</v>
      </c>
      <c r="P66" s="9"/>
    </row>
    <row r="67" spans="1:119" ht="15.75">
      <c r="A67" s="29" t="s">
        <v>40</v>
      </c>
      <c r="B67" s="30"/>
      <c r="C67" s="31"/>
      <c r="D67" s="32">
        <f t="shared" ref="D67:M67" si="14">SUM(D68:D70)</f>
        <v>591000</v>
      </c>
      <c r="E67" s="32">
        <f t="shared" si="14"/>
        <v>0</v>
      </c>
      <c r="F67" s="32">
        <f t="shared" si="14"/>
        <v>423807</v>
      </c>
      <c r="G67" s="32">
        <f t="shared" si="14"/>
        <v>1576813</v>
      </c>
      <c r="H67" s="32">
        <f t="shared" si="14"/>
        <v>0</v>
      </c>
      <c r="I67" s="32">
        <f t="shared" si="14"/>
        <v>966337</v>
      </c>
      <c r="J67" s="32">
        <f t="shared" si="14"/>
        <v>13500</v>
      </c>
      <c r="K67" s="32">
        <f t="shared" si="14"/>
        <v>0</v>
      </c>
      <c r="L67" s="32">
        <f t="shared" si="14"/>
        <v>0</v>
      </c>
      <c r="M67" s="32">
        <f t="shared" si="14"/>
        <v>0</v>
      </c>
      <c r="N67" s="32">
        <f t="shared" si="12"/>
        <v>3571457</v>
      </c>
      <c r="O67" s="45">
        <f t="shared" si="8"/>
        <v>279.87281561006193</v>
      </c>
      <c r="P67" s="9"/>
    </row>
    <row r="68" spans="1:119">
      <c r="A68" s="12"/>
      <c r="B68" s="25">
        <v>381</v>
      </c>
      <c r="C68" s="20" t="s">
        <v>63</v>
      </c>
      <c r="D68" s="46">
        <v>591000</v>
      </c>
      <c r="E68" s="46">
        <v>0</v>
      </c>
      <c r="F68" s="46">
        <v>423807</v>
      </c>
      <c r="G68" s="46">
        <v>1149659</v>
      </c>
      <c r="H68" s="46">
        <v>0</v>
      </c>
      <c r="I68" s="46">
        <v>541515</v>
      </c>
      <c r="J68" s="46">
        <v>13500</v>
      </c>
      <c r="K68" s="46">
        <v>0</v>
      </c>
      <c r="L68" s="46">
        <v>0</v>
      </c>
      <c r="M68" s="46">
        <v>0</v>
      </c>
      <c r="N68" s="46">
        <f t="shared" si="12"/>
        <v>2719481</v>
      </c>
      <c r="O68" s="47">
        <f t="shared" si="8"/>
        <v>213.10876890525822</v>
      </c>
      <c r="P68" s="9"/>
    </row>
    <row r="69" spans="1:119">
      <c r="A69" s="12"/>
      <c r="B69" s="25">
        <v>384</v>
      </c>
      <c r="C69" s="20" t="s">
        <v>92</v>
      </c>
      <c r="D69" s="46">
        <v>0</v>
      </c>
      <c r="E69" s="46">
        <v>0</v>
      </c>
      <c r="F69" s="46">
        <v>0</v>
      </c>
      <c r="G69" s="46">
        <v>427154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427154</v>
      </c>
      <c r="O69" s="47">
        <f>(N69/O$73)</f>
        <v>33.47339550191991</v>
      </c>
      <c r="P69" s="9"/>
    </row>
    <row r="70" spans="1:119" ht="15.75" thickBot="1">
      <c r="A70" s="12"/>
      <c r="B70" s="25">
        <v>389.4</v>
      </c>
      <c r="C70" s="20" t="s">
        <v>144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424822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424822</v>
      </c>
      <c r="O70" s="47">
        <f>(N70/O$73)</f>
        <v>33.290651202883787</v>
      </c>
      <c r="P70" s="9"/>
    </row>
    <row r="71" spans="1:119" ht="16.5" thickBot="1">
      <c r="A71" s="14" t="s">
        <v>51</v>
      </c>
      <c r="B71" s="23"/>
      <c r="C71" s="22"/>
      <c r="D71" s="15">
        <f t="shared" ref="D71:M71" si="15">SUM(D5,D16,D24,D45,D56,D60,D67)</f>
        <v>24023219</v>
      </c>
      <c r="E71" s="15">
        <f t="shared" si="15"/>
        <v>424627</v>
      </c>
      <c r="F71" s="15">
        <f t="shared" si="15"/>
        <v>423807</v>
      </c>
      <c r="G71" s="15">
        <f t="shared" si="15"/>
        <v>5081914</v>
      </c>
      <c r="H71" s="15">
        <f t="shared" si="15"/>
        <v>0</v>
      </c>
      <c r="I71" s="15">
        <f t="shared" si="15"/>
        <v>20399518</v>
      </c>
      <c r="J71" s="15">
        <f t="shared" si="15"/>
        <v>1732120</v>
      </c>
      <c r="K71" s="15">
        <f t="shared" si="15"/>
        <v>8339616</v>
      </c>
      <c r="L71" s="15">
        <f t="shared" si="15"/>
        <v>0</v>
      </c>
      <c r="M71" s="15">
        <f t="shared" si="15"/>
        <v>11313</v>
      </c>
      <c r="N71" s="15">
        <f t="shared" si="12"/>
        <v>60436134</v>
      </c>
      <c r="O71" s="38">
        <f>(N71/O$73)</f>
        <v>4736.0029778230546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118" t="s">
        <v>145</v>
      </c>
      <c r="M73" s="118"/>
      <c r="N73" s="118"/>
      <c r="O73" s="43">
        <v>12761</v>
      </c>
    </row>
    <row r="74" spans="1:119">
      <c r="A74" s="119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7"/>
    </row>
    <row r="75" spans="1:119" ht="15.75" customHeight="1" thickBot="1">
      <c r="A75" s="120" t="s">
        <v>82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100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67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72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68</v>
      </c>
      <c r="F4" s="34" t="s">
        <v>69</v>
      </c>
      <c r="G4" s="34" t="s">
        <v>70</v>
      </c>
      <c r="H4" s="34" t="s">
        <v>5</v>
      </c>
      <c r="I4" s="34" t="s">
        <v>6</v>
      </c>
      <c r="J4" s="35" t="s">
        <v>71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15099069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228953</v>
      </c>
      <c r="L5" s="27">
        <f t="shared" si="0"/>
        <v>0</v>
      </c>
      <c r="M5" s="27">
        <f t="shared" si="0"/>
        <v>0</v>
      </c>
      <c r="N5" s="28">
        <f>SUM(D5:M5)</f>
        <v>15328022</v>
      </c>
      <c r="O5" s="33">
        <f t="shared" ref="O5:O36" si="1">(N5/O$67)</f>
        <v>1221.3563346613546</v>
      </c>
      <c r="P5" s="6"/>
    </row>
    <row r="6" spans="1:133">
      <c r="A6" s="12"/>
      <c r="B6" s="25">
        <v>311</v>
      </c>
      <c r="C6" s="20" t="s">
        <v>2</v>
      </c>
      <c r="D6" s="46">
        <v>11040874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11040874</v>
      </c>
      <c r="O6" s="47">
        <f t="shared" si="1"/>
        <v>879.75091633466138</v>
      </c>
      <c r="P6" s="9"/>
    </row>
    <row r="7" spans="1:133">
      <c r="A7" s="12"/>
      <c r="B7" s="25">
        <v>312.10000000000002</v>
      </c>
      <c r="C7" s="20" t="s">
        <v>10</v>
      </c>
      <c r="D7" s="46">
        <v>478877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478877</v>
      </c>
      <c r="O7" s="47">
        <f t="shared" si="1"/>
        <v>38.157529880478087</v>
      </c>
      <c r="P7" s="9"/>
    </row>
    <row r="8" spans="1:133">
      <c r="A8" s="12"/>
      <c r="B8" s="25">
        <v>312.51</v>
      </c>
      <c r="C8" s="20" t="s">
        <v>74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112189</v>
      </c>
      <c r="L8" s="46">
        <v>0</v>
      </c>
      <c r="M8" s="46">
        <v>0</v>
      </c>
      <c r="N8" s="46">
        <f>SUM(D8:M8)</f>
        <v>112189</v>
      </c>
      <c r="O8" s="47">
        <f t="shared" si="1"/>
        <v>8.939362549800796</v>
      </c>
      <c r="P8" s="9"/>
    </row>
    <row r="9" spans="1:133">
      <c r="A9" s="12"/>
      <c r="B9" s="25">
        <v>312.52</v>
      </c>
      <c r="C9" s="20" t="s">
        <v>112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116764</v>
      </c>
      <c r="L9" s="46">
        <v>0</v>
      </c>
      <c r="M9" s="46">
        <v>0</v>
      </c>
      <c r="N9" s="46">
        <f>SUM(D9:M9)</f>
        <v>116764</v>
      </c>
      <c r="O9" s="47">
        <f t="shared" si="1"/>
        <v>9.3039043824701189</v>
      </c>
      <c r="P9" s="9"/>
    </row>
    <row r="10" spans="1:133">
      <c r="A10" s="12"/>
      <c r="B10" s="25">
        <v>312.60000000000002</v>
      </c>
      <c r="C10" s="20" t="s">
        <v>11</v>
      </c>
      <c r="D10" s="46">
        <v>1623789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1623789</v>
      </c>
      <c r="O10" s="47">
        <f t="shared" si="1"/>
        <v>129.38557768924304</v>
      </c>
      <c r="P10" s="9"/>
    </row>
    <row r="11" spans="1:133">
      <c r="A11" s="12"/>
      <c r="B11" s="25">
        <v>314.10000000000002</v>
      </c>
      <c r="C11" s="20" t="s">
        <v>84</v>
      </c>
      <c r="D11" s="46">
        <v>778404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778404</v>
      </c>
      <c r="O11" s="47">
        <f t="shared" si="1"/>
        <v>62.024223107569718</v>
      </c>
      <c r="P11" s="9"/>
    </row>
    <row r="12" spans="1:133">
      <c r="A12" s="12"/>
      <c r="B12" s="25">
        <v>314.3</v>
      </c>
      <c r="C12" s="20" t="s">
        <v>85</v>
      </c>
      <c r="D12" s="46">
        <v>305385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305385</v>
      </c>
      <c r="O12" s="47">
        <f t="shared" si="1"/>
        <v>24.333466135458167</v>
      </c>
      <c r="P12" s="9"/>
    </row>
    <row r="13" spans="1:133">
      <c r="A13" s="12"/>
      <c r="B13" s="25">
        <v>314.39999999999998</v>
      </c>
      <c r="C13" s="20" t="s">
        <v>86</v>
      </c>
      <c r="D13" s="46">
        <v>102811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102811</v>
      </c>
      <c r="O13" s="47">
        <f t="shared" si="1"/>
        <v>8.1921115537848603</v>
      </c>
      <c r="P13" s="9"/>
    </row>
    <row r="14" spans="1:133">
      <c r="A14" s="12"/>
      <c r="B14" s="25">
        <v>314.89999999999998</v>
      </c>
      <c r="C14" s="20" t="s">
        <v>87</v>
      </c>
      <c r="D14" s="46">
        <v>616392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616392</v>
      </c>
      <c r="O14" s="47">
        <f t="shared" si="1"/>
        <v>49.114900398406377</v>
      </c>
      <c r="P14" s="9"/>
    </row>
    <row r="15" spans="1:133">
      <c r="A15" s="12"/>
      <c r="B15" s="25">
        <v>316</v>
      </c>
      <c r="C15" s="20" t="s">
        <v>113</v>
      </c>
      <c r="D15" s="46">
        <v>152537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152537</v>
      </c>
      <c r="O15" s="47">
        <f t="shared" si="1"/>
        <v>12.154342629482072</v>
      </c>
      <c r="P15" s="9"/>
    </row>
    <row r="16" spans="1:133" ht="15.75">
      <c r="A16" s="29" t="s">
        <v>13</v>
      </c>
      <c r="B16" s="30"/>
      <c r="C16" s="31"/>
      <c r="D16" s="32">
        <f t="shared" ref="D16:M16" si="3">SUM(D17:D23)</f>
        <v>2856316</v>
      </c>
      <c r="E16" s="32">
        <f t="shared" si="3"/>
        <v>2960</v>
      </c>
      <c r="F16" s="32">
        <f t="shared" si="3"/>
        <v>0</v>
      </c>
      <c r="G16" s="32">
        <f t="shared" si="3"/>
        <v>945049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8" si="4">SUM(D16:M16)</f>
        <v>3804325</v>
      </c>
      <c r="O16" s="45">
        <f t="shared" si="1"/>
        <v>303.13346613545815</v>
      </c>
      <c r="P16" s="10"/>
    </row>
    <row r="17" spans="1:16">
      <c r="A17" s="12"/>
      <c r="B17" s="25">
        <v>322</v>
      </c>
      <c r="C17" s="20" t="s">
        <v>0</v>
      </c>
      <c r="D17" s="46">
        <v>1042029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1042029</v>
      </c>
      <c r="O17" s="47">
        <f t="shared" si="1"/>
        <v>83.030199203187252</v>
      </c>
      <c r="P17" s="9"/>
    </row>
    <row r="18" spans="1:16">
      <c r="A18" s="12"/>
      <c r="B18" s="25">
        <v>323.10000000000002</v>
      </c>
      <c r="C18" s="20" t="s">
        <v>14</v>
      </c>
      <c r="D18" s="46">
        <v>1394334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1394334</v>
      </c>
      <c r="O18" s="47">
        <f t="shared" si="1"/>
        <v>111.10231075697212</v>
      </c>
      <c r="P18" s="9"/>
    </row>
    <row r="19" spans="1:16">
      <c r="A19" s="12"/>
      <c r="B19" s="25">
        <v>323.39999999999998</v>
      </c>
      <c r="C19" s="20" t="s">
        <v>17</v>
      </c>
      <c r="D19" s="46">
        <v>18722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18722</v>
      </c>
      <c r="O19" s="47">
        <f t="shared" si="1"/>
        <v>1.4917928286852589</v>
      </c>
      <c r="P19" s="9"/>
    </row>
    <row r="20" spans="1:16">
      <c r="A20" s="12"/>
      <c r="B20" s="25">
        <v>324.12</v>
      </c>
      <c r="C20" s="20" t="s">
        <v>18</v>
      </c>
      <c r="D20" s="46">
        <v>0</v>
      </c>
      <c r="E20" s="46">
        <v>0</v>
      </c>
      <c r="F20" s="46">
        <v>0</v>
      </c>
      <c r="G20" s="46">
        <v>175771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175771</v>
      </c>
      <c r="O20" s="47">
        <f t="shared" si="1"/>
        <v>14.005657370517929</v>
      </c>
      <c r="P20" s="9"/>
    </row>
    <row r="21" spans="1:16">
      <c r="A21" s="12"/>
      <c r="B21" s="25">
        <v>324.62</v>
      </c>
      <c r="C21" s="20" t="s">
        <v>19</v>
      </c>
      <c r="D21" s="46">
        <v>0</v>
      </c>
      <c r="E21" s="46">
        <v>0</v>
      </c>
      <c r="F21" s="46">
        <v>0</v>
      </c>
      <c r="G21" s="46">
        <v>610036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610036</v>
      </c>
      <c r="O21" s="47">
        <f t="shared" si="1"/>
        <v>48.608446215139445</v>
      </c>
      <c r="P21" s="9"/>
    </row>
    <row r="22" spans="1:16">
      <c r="A22" s="12"/>
      <c r="B22" s="25">
        <v>324.70999999999998</v>
      </c>
      <c r="C22" s="20" t="s">
        <v>20</v>
      </c>
      <c r="D22" s="46">
        <v>0</v>
      </c>
      <c r="E22" s="46">
        <v>0</v>
      </c>
      <c r="F22" s="46">
        <v>0</v>
      </c>
      <c r="G22" s="46">
        <v>159242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159242</v>
      </c>
      <c r="O22" s="47">
        <f t="shared" si="1"/>
        <v>12.688605577689243</v>
      </c>
      <c r="P22" s="9"/>
    </row>
    <row r="23" spans="1:16">
      <c r="A23" s="12"/>
      <c r="B23" s="25">
        <v>329</v>
      </c>
      <c r="C23" s="20" t="s">
        <v>21</v>
      </c>
      <c r="D23" s="46">
        <v>401231</v>
      </c>
      <c r="E23" s="46">
        <v>2960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404191</v>
      </c>
      <c r="O23" s="47">
        <f t="shared" si="1"/>
        <v>32.206454183266935</v>
      </c>
      <c r="P23" s="9"/>
    </row>
    <row r="24" spans="1:16" ht="15.75">
      <c r="A24" s="29" t="s">
        <v>23</v>
      </c>
      <c r="B24" s="30"/>
      <c r="C24" s="31"/>
      <c r="D24" s="32">
        <f t="shared" ref="D24:M24" si="5">SUM(D25:D40)</f>
        <v>2070588</v>
      </c>
      <c r="E24" s="32">
        <f t="shared" si="5"/>
        <v>0</v>
      </c>
      <c r="F24" s="32">
        <f t="shared" si="5"/>
        <v>0</v>
      </c>
      <c r="G24" s="32">
        <f t="shared" si="5"/>
        <v>138439</v>
      </c>
      <c r="H24" s="32">
        <f t="shared" si="5"/>
        <v>0</v>
      </c>
      <c r="I24" s="32">
        <f t="shared" si="5"/>
        <v>2027844</v>
      </c>
      <c r="J24" s="32">
        <f t="shared" si="5"/>
        <v>240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4237111</v>
      </c>
      <c r="O24" s="45">
        <f t="shared" si="1"/>
        <v>337.618406374502</v>
      </c>
      <c r="P24" s="10"/>
    </row>
    <row r="25" spans="1:16">
      <c r="A25" s="12"/>
      <c r="B25" s="25">
        <v>331.1</v>
      </c>
      <c r="C25" s="20" t="s">
        <v>22</v>
      </c>
      <c r="D25" s="46">
        <v>553008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220</v>
      </c>
      <c r="K25" s="46">
        <v>0</v>
      </c>
      <c r="L25" s="46">
        <v>0</v>
      </c>
      <c r="M25" s="46">
        <v>0</v>
      </c>
      <c r="N25" s="46">
        <f t="shared" si="4"/>
        <v>553228</v>
      </c>
      <c r="O25" s="47">
        <f t="shared" si="1"/>
        <v>44.081912350597612</v>
      </c>
      <c r="P25" s="9"/>
    </row>
    <row r="26" spans="1:16">
      <c r="A26" s="12"/>
      <c r="B26" s="25">
        <v>331.7</v>
      </c>
      <c r="C26" s="20" t="s">
        <v>24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77006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77006</v>
      </c>
      <c r="O26" s="47">
        <f t="shared" si="1"/>
        <v>6.1359362549800798</v>
      </c>
      <c r="P26" s="9"/>
    </row>
    <row r="27" spans="1:16">
      <c r="A27" s="12"/>
      <c r="B27" s="25">
        <v>331.9</v>
      </c>
      <c r="C27" s="20" t="s">
        <v>131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2018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2018</v>
      </c>
      <c r="O27" s="47">
        <f t="shared" si="1"/>
        <v>0.16079681274900398</v>
      </c>
      <c r="P27" s="9"/>
    </row>
    <row r="28" spans="1:16">
      <c r="A28" s="12"/>
      <c r="B28" s="25">
        <v>334.2</v>
      </c>
      <c r="C28" s="20" t="s">
        <v>97</v>
      </c>
      <c r="D28" s="46">
        <v>57786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20</v>
      </c>
      <c r="K28" s="46">
        <v>0</v>
      </c>
      <c r="L28" s="46">
        <v>0</v>
      </c>
      <c r="M28" s="46">
        <v>0</v>
      </c>
      <c r="N28" s="46">
        <f t="shared" si="4"/>
        <v>57806</v>
      </c>
      <c r="O28" s="47">
        <f t="shared" si="1"/>
        <v>4.60605577689243</v>
      </c>
      <c r="P28" s="9"/>
    </row>
    <row r="29" spans="1:16">
      <c r="A29" s="12"/>
      <c r="B29" s="25">
        <v>334.36</v>
      </c>
      <c r="C29" s="20" t="s">
        <v>132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1168045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7" si="6">SUM(D29:M29)</f>
        <v>1168045</v>
      </c>
      <c r="O29" s="47">
        <f t="shared" si="1"/>
        <v>93.071314741035863</v>
      </c>
      <c r="P29" s="9"/>
    </row>
    <row r="30" spans="1:16">
      <c r="A30" s="12"/>
      <c r="B30" s="25">
        <v>334.41</v>
      </c>
      <c r="C30" s="20" t="s">
        <v>98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669702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669702</v>
      </c>
      <c r="O30" s="47">
        <f t="shared" si="1"/>
        <v>53.362709163346615</v>
      </c>
      <c r="P30" s="9"/>
    </row>
    <row r="31" spans="1:16">
      <c r="A31" s="12"/>
      <c r="B31" s="25">
        <v>334.7</v>
      </c>
      <c r="C31" s="20" t="s">
        <v>25</v>
      </c>
      <c r="D31" s="46">
        <v>0</v>
      </c>
      <c r="E31" s="46">
        <v>0</v>
      </c>
      <c r="F31" s="46">
        <v>0</v>
      </c>
      <c r="G31" s="46">
        <v>17734</v>
      </c>
      <c r="H31" s="46">
        <v>0</v>
      </c>
      <c r="I31" s="46">
        <v>111073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128807</v>
      </c>
      <c r="O31" s="47">
        <f t="shared" si="1"/>
        <v>10.263505976095617</v>
      </c>
      <c r="P31" s="9"/>
    </row>
    <row r="32" spans="1:16">
      <c r="A32" s="12"/>
      <c r="B32" s="25">
        <v>335.12</v>
      </c>
      <c r="C32" s="20" t="s">
        <v>114</v>
      </c>
      <c r="D32" s="46">
        <v>214459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214459</v>
      </c>
      <c r="O32" s="47">
        <f t="shared" si="1"/>
        <v>17.088366533864541</v>
      </c>
      <c r="P32" s="9"/>
    </row>
    <row r="33" spans="1:16">
      <c r="A33" s="12"/>
      <c r="B33" s="25">
        <v>335.14</v>
      </c>
      <c r="C33" s="20" t="s">
        <v>115</v>
      </c>
      <c r="D33" s="46">
        <v>733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733</v>
      </c>
      <c r="O33" s="47">
        <f t="shared" si="1"/>
        <v>5.8406374501992035E-2</v>
      </c>
      <c r="P33" s="9"/>
    </row>
    <row r="34" spans="1:16">
      <c r="A34" s="12"/>
      <c r="B34" s="25">
        <v>335.15</v>
      </c>
      <c r="C34" s="20" t="s">
        <v>116</v>
      </c>
      <c r="D34" s="46">
        <v>19779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19779</v>
      </c>
      <c r="O34" s="47">
        <f t="shared" si="1"/>
        <v>1.5760159362549802</v>
      </c>
      <c r="P34" s="9"/>
    </row>
    <row r="35" spans="1:16">
      <c r="A35" s="12"/>
      <c r="B35" s="25">
        <v>335.18</v>
      </c>
      <c r="C35" s="20" t="s">
        <v>117</v>
      </c>
      <c r="D35" s="46">
        <v>810556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810556</v>
      </c>
      <c r="O35" s="47">
        <f t="shared" si="1"/>
        <v>64.586135458167334</v>
      </c>
      <c r="P35" s="9"/>
    </row>
    <row r="36" spans="1:16">
      <c r="A36" s="12"/>
      <c r="B36" s="25">
        <v>335.21</v>
      </c>
      <c r="C36" s="20" t="s">
        <v>30</v>
      </c>
      <c r="D36" s="46">
        <v>12540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12540</v>
      </c>
      <c r="O36" s="47">
        <f t="shared" si="1"/>
        <v>0.99920318725099599</v>
      </c>
      <c r="P36" s="9"/>
    </row>
    <row r="37" spans="1:16">
      <c r="A37" s="12"/>
      <c r="B37" s="25">
        <v>335.49</v>
      </c>
      <c r="C37" s="20" t="s">
        <v>31</v>
      </c>
      <c r="D37" s="46">
        <v>0</v>
      </c>
      <c r="E37" s="46">
        <v>0</v>
      </c>
      <c r="F37" s="46">
        <v>0</v>
      </c>
      <c r="G37" s="46">
        <v>110479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110479</v>
      </c>
      <c r="O37" s="47">
        <f t="shared" ref="O37:O65" si="7">(N37/O$67)</f>
        <v>8.8031075697211154</v>
      </c>
      <c r="P37" s="9"/>
    </row>
    <row r="38" spans="1:16">
      <c r="A38" s="12"/>
      <c r="B38" s="25">
        <v>337.2</v>
      </c>
      <c r="C38" s="20" t="s">
        <v>32</v>
      </c>
      <c r="D38" s="46">
        <v>251727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251727</v>
      </c>
      <c r="O38" s="47">
        <f t="shared" si="7"/>
        <v>20.05792828685259</v>
      </c>
      <c r="P38" s="9"/>
    </row>
    <row r="39" spans="1:16">
      <c r="A39" s="12"/>
      <c r="B39" s="25">
        <v>337.7</v>
      </c>
      <c r="C39" s="20" t="s">
        <v>99</v>
      </c>
      <c r="D39" s="46">
        <v>0</v>
      </c>
      <c r="E39" s="46">
        <v>0</v>
      </c>
      <c r="F39" s="46">
        <v>0</v>
      </c>
      <c r="G39" s="46">
        <v>10226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10226</v>
      </c>
      <c r="O39" s="47">
        <f t="shared" si="7"/>
        <v>0.81482071713147408</v>
      </c>
      <c r="P39" s="9"/>
    </row>
    <row r="40" spans="1:16">
      <c r="A40" s="12"/>
      <c r="B40" s="25">
        <v>339</v>
      </c>
      <c r="C40" s="20" t="s">
        <v>33</v>
      </c>
      <c r="D40" s="46">
        <v>150000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150000</v>
      </c>
      <c r="O40" s="47">
        <f t="shared" si="7"/>
        <v>11.952191235059761</v>
      </c>
      <c r="P40" s="9"/>
    </row>
    <row r="41" spans="1:16" ht="15.75">
      <c r="A41" s="29" t="s">
        <v>38</v>
      </c>
      <c r="B41" s="30"/>
      <c r="C41" s="31"/>
      <c r="D41" s="32">
        <f t="shared" ref="D41:M41" si="8">SUM(D42:D51)</f>
        <v>1306055</v>
      </c>
      <c r="E41" s="32">
        <f t="shared" si="8"/>
        <v>281862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15273093</v>
      </c>
      <c r="J41" s="32">
        <f t="shared" si="8"/>
        <v>1585248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18446258</v>
      </c>
      <c r="O41" s="45">
        <f t="shared" si="7"/>
        <v>1469.8213545816734</v>
      </c>
      <c r="P41" s="10"/>
    </row>
    <row r="42" spans="1:16">
      <c r="A42" s="12"/>
      <c r="B42" s="25">
        <v>341.2</v>
      </c>
      <c r="C42" s="20" t="s">
        <v>118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1585248</v>
      </c>
      <c r="K42" s="46">
        <v>0</v>
      </c>
      <c r="L42" s="46">
        <v>0</v>
      </c>
      <c r="M42" s="46">
        <v>0</v>
      </c>
      <c r="N42" s="46">
        <f t="shared" ref="N42:N51" si="9">SUM(D42:M42)</f>
        <v>1585248</v>
      </c>
      <c r="O42" s="47">
        <f t="shared" si="7"/>
        <v>126.31458167330678</v>
      </c>
      <c r="P42" s="9"/>
    </row>
    <row r="43" spans="1:16">
      <c r="A43" s="12"/>
      <c r="B43" s="25">
        <v>342.1</v>
      </c>
      <c r="C43" s="20" t="s">
        <v>89</v>
      </c>
      <c r="D43" s="46">
        <v>0</v>
      </c>
      <c r="E43" s="46">
        <v>141121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141121</v>
      </c>
      <c r="O43" s="47">
        <f t="shared" si="7"/>
        <v>11.244701195219124</v>
      </c>
      <c r="P43" s="9"/>
    </row>
    <row r="44" spans="1:16">
      <c r="A44" s="12"/>
      <c r="B44" s="25">
        <v>342.6</v>
      </c>
      <c r="C44" s="20" t="s">
        <v>42</v>
      </c>
      <c r="D44" s="46">
        <v>461604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461604</v>
      </c>
      <c r="O44" s="47">
        <f t="shared" si="7"/>
        <v>36.781195219123504</v>
      </c>
      <c r="P44" s="9"/>
    </row>
    <row r="45" spans="1:16">
      <c r="A45" s="12"/>
      <c r="B45" s="25">
        <v>342.9</v>
      </c>
      <c r="C45" s="20" t="s">
        <v>43</v>
      </c>
      <c r="D45" s="46">
        <v>9247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9247</v>
      </c>
      <c r="O45" s="47">
        <f t="shared" si="7"/>
        <v>0.73681274900398408</v>
      </c>
      <c r="P45" s="9"/>
    </row>
    <row r="46" spans="1:16">
      <c r="A46" s="12"/>
      <c r="B46" s="25">
        <v>343.3</v>
      </c>
      <c r="C46" s="20" t="s">
        <v>44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4894153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4894153</v>
      </c>
      <c r="O46" s="47">
        <f t="shared" si="7"/>
        <v>389.97235059760953</v>
      </c>
      <c r="P46" s="9"/>
    </row>
    <row r="47" spans="1:16">
      <c r="A47" s="12"/>
      <c r="B47" s="25">
        <v>343.4</v>
      </c>
      <c r="C47" s="20" t="s">
        <v>45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2330575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2330575</v>
      </c>
      <c r="O47" s="47">
        <f t="shared" si="7"/>
        <v>185.70318725099602</v>
      </c>
      <c r="P47" s="9"/>
    </row>
    <row r="48" spans="1:16">
      <c r="A48" s="12"/>
      <c r="B48" s="25">
        <v>343.5</v>
      </c>
      <c r="C48" s="20" t="s">
        <v>46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6496874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6496874</v>
      </c>
      <c r="O48" s="47">
        <f t="shared" si="7"/>
        <v>517.67920318725101</v>
      </c>
      <c r="P48" s="9"/>
    </row>
    <row r="49" spans="1:16">
      <c r="A49" s="12"/>
      <c r="B49" s="25">
        <v>344.2</v>
      </c>
      <c r="C49" s="20" t="s">
        <v>119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293788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293788</v>
      </c>
      <c r="O49" s="47">
        <f t="shared" si="7"/>
        <v>23.409402390438245</v>
      </c>
      <c r="P49" s="9"/>
    </row>
    <row r="50" spans="1:16">
      <c r="A50" s="12"/>
      <c r="B50" s="25">
        <v>347.2</v>
      </c>
      <c r="C50" s="20" t="s">
        <v>48</v>
      </c>
      <c r="D50" s="46">
        <v>834042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834042</v>
      </c>
      <c r="O50" s="47">
        <f t="shared" si="7"/>
        <v>66.457529880478091</v>
      </c>
      <c r="P50" s="9"/>
    </row>
    <row r="51" spans="1:16">
      <c r="A51" s="12"/>
      <c r="B51" s="25">
        <v>347.9</v>
      </c>
      <c r="C51" s="20" t="s">
        <v>50</v>
      </c>
      <c r="D51" s="46">
        <v>1162</v>
      </c>
      <c r="E51" s="46">
        <v>140741</v>
      </c>
      <c r="F51" s="46">
        <v>0</v>
      </c>
      <c r="G51" s="46">
        <v>0</v>
      </c>
      <c r="H51" s="46">
        <v>0</v>
      </c>
      <c r="I51" s="46">
        <v>1257703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1399606</v>
      </c>
      <c r="O51" s="47">
        <f t="shared" si="7"/>
        <v>111.52239043824702</v>
      </c>
      <c r="P51" s="9"/>
    </row>
    <row r="52" spans="1:16" ht="15.75">
      <c r="A52" s="29" t="s">
        <v>39</v>
      </c>
      <c r="B52" s="30"/>
      <c r="C52" s="31"/>
      <c r="D52" s="32">
        <f t="shared" ref="D52:M52" si="10">SUM(D53:D55)</f>
        <v>29029</v>
      </c>
      <c r="E52" s="32">
        <f t="shared" si="10"/>
        <v>59182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ref="N52:N65" si="11">SUM(D52:M52)</f>
        <v>88211</v>
      </c>
      <c r="O52" s="45">
        <f t="shared" si="7"/>
        <v>7.0287649402390437</v>
      </c>
      <c r="P52" s="10"/>
    </row>
    <row r="53" spans="1:16">
      <c r="A53" s="13"/>
      <c r="B53" s="39">
        <v>351.1</v>
      </c>
      <c r="C53" s="21" t="s">
        <v>53</v>
      </c>
      <c r="D53" s="46">
        <v>10939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10939</v>
      </c>
      <c r="O53" s="47">
        <f t="shared" si="7"/>
        <v>0.87163346613545811</v>
      </c>
      <c r="P53" s="9"/>
    </row>
    <row r="54" spans="1:16">
      <c r="A54" s="13"/>
      <c r="B54" s="39">
        <v>355</v>
      </c>
      <c r="C54" s="21" t="s">
        <v>100</v>
      </c>
      <c r="D54" s="46">
        <v>0</v>
      </c>
      <c r="E54" s="46">
        <v>58756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58756</v>
      </c>
      <c r="O54" s="47">
        <f t="shared" si="7"/>
        <v>4.6817529880478084</v>
      </c>
      <c r="P54" s="9"/>
    </row>
    <row r="55" spans="1:16">
      <c r="A55" s="13"/>
      <c r="B55" s="39">
        <v>359</v>
      </c>
      <c r="C55" s="21" t="s">
        <v>55</v>
      </c>
      <c r="D55" s="46">
        <v>18090</v>
      </c>
      <c r="E55" s="46">
        <v>426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18516</v>
      </c>
      <c r="O55" s="47">
        <f t="shared" si="7"/>
        <v>1.4753784860557768</v>
      </c>
      <c r="P55" s="9"/>
    </row>
    <row r="56" spans="1:16" ht="15.75">
      <c r="A56" s="29" t="s">
        <v>3</v>
      </c>
      <c r="B56" s="30"/>
      <c r="C56" s="31"/>
      <c r="D56" s="32">
        <f t="shared" ref="D56:M56" si="12">SUM(D57:D62)</f>
        <v>262429</v>
      </c>
      <c r="E56" s="32">
        <f t="shared" si="12"/>
        <v>24419</v>
      </c>
      <c r="F56" s="32">
        <f t="shared" si="12"/>
        <v>0</v>
      </c>
      <c r="G56" s="32">
        <f t="shared" si="12"/>
        <v>12341</v>
      </c>
      <c r="H56" s="32">
        <f t="shared" si="12"/>
        <v>0</v>
      </c>
      <c r="I56" s="32">
        <f t="shared" si="12"/>
        <v>1060504</v>
      </c>
      <c r="J56" s="32">
        <f t="shared" si="12"/>
        <v>91835</v>
      </c>
      <c r="K56" s="32">
        <f t="shared" si="12"/>
        <v>7951202</v>
      </c>
      <c r="L56" s="32">
        <f t="shared" si="12"/>
        <v>0</v>
      </c>
      <c r="M56" s="32">
        <f t="shared" si="12"/>
        <v>0</v>
      </c>
      <c r="N56" s="32">
        <f t="shared" si="11"/>
        <v>9402730</v>
      </c>
      <c r="O56" s="45">
        <f t="shared" si="7"/>
        <v>749.22151394422315</v>
      </c>
      <c r="P56" s="10"/>
    </row>
    <row r="57" spans="1:16">
      <c r="A57" s="12"/>
      <c r="B57" s="25">
        <v>361.1</v>
      </c>
      <c r="C57" s="20" t="s">
        <v>56</v>
      </c>
      <c r="D57" s="46">
        <v>38022</v>
      </c>
      <c r="E57" s="46">
        <v>4769</v>
      </c>
      <c r="F57" s="46">
        <v>0</v>
      </c>
      <c r="G57" s="46">
        <v>12341</v>
      </c>
      <c r="H57" s="46">
        <v>0</v>
      </c>
      <c r="I57" s="46">
        <v>31539</v>
      </c>
      <c r="J57" s="46">
        <v>0</v>
      </c>
      <c r="K57" s="46">
        <v>1066149</v>
      </c>
      <c r="L57" s="46">
        <v>0</v>
      </c>
      <c r="M57" s="46">
        <v>0</v>
      </c>
      <c r="N57" s="46">
        <f t="shared" si="11"/>
        <v>1152820</v>
      </c>
      <c r="O57" s="47">
        <f t="shared" si="7"/>
        <v>91.85816733067729</v>
      </c>
      <c r="P57" s="9"/>
    </row>
    <row r="58" spans="1:16">
      <c r="A58" s="12"/>
      <c r="B58" s="25">
        <v>361.4</v>
      </c>
      <c r="C58" s="20" t="s">
        <v>120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3320610</v>
      </c>
      <c r="L58" s="46">
        <v>0</v>
      </c>
      <c r="M58" s="46">
        <v>0</v>
      </c>
      <c r="N58" s="46">
        <f t="shared" si="11"/>
        <v>3320610</v>
      </c>
      <c r="O58" s="47">
        <f t="shared" si="7"/>
        <v>264.59043824701195</v>
      </c>
      <c r="P58" s="9"/>
    </row>
    <row r="59" spans="1:16">
      <c r="A59" s="12"/>
      <c r="B59" s="25">
        <v>362</v>
      </c>
      <c r="C59" s="20" t="s">
        <v>58</v>
      </c>
      <c r="D59" s="46">
        <v>160446</v>
      </c>
      <c r="E59" s="46">
        <v>0</v>
      </c>
      <c r="F59" s="46">
        <v>0</v>
      </c>
      <c r="G59" s="46">
        <v>0</v>
      </c>
      <c r="H59" s="46">
        <v>0</v>
      </c>
      <c r="I59" s="46">
        <v>549408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709854</v>
      </c>
      <c r="O59" s="47">
        <f t="shared" si="7"/>
        <v>56.562071713147411</v>
      </c>
      <c r="P59" s="9"/>
    </row>
    <row r="60" spans="1:16">
      <c r="A60" s="12"/>
      <c r="B60" s="25">
        <v>364</v>
      </c>
      <c r="C60" s="20" t="s">
        <v>121</v>
      </c>
      <c r="D60" s="46">
        <v>13594</v>
      </c>
      <c r="E60" s="46">
        <v>18650</v>
      </c>
      <c r="F60" s="46">
        <v>0</v>
      </c>
      <c r="G60" s="46">
        <v>0</v>
      </c>
      <c r="H60" s="46">
        <v>0</v>
      </c>
      <c r="I60" s="46">
        <v>13305</v>
      </c>
      <c r="J60" s="46">
        <v>78134</v>
      </c>
      <c r="K60" s="46">
        <v>0</v>
      </c>
      <c r="L60" s="46">
        <v>0</v>
      </c>
      <c r="M60" s="46">
        <v>0</v>
      </c>
      <c r="N60" s="46">
        <f t="shared" si="11"/>
        <v>123683</v>
      </c>
      <c r="O60" s="47">
        <f t="shared" si="7"/>
        <v>9.855219123505977</v>
      </c>
      <c r="P60" s="9"/>
    </row>
    <row r="61" spans="1:16">
      <c r="A61" s="12"/>
      <c r="B61" s="25">
        <v>368</v>
      </c>
      <c r="C61" s="20" t="s">
        <v>61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3581249</v>
      </c>
      <c r="L61" s="46">
        <v>0</v>
      </c>
      <c r="M61" s="46">
        <v>0</v>
      </c>
      <c r="N61" s="46">
        <f t="shared" si="11"/>
        <v>3581249</v>
      </c>
      <c r="O61" s="47">
        <f t="shared" si="7"/>
        <v>285.35848605577689</v>
      </c>
      <c r="P61" s="9"/>
    </row>
    <row r="62" spans="1:16">
      <c r="A62" s="12"/>
      <c r="B62" s="25">
        <v>369.9</v>
      </c>
      <c r="C62" s="20" t="s">
        <v>62</v>
      </c>
      <c r="D62" s="46">
        <v>50367</v>
      </c>
      <c r="E62" s="46">
        <v>1000</v>
      </c>
      <c r="F62" s="46">
        <v>0</v>
      </c>
      <c r="G62" s="46">
        <v>0</v>
      </c>
      <c r="H62" s="46">
        <v>0</v>
      </c>
      <c r="I62" s="46">
        <v>466252</v>
      </c>
      <c r="J62" s="46">
        <v>13701</v>
      </c>
      <c r="K62" s="46">
        <v>-16806</v>
      </c>
      <c r="L62" s="46">
        <v>0</v>
      </c>
      <c r="M62" s="46">
        <v>0</v>
      </c>
      <c r="N62" s="46">
        <f t="shared" si="11"/>
        <v>514514</v>
      </c>
      <c r="O62" s="47">
        <f t="shared" si="7"/>
        <v>40.997131474103583</v>
      </c>
      <c r="P62" s="9"/>
    </row>
    <row r="63" spans="1:16" ht="15.75">
      <c r="A63" s="29" t="s">
        <v>40</v>
      </c>
      <c r="B63" s="30"/>
      <c r="C63" s="31"/>
      <c r="D63" s="32">
        <f t="shared" ref="D63:M63" si="13">SUM(D64:D64)</f>
        <v>580000</v>
      </c>
      <c r="E63" s="32">
        <f t="shared" si="13"/>
        <v>0</v>
      </c>
      <c r="F63" s="32">
        <f t="shared" si="13"/>
        <v>426900</v>
      </c>
      <c r="G63" s="32">
        <f t="shared" si="13"/>
        <v>1202900</v>
      </c>
      <c r="H63" s="32">
        <f t="shared" si="13"/>
        <v>0</v>
      </c>
      <c r="I63" s="32">
        <f t="shared" si="13"/>
        <v>556515</v>
      </c>
      <c r="J63" s="32">
        <f t="shared" si="13"/>
        <v>13500</v>
      </c>
      <c r="K63" s="32">
        <f t="shared" si="13"/>
        <v>0</v>
      </c>
      <c r="L63" s="32">
        <f t="shared" si="13"/>
        <v>0</v>
      </c>
      <c r="M63" s="32">
        <f t="shared" si="13"/>
        <v>0</v>
      </c>
      <c r="N63" s="32">
        <f t="shared" si="11"/>
        <v>2779815</v>
      </c>
      <c r="O63" s="45">
        <f t="shared" si="7"/>
        <v>221.499203187251</v>
      </c>
      <c r="P63" s="9"/>
    </row>
    <row r="64" spans="1:16" ht="15.75" thickBot="1">
      <c r="A64" s="12"/>
      <c r="B64" s="25">
        <v>381</v>
      </c>
      <c r="C64" s="20" t="s">
        <v>63</v>
      </c>
      <c r="D64" s="46">
        <v>580000</v>
      </c>
      <c r="E64" s="46">
        <v>0</v>
      </c>
      <c r="F64" s="46">
        <v>426900</v>
      </c>
      <c r="G64" s="46">
        <v>1202900</v>
      </c>
      <c r="H64" s="46">
        <v>0</v>
      </c>
      <c r="I64" s="46">
        <v>556515</v>
      </c>
      <c r="J64" s="46">
        <v>13500</v>
      </c>
      <c r="K64" s="46">
        <v>0</v>
      </c>
      <c r="L64" s="46">
        <v>0</v>
      </c>
      <c r="M64" s="46">
        <v>0</v>
      </c>
      <c r="N64" s="46">
        <f t="shared" si="11"/>
        <v>2779815</v>
      </c>
      <c r="O64" s="47">
        <f t="shared" si="7"/>
        <v>221.499203187251</v>
      </c>
      <c r="P64" s="9"/>
    </row>
    <row r="65" spans="1:119" ht="16.5" thickBot="1">
      <c r="A65" s="14" t="s">
        <v>51</v>
      </c>
      <c r="B65" s="23"/>
      <c r="C65" s="22"/>
      <c r="D65" s="15">
        <f t="shared" ref="D65:M65" si="14">SUM(D5,D16,D24,D41,D52,D56,D63)</f>
        <v>22203486</v>
      </c>
      <c r="E65" s="15">
        <f t="shared" si="14"/>
        <v>368423</v>
      </c>
      <c r="F65" s="15">
        <f t="shared" si="14"/>
        <v>426900</v>
      </c>
      <c r="G65" s="15">
        <f t="shared" si="14"/>
        <v>2298729</v>
      </c>
      <c r="H65" s="15">
        <f t="shared" si="14"/>
        <v>0</v>
      </c>
      <c r="I65" s="15">
        <f t="shared" si="14"/>
        <v>18917956</v>
      </c>
      <c r="J65" s="15">
        <f t="shared" si="14"/>
        <v>1690823</v>
      </c>
      <c r="K65" s="15">
        <f t="shared" si="14"/>
        <v>8180155</v>
      </c>
      <c r="L65" s="15">
        <f t="shared" si="14"/>
        <v>0</v>
      </c>
      <c r="M65" s="15">
        <f t="shared" si="14"/>
        <v>0</v>
      </c>
      <c r="N65" s="15">
        <f t="shared" si="11"/>
        <v>54086472</v>
      </c>
      <c r="O65" s="38">
        <f t="shared" si="7"/>
        <v>4309.6790438247008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18" t="s">
        <v>133</v>
      </c>
      <c r="M67" s="118"/>
      <c r="N67" s="118"/>
      <c r="O67" s="43">
        <v>12550</v>
      </c>
    </row>
    <row r="68" spans="1:119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customHeight="1" thickBot="1">
      <c r="A69" s="120" t="s">
        <v>82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67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72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68</v>
      </c>
      <c r="F4" s="34" t="s">
        <v>69</v>
      </c>
      <c r="G4" s="34" t="s">
        <v>70</v>
      </c>
      <c r="H4" s="34" t="s">
        <v>5</v>
      </c>
      <c r="I4" s="34" t="s">
        <v>6</v>
      </c>
      <c r="J4" s="35" t="s">
        <v>71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14244768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224176</v>
      </c>
      <c r="L5" s="27">
        <f t="shared" si="0"/>
        <v>0</v>
      </c>
      <c r="M5" s="27">
        <f t="shared" si="0"/>
        <v>0</v>
      </c>
      <c r="N5" s="28">
        <f>SUM(D5:M5)</f>
        <v>14468944</v>
      </c>
      <c r="O5" s="33">
        <f t="shared" ref="O5:O36" si="1">(N5/O$65)</f>
        <v>1183.1665712650258</v>
      </c>
      <c r="P5" s="6"/>
    </row>
    <row r="6" spans="1:133">
      <c r="A6" s="12"/>
      <c r="B6" s="25">
        <v>311</v>
      </c>
      <c r="C6" s="20" t="s">
        <v>2</v>
      </c>
      <c r="D6" s="46">
        <v>10356519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10356519</v>
      </c>
      <c r="O6" s="47">
        <f t="shared" si="1"/>
        <v>846.88192002616734</v>
      </c>
      <c r="P6" s="9"/>
    </row>
    <row r="7" spans="1:133">
      <c r="A7" s="12"/>
      <c r="B7" s="25">
        <v>312.10000000000002</v>
      </c>
      <c r="C7" s="20" t="s">
        <v>10</v>
      </c>
      <c r="D7" s="46">
        <v>453928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453928</v>
      </c>
      <c r="O7" s="47">
        <f t="shared" si="1"/>
        <v>37.118979475018399</v>
      </c>
      <c r="P7" s="9"/>
    </row>
    <row r="8" spans="1:133">
      <c r="A8" s="12"/>
      <c r="B8" s="25">
        <v>312.51</v>
      </c>
      <c r="C8" s="20" t="s">
        <v>74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124557</v>
      </c>
      <c r="L8" s="46">
        <v>0</v>
      </c>
      <c r="M8" s="46">
        <v>0</v>
      </c>
      <c r="N8" s="46">
        <f>SUM(D8:M8)</f>
        <v>124557</v>
      </c>
      <c r="O8" s="47">
        <f t="shared" si="1"/>
        <v>10.185379017090522</v>
      </c>
      <c r="P8" s="9"/>
    </row>
    <row r="9" spans="1:133">
      <c r="A9" s="12"/>
      <c r="B9" s="25">
        <v>312.52</v>
      </c>
      <c r="C9" s="20" t="s">
        <v>112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99619</v>
      </c>
      <c r="L9" s="46">
        <v>0</v>
      </c>
      <c r="M9" s="46">
        <v>0</v>
      </c>
      <c r="N9" s="46">
        <f>SUM(D9:M9)</f>
        <v>99619</v>
      </c>
      <c r="O9" s="47">
        <f t="shared" si="1"/>
        <v>8.1461280562597107</v>
      </c>
      <c r="P9" s="9"/>
    </row>
    <row r="10" spans="1:133">
      <c r="A10" s="12"/>
      <c r="B10" s="25">
        <v>312.60000000000002</v>
      </c>
      <c r="C10" s="20" t="s">
        <v>11</v>
      </c>
      <c r="D10" s="46">
        <v>1548554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1548554</v>
      </c>
      <c r="O10" s="47">
        <f t="shared" si="1"/>
        <v>126.62965082999428</v>
      </c>
      <c r="P10" s="9"/>
    </row>
    <row r="11" spans="1:133">
      <c r="A11" s="12"/>
      <c r="B11" s="25">
        <v>314.10000000000002</v>
      </c>
      <c r="C11" s="20" t="s">
        <v>84</v>
      </c>
      <c r="D11" s="46">
        <v>716005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716005</v>
      </c>
      <c r="O11" s="47">
        <f t="shared" si="1"/>
        <v>58.549758770136563</v>
      </c>
      <c r="P11" s="9"/>
    </row>
    <row r="12" spans="1:133">
      <c r="A12" s="12"/>
      <c r="B12" s="25">
        <v>314.3</v>
      </c>
      <c r="C12" s="20" t="s">
        <v>85</v>
      </c>
      <c r="D12" s="46">
        <v>288596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288596</v>
      </c>
      <c r="O12" s="47">
        <f t="shared" si="1"/>
        <v>23.599313108185459</v>
      </c>
      <c r="P12" s="9"/>
    </row>
    <row r="13" spans="1:133">
      <c r="A13" s="12"/>
      <c r="B13" s="25">
        <v>314.39999999999998</v>
      </c>
      <c r="C13" s="20" t="s">
        <v>86</v>
      </c>
      <c r="D13" s="46">
        <v>96763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96763</v>
      </c>
      <c r="O13" s="47">
        <f t="shared" si="1"/>
        <v>7.9125848393163789</v>
      </c>
      <c r="P13" s="9"/>
    </row>
    <row r="14" spans="1:133">
      <c r="A14" s="12"/>
      <c r="B14" s="25">
        <v>314.89999999999998</v>
      </c>
      <c r="C14" s="20" t="s">
        <v>87</v>
      </c>
      <c r="D14" s="46">
        <v>622080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622080</v>
      </c>
      <c r="O14" s="47">
        <f t="shared" si="1"/>
        <v>50.869245236732354</v>
      </c>
      <c r="P14" s="9"/>
    </row>
    <row r="15" spans="1:133">
      <c r="A15" s="12"/>
      <c r="B15" s="25">
        <v>316</v>
      </c>
      <c r="C15" s="20" t="s">
        <v>113</v>
      </c>
      <c r="D15" s="46">
        <v>162323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162323</v>
      </c>
      <c r="O15" s="47">
        <f t="shared" si="1"/>
        <v>13.273611906124785</v>
      </c>
      <c r="P15" s="9"/>
    </row>
    <row r="16" spans="1:133" ht="15.75">
      <c r="A16" s="29" t="s">
        <v>13</v>
      </c>
      <c r="B16" s="30"/>
      <c r="C16" s="31"/>
      <c r="D16" s="32">
        <f t="shared" ref="D16:M16" si="3">SUM(D17:D23)</f>
        <v>2549881</v>
      </c>
      <c r="E16" s="32">
        <f t="shared" si="3"/>
        <v>3899</v>
      </c>
      <c r="F16" s="32">
        <f t="shared" si="3"/>
        <v>0</v>
      </c>
      <c r="G16" s="32">
        <f t="shared" si="3"/>
        <v>689814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6" si="4">SUM(D16:M16)</f>
        <v>3243594</v>
      </c>
      <c r="O16" s="45">
        <f t="shared" si="1"/>
        <v>265.23787717720171</v>
      </c>
      <c r="P16" s="10"/>
    </row>
    <row r="17" spans="1:16">
      <c r="A17" s="12"/>
      <c r="B17" s="25">
        <v>322</v>
      </c>
      <c r="C17" s="20" t="s">
        <v>0</v>
      </c>
      <c r="D17" s="46">
        <v>722779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722779</v>
      </c>
      <c r="O17" s="47">
        <f t="shared" si="1"/>
        <v>59.103687954861392</v>
      </c>
      <c r="P17" s="9"/>
    </row>
    <row r="18" spans="1:16">
      <c r="A18" s="12"/>
      <c r="B18" s="25">
        <v>323.10000000000002</v>
      </c>
      <c r="C18" s="20" t="s">
        <v>14</v>
      </c>
      <c r="D18" s="46">
        <v>1449522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1449522</v>
      </c>
      <c r="O18" s="47">
        <f t="shared" si="1"/>
        <v>118.53152342791725</v>
      </c>
      <c r="P18" s="9"/>
    </row>
    <row r="19" spans="1:16">
      <c r="A19" s="12"/>
      <c r="B19" s="25">
        <v>323.39999999999998</v>
      </c>
      <c r="C19" s="20" t="s">
        <v>17</v>
      </c>
      <c r="D19" s="46">
        <v>15754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15754</v>
      </c>
      <c r="O19" s="47">
        <f t="shared" si="1"/>
        <v>1.2882492436012756</v>
      </c>
      <c r="P19" s="9"/>
    </row>
    <row r="20" spans="1:16">
      <c r="A20" s="12"/>
      <c r="B20" s="25">
        <v>324.12</v>
      </c>
      <c r="C20" s="20" t="s">
        <v>18</v>
      </c>
      <c r="D20" s="46">
        <v>0</v>
      </c>
      <c r="E20" s="46">
        <v>0</v>
      </c>
      <c r="F20" s="46">
        <v>0</v>
      </c>
      <c r="G20" s="46">
        <v>116618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116618</v>
      </c>
      <c r="O20" s="47">
        <f t="shared" si="1"/>
        <v>9.5361844795159048</v>
      </c>
      <c r="P20" s="9"/>
    </row>
    <row r="21" spans="1:16">
      <c r="A21" s="12"/>
      <c r="B21" s="25">
        <v>324.62</v>
      </c>
      <c r="C21" s="20" t="s">
        <v>19</v>
      </c>
      <c r="D21" s="46">
        <v>0</v>
      </c>
      <c r="E21" s="46">
        <v>0</v>
      </c>
      <c r="F21" s="46">
        <v>0</v>
      </c>
      <c r="G21" s="46">
        <v>467544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467544</v>
      </c>
      <c r="O21" s="47">
        <f t="shared" si="1"/>
        <v>38.232398397252432</v>
      </c>
      <c r="P21" s="9"/>
    </row>
    <row r="22" spans="1:16">
      <c r="A22" s="12"/>
      <c r="B22" s="25">
        <v>324.70999999999998</v>
      </c>
      <c r="C22" s="20" t="s">
        <v>20</v>
      </c>
      <c r="D22" s="46">
        <v>0</v>
      </c>
      <c r="E22" s="46">
        <v>0</v>
      </c>
      <c r="F22" s="46">
        <v>0</v>
      </c>
      <c r="G22" s="46">
        <v>105652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105652</v>
      </c>
      <c r="O22" s="47">
        <f t="shared" si="1"/>
        <v>8.6394635702019791</v>
      </c>
      <c r="P22" s="9"/>
    </row>
    <row r="23" spans="1:16">
      <c r="A23" s="12"/>
      <c r="B23" s="25">
        <v>329</v>
      </c>
      <c r="C23" s="20" t="s">
        <v>21</v>
      </c>
      <c r="D23" s="46">
        <v>361826</v>
      </c>
      <c r="E23" s="46">
        <v>3899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365725</v>
      </c>
      <c r="O23" s="47">
        <f t="shared" si="1"/>
        <v>29.906370103851501</v>
      </c>
      <c r="P23" s="9"/>
    </row>
    <row r="24" spans="1:16" ht="15.75">
      <c r="A24" s="29" t="s">
        <v>23</v>
      </c>
      <c r="B24" s="30"/>
      <c r="C24" s="31"/>
      <c r="D24" s="32">
        <f t="shared" ref="D24:M24" si="5">SUM(D25:D35)</f>
        <v>1148178</v>
      </c>
      <c r="E24" s="32">
        <f t="shared" si="5"/>
        <v>-4958</v>
      </c>
      <c r="F24" s="32">
        <f t="shared" si="5"/>
        <v>0</v>
      </c>
      <c r="G24" s="32">
        <f t="shared" si="5"/>
        <v>396329</v>
      </c>
      <c r="H24" s="32">
        <f t="shared" si="5"/>
        <v>0</v>
      </c>
      <c r="I24" s="32">
        <f t="shared" si="5"/>
        <v>130079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1669628</v>
      </c>
      <c r="O24" s="45">
        <f t="shared" si="1"/>
        <v>136.53021506255621</v>
      </c>
      <c r="P24" s="10"/>
    </row>
    <row r="25" spans="1:16">
      <c r="A25" s="12"/>
      <c r="B25" s="25">
        <v>331.1</v>
      </c>
      <c r="C25" s="20" t="s">
        <v>22</v>
      </c>
      <c r="D25" s="46">
        <v>0</v>
      </c>
      <c r="E25" s="46">
        <v>-4958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-4958</v>
      </c>
      <c r="O25" s="47">
        <f t="shared" si="1"/>
        <v>-0.40542971624826235</v>
      </c>
      <c r="P25" s="9"/>
    </row>
    <row r="26" spans="1:16">
      <c r="A26" s="12"/>
      <c r="B26" s="25">
        <v>331.7</v>
      </c>
      <c r="C26" s="20" t="s">
        <v>24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20676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20676</v>
      </c>
      <c r="O26" s="47">
        <f t="shared" si="1"/>
        <v>1.6907351377872271</v>
      </c>
      <c r="P26" s="9"/>
    </row>
    <row r="27" spans="1:16">
      <c r="A27" s="12"/>
      <c r="B27" s="25">
        <v>334.41</v>
      </c>
      <c r="C27" s="20" t="s">
        <v>98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84023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6">SUM(D27:M27)</f>
        <v>84023</v>
      </c>
      <c r="O27" s="47">
        <f t="shared" si="1"/>
        <v>6.8707989205985776</v>
      </c>
      <c r="P27" s="9"/>
    </row>
    <row r="28" spans="1:16">
      <c r="A28" s="12"/>
      <c r="B28" s="25">
        <v>334.7</v>
      </c>
      <c r="C28" s="20" t="s">
        <v>25</v>
      </c>
      <c r="D28" s="46">
        <v>0</v>
      </c>
      <c r="E28" s="46">
        <v>0</v>
      </c>
      <c r="F28" s="46">
        <v>0</v>
      </c>
      <c r="G28" s="46">
        <v>297541</v>
      </c>
      <c r="H28" s="46">
        <v>0</v>
      </c>
      <c r="I28" s="46">
        <v>25380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322921</v>
      </c>
      <c r="O28" s="47">
        <f t="shared" si="1"/>
        <v>26.406165671763841</v>
      </c>
      <c r="P28" s="9"/>
    </row>
    <row r="29" spans="1:16">
      <c r="A29" s="12"/>
      <c r="B29" s="25">
        <v>335.12</v>
      </c>
      <c r="C29" s="20" t="s">
        <v>114</v>
      </c>
      <c r="D29" s="46">
        <v>209924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209924</v>
      </c>
      <c r="O29" s="47">
        <f t="shared" si="1"/>
        <v>17.166080628015372</v>
      </c>
      <c r="P29" s="9"/>
    </row>
    <row r="30" spans="1:16">
      <c r="A30" s="12"/>
      <c r="B30" s="25">
        <v>335.14</v>
      </c>
      <c r="C30" s="20" t="s">
        <v>115</v>
      </c>
      <c r="D30" s="46">
        <v>739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739</v>
      </c>
      <c r="O30" s="47">
        <f t="shared" si="1"/>
        <v>6.0430125112437651E-2</v>
      </c>
      <c r="P30" s="9"/>
    </row>
    <row r="31" spans="1:16">
      <c r="A31" s="12"/>
      <c r="B31" s="25">
        <v>335.15</v>
      </c>
      <c r="C31" s="20" t="s">
        <v>116</v>
      </c>
      <c r="D31" s="46">
        <v>26460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26460</v>
      </c>
      <c r="O31" s="47">
        <f t="shared" si="1"/>
        <v>2.1637092157985118</v>
      </c>
      <c r="P31" s="9"/>
    </row>
    <row r="32" spans="1:16">
      <c r="A32" s="12"/>
      <c r="B32" s="25">
        <v>335.18</v>
      </c>
      <c r="C32" s="20" t="s">
        <v>117</v>
      </c>
      <c r="D32" s="46">
        <v>772617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772617</v>
      </c>
      <c r="O32" s="47">
        <f t="shared" si="1"/>
        <v>63.179082508790579</v>
      </c>
      <c r="P32" s="9"/>
    </row>
    <row r="33" spans="1:16">
      <c r="A33" s="12"/>
      <c r="B33" s="25">
        <v>335.21</v>
      </c>
      <c r="C33" s="20" t="s">
        <v>30</v>
      </c>
      <c r="D33" s="46">
        <v>7963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7963</v>
      </c>
      <c r="O33" s="47">
        <f t="shared" si="1"/>
        <v>0.65115708561615826</v>
      </c>
      <c r="P33" s="9"/>
    </row>
    <row r="34" spans="1:16">
      <c r="A34" s="12"/>
      <c r="B34" s="25">
        <v>335.49</v>
      </c>
      <c r="C34" s="20" t="s">
        <v>31</v>
      </c>
      <c r="D34" s="46">
        <v>0</v>
      </c>
      <c r="E34" s="46">
        <v>0</v>
      </c>
      <c r="F34" s="46">
        <v>0</v>
      </c>
      <c r="G34" s="46">
        <v>98788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98788</v>
      </c>
      <c r="O34" s="47">
        <f t="shared" si="1"/>
        <v>8.0781748303213678</v>
      </c>
      <c r="P34" s="9"/>
    </row>
    <row r="35" spans="1:16">
      <c r="A35" s="12"/>
      <c r="B35" s="25">
        <v>337.2</v>
      </c>
      <c r="C35" s="20" t="s">
        <v>32</v>
      </c>
      <c r="D35" s="46">
        <v>130475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130475</v>
      </c>
      <c r="O35" s="47">
        <f t="shared" si="1"/>
        <v>10.669310655000409</v>
      </c>
      <c r="P35" s="9"/>
    </row>
    <row r="36" spans="1:16" ht="15.75">
      <c r="A36" s="29" t="s">
        <v>38</v>
      </c>
      <c r="B36" s="30"/>
      <c r="C36" s="31"/>
      <c r="D36" s="32">
        <f t="shared" ref="D36:M36" si="7">SUM(D37:D47)</f>
        <v>1366014</v>
      </c>
      <c r="E36" s="32">
        <f t="shared" si="7"/>
        <v>250600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15952450</v>
      </c>
      <c r="J36" s="32">
        <f t="shared" si="7"/>
        <v>1630577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19199641</v>
      </c>
      <c r="O36" s="45">
        <f t="shared" si="1"/>
        <v>1570.0090767846921</v>
      </c>
      <c r="P36" s="10"/>
    </row>
    <row r="37" spans="1:16">
      <c r="A37" s="12"/>
      <c r="B37" s="25">
        <v>341.2</v>
      </c>
      <c r="C37" s="20" t="s">
        <v>118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1630577</v>
      </c>
      <c r="K37" s="46">
        <v>0</v>
      </c>
      <c r="L37" s="46">
        <v>0</v>
      </c>
      <c r="M37" s="46">
        <v>0</v>
      </c>
      <c r="N37" s="46">
        <f t="shared" ref="N37:N47" si="8">SUM(D37:M37)</f>
        <v>1630577</v>
      </c>
      <c r="O37" s="47">
        <f t="shared" ref="O37:O63" si="9">(N37/O$65)</f>
        <v>133.33690408046448</v>
      </c>
      <c r="P37" s="9"/>
    </row>
    <row r="38" spans="1:16">
      <c r="A38" s="12"/>
      <c r="B38" s="25">
        <v>342.1</v>
      </c>
      <c r="C38" s="20" t="s">
        <v>89</v>
      </c>
      <c r="D38" s="46">
        <v>0</v>
      </c>
      <c r="E38" s="46">
        <v>121987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121987</v>
      </c>
      <c r="O38" s="47">
        <f t="shared" si="9"/>
        <v>9.9752228309755502</v>
      </c>
      <c r="P38" s="9"/>
    </row>
    <row r="39" spans="1:16">
      <c r="A39" s="12"/>
      <c r="B39" s="25">
        <v>342.6</v>
      </c>
      <c r="C39" s="20" t="s">
        <v>42</v>
      </c>
      <c r="D39" s="46">
        <v>409565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409565</v>
      </c>
      <c r="O39" s="47">
        <f t="shared" si="9"/>
        <v>33.491291193065663</v>
      </c>
      <c r="P39" s="9"/>
    </row>
    <row r="40" spans="1:16">
      <c r="A40" s="12"/>
      <c r="B40" s="25">
        <v>342.9</v>
      </c>
      <c r="C40" s="20" t="s">
        <v>43</v>
      </c>
      <c r="D40" s="46">
        <v>124174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124174</v>
      </c>
      <c r="O40" s="47">
        <f t="shared" si="9"/>
        <v>10.154060021260937</v>
      </c>
      <c r="P40" s="9"/>
    </row>
    <row r="41" spans="1:16">
      <c r="A41" s="12"/>
      <c r="B41" s="25">
        <v>343.3</v>
      </c>
      <c r="C41" s="20" t="s">
        <v>44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4395603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4395603</v>
      </c>
      <c r="O41" s="47">
        <f t="shared" si="9"/>
        <v>359.44091912666613</v>
      </c>
      <c r="P41" s="9"/>
    </row>
    <row r="42" spans="1:16">
      <c r="A42" s="12"/>
      <c r="B42" s="25">
        <v>343.4</v>
      </c>
      <c r="C42" s="20" t="s">
        <v>45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2254588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2254588</v>
      </c>
      <c r="O42" s="47">
        <f t="shared" si="9"/>
        <v>184.36405266170578</v>
      </c>
      <c r="P42" s="9"/>
    </row>
    <row r="43" spans="1:16">
      <c r="A43" s="12"/>
      <c r="B43" s="25">
        <v>343.5</v>
      </c>
      <c r="C43" s="20" t="s">
        <v>46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5779538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5779538</v>
      </c>
      <c r="O43" s="47">
        <f t="shared" si="9"/>
        <v>472.60920762122822</v>
      </c>
      <c r="P43" s="9"/>
    </row>
    <row r="44" spans="1:16">
      <c r="A44" s="12"/>
      <c r="B44" s="25">
        <v>344.2</v>
      </c>
      <c r="C44" s="20" t="s">
        <v>119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2252207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2252207</v>
      </c>
      <c r="O44" s="47">
        <f t="shared" si="9"/>
        <v>184.16935154141794</v>
      </c>
      <c r="P44" s="9"/>
    </row>
    <row r="45" spans="1:16">
      <c r="A45" s="12"/>
      <c r="B45" s="25">
        <v>347.2</v>
      </c>
      <c r="C45" s="20" t="s">
        <v>48</v>
      </c>
      <c r="D45" s="46">
        <v>564907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564907</v>
      </c>
      <c r="O45" s="47">
        <f t="shared" si="9"/>
        <v>46.194046937607325</v>
      </c>
      <c r="P45" s="9"/>
    </row>
    <row r="46" spans="1:16">
      <c r="A46" s="12"/>
      <c r="B46" s="25">
        <v>347.5</v>
      </c>
      <c r="C46" s="20" t="s">
        <v>49</v>
      </c>
      <c r="D46" s="46">
        <v>251677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251677</v>
      </c>
      <c r="O46" s="47">
        <f t="shared" si="9"/>
        <v>20.58034181045057</v>
      </c>
      <c r="P46" s="9"/>
    </row>
    <row r="47" spans="1:16">
      <c r="A47" s="12"/>
      <c r="B47" s="25">
        <v>347.9</v>
      </c>
      <c r="C47" s="20" t="s">
        <v>50</v>
      </c>
      <c r="D47" s="46">
        <v>15691</v>
      </c>
      <c r="E47" s="46">
        <v>128613</v>
      </c>
      <c r="F47" s="46">
        <v>0</v>
      </c>
      <c r="G47" s="46">
        <v>0</v>
      </c>
      <c r="H47" s="46">
        <v>0</v>
      </c>
      <c r="I47" s="46">
        <v>1270514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1414818</v>
      </c>
      <c r="O47" s="47">
        <f t="shared" si="9"/>
        <v>115.69367895984954</v>
      </c>
      <c r="P47" s="9"/>
    </row>
    <row r="48" spans="1:16" ht="15.75">
      <c r="A48" s="29" t="s">
        <v>39</v>
      </c>
      <c r="B48" s="30"/>
      <c r="C48" s="31"/>
      <c r="D48" s="32">
        <f t="shared" ref="D48:M48" si="10">SUM(D49:D52)</f>
        <v>28408</v>
      </c>
      <c r="E48" s="32">
        <f t="shared" si="10"/>
        <v>60980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63" si="11">SUM(D48:M48)</f>
        <v>89388</v>
      </c>
      <c r="O48" s="45">
        <f t="shared" si="9"/>
        <v>7.3095101807179654</v>
      </c>
      <c r="P48" s="10"/>
    </row>
    <row r="49" spans="1:119">
      <c r="A49" s="13"/>
      <c r="B49" s="39">
        <v>351.1</v>
      </c>
      <c r="C49" s="21" t="s">
        <v>53</v>
      </c>
      <c r="D49" s="46">
        <v>13385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13385</v>
      </c>
      <c r="O49" s="47">
        <f t="shared" si="9"/>
        <v>1.0945293973342056</v>
      </c>
      <c r="P49" s="9"/>
    </row>
    <row r="50" spans="1:119">
      <c r="A50" s="13"/>
      <c r="B50" s="39">
        <v>351.2</v>
      </c>
      <c r="C50" s="21" t="s">
        <v>54</v>
      </c>
      <c r="D50" s="46">
        <v>1890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1890</v>
      </c>
      <c r="O50" s="47">
        <f t="shared" si="9"/>
        <v>0.15455065827132228</v>
      </c>
      <c r="P50" s="9"/>
    </row>
    <row r="51" spans="1:119">
      <c r="A51" s="13"/>
      <c r="B51" s="39">
        <v>355</v>
      </c>
      <c r="C51" s="21" t="s">
        <v>100</v>
      </c>
      <c r="D51" s="46">
        <v>0</v>
      </c>
      <c r="E51" s="46">
        <v>60714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60714</v>
      </c>
      <c r="O51" s="47">
        <f t="shared" si="9"/>
        <v>4.9647559080873336</v>
      </c>
      <c r="P51" s="9"/>
    </row>
    <row r="52" spans="1:119">
      <c r="A52" s="13"/>
      <c r="B52" s="39">
        <v>359</v>
      </c>
      <c r="C52" s="21" t="s">
        <v>55</v>
      </c>
      <c r="D52" s="46">
        <v>13133</v>
      </c>
      <c r="E52" s="46">
        <v>266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13399</v>
      </c>
      <c r="O52" s="47">
        <f t="shared" si="9"/>
        <v>1.0956742170251044</v>
      </c>
      <c r="P52" s="9"/>
    </row>
    <row r="53" spans="1:119" ht="15.75">
      <c r="A53" s="29" t="s">
        <v>3</v>
      </c>
      <c r="B53" s="30"/>
      <c r="C53" s="31"/>
      <c r="D53" s="32">
        <f t="shared" ref="D53:M53" si="12">SUM(D54:D59)</f>
        <v>315914</v>
      </c>
      <c r="E53" s="32">
        <f t="shared" si="12"/>
        <v>23930</v>
      </c>
      <c r="F53" s="32">
        <f t="shared" si="12"/>
        <v>0</v>
      </c>
      <c r="G53" s="32">
        <f t="shared" si="12"/>
        <v>2762</v>
      </c>
      <c r="H53" s="32">
        <f t="shared" si="12"/>
        <v>0</v>
      </c>
      <c r="I53" s="32">
        <f t="shared" si="12"/>
        <v>1003304</v>
      </c>
      <c r="J53" s="32">
        <f t="shared" si="12"/>
        <v>109806</v>
      </c>
      <c r="K53" s="32">
        <f t="shared" si="12"/>
        <v>6743197</v>
      </c>
      <c r="L53" s="32">
        <f t="shared" si="12"/>
        <v>0</v>
      </c>
      <c r="M53" s="32">
        <f t="shared" si="12"/>
        <v>0</v>
      </c>
      <c r="N53" s="32">
        <f t="shared" si="11"/>
        <v>8198913</v>
      </c>
      <c r="O53" s="45">
        <f t="shared" si="9"/>
        <v>670.44836045465695</v>
      </c>
      <c r="P53" s="10"/>
    </row>
    <row r="54" spans="1:119">
      <c r="A54" s="12"/>
      <c r="B54" s="25">
        <v>361.1</v>
      </c>
      <c r="C54" s="20" t="s">
        <v>56</v>
      </c>
      <c r="D54" s="46">
        <v>22690</v>
      </c>
      <c r="E54" s="46">
        <v>22930</v>
      </c>
      <c r="F54" s="46">
        <v>0</v>
      </c>
      <c r="G54" s="46">
        <v>2762</v>
      </c>
      <c r="H54" s="46">
        <v>0</v>
      </c>
      <c r="I54" s="46">
        <v>14086</v>
      </c>
      <c r="J54" s="46">
        <v>0</v>
      </c>
      <c r="K54" s="46">
        <v>807350</v>
      </c>
      <c r="L54" s="46">
        <v>0</v>
      </c>
      <c r="M54" s="46">
        <v>0</v>
      </c>
      <c r="N54" s="46">
        <f t="shared" si="11"/>
        <v>869818</v>
      </c>
      <c r="O54" s="47">
        <f t="shared" si="9"/>
        <v>71.127483849865072</v>
      </c>
      <c r="P54" s="9"/>
    </row>
    <row r="55" spans="1:119">
      <c r="A55" s="12"/>
      <c r="B55" s="25">
        <v>361.4</v>
      </c>
      <c r="C55" s="20" t="s">
        <v>120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2439151</v>
      </c>
      <c r="L55" s="46">
        <v>0</v>
      </c>
      <c r="M55" s="46">
        <v>0</v>
      </c>
      <c r="N55" s="46">
        <f t="shared" si="11"/>
        <v>2439151</v>
      </c>
      <c r="O55" s="47">
        <f t="shared" si="9"/>
        <v>199.45629241965818</v>
      </c>
      <c r="P55" s="9"/>
    </row>
    <row r="56" spans="1:119">
      <c r="A56" s="12"/>
      <c r="B56" s="25">
        <v>362</v>
      </c>
      <c r="C56" s="20" t="s">
        <v>58</v>
      </c>
      <c r="D56" s="46">
        <v>164704</v>
      </c>
      <c r="E56" s="46">
        <v>0</v>
      </c>
      <c r="F56" s="46">
        <v>0</v>
      </c>
      <c r="G56" s="46">
        <v>0</v>
      </c>
      <c r="H56" s="46">
        <v>0</v>
      </c>
      <c r="I56" s="46">
        <v>613155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777859</v>
      </c>
      <c r="O56" s="47">
        <f t="shared" si="9"/>
        <v>63.607735710197069</v>
      </c>
      <c r="P56" s="9"/>
    </row>
    <row r="57" spans="1:119">
      <c r="A57" s="12"/>
      <c r="B57" s="25">
        <v>364</v>
      </c>
      <c r="C57" s="20" t="s">
        <v>121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6150</v>
      </c>
      <c r="J57" s="46">
        <v>77923</v>
      </c>
      <c r="K57" s="46">
        <v>0</v>
      </c>
      <c r="L57" s="46">
        <v>0</v>
      </c>
      <c r="M57" s="46">
        <v>0</v>
      </c>
      <c r="N57" s="46">
        <f t="shared" si="11"/>
        <v>84073</v>
      </c>
      <c r="O57" s="47">
        <f t="shared" si="9"/>
        <v>6.8748875623517867</v>
      </c>
      <c r="P57" s="9"/>
    </row>
    <row r="58" spans="1:119">
      <c r="A58" s="12"/>
      <c r="B58" s="25">
        <v>368</v>
      </c>
      <c r="C58" s="20" t="s">
        <v>61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3472530</v>
      </c>
      <c r="L58" s="46">
        <v>0</v>
      </c>
      <c r="M58" s="46">
        <v>0</v>
      </c>
      <c r="N58" s="46">
        <f t="shared" si="11"/>
        <v>3472530</v>
      </c>
      <c r="O58" s="47">
        <f t="shared" si="9"/>
        <v>283.95862294545753</v>
      </c>
      <c r="P58" s="9"/>
    </row>
    <row r="59" spans="1:119">
      <c r="A59" s="12"/>
      <c r="B59" s="25">
        <v>369.9</v>
      </c>
      <c r="C59" s="20" t="s">
        <v>62</v>
      </c>
      <c r="D59" s="46">
        <v>128520</v>
      </c>
      <c r="E59" s="46">
        <v>1000</v>
      </c>
      <c r="F59" s="46">
        <v>0</v>
      </c>
      <c r="G59" s="46">
        <v>0</v>
      </c>
      <c r="H59" s="46">
        <v>0</v>
      </c>
      <c r="I59" s="46">
        <v>369913</v>
      </c>
      <c r="J59" s="46">
        <v>31883</v>
      </c>
      <c r="K59" s="46">
        <v>24166</v>
      </c>
      <c r="L59" s="46">
        <v>0</v>
      </c>
      <c r="M59" s="46">
        <v>0</v>
      </c>
      <c r="N59" s="46">
        <f t="shared" si="11"/>
        <v>555482</v>
      </c>
      <c r="O59" s="47">
        <f t="shared" si="9"/>
        <v>45.423337967127317</v>
      </c>
      <c r="P59" s="9"/>
    </row>
    <row r="60" spans="1:119" ht="15.75">
      <c r="A60" s="29" t="s">
        <v>40</v>
      </c>
      <c r="B60" s="30"/>
      <c r="C60" s="31"/>
      <c r="D60" s="32">
        <f t="shared" ref="D60:M60" si="13">SUM(D61:D62)</f>
        <v>1052173</v>
      </c>
      <c r="E60" s="32">
        <f t="shared" si="13"/>
        <v>4050</v>
      </c>
      <c r="F60" s="32">
        <f t="shared" si="13"/>
        <v>345000</v>
      </c>
      <c r="G60" s="32">
        <f t="shared" si="13"/>
        <v>3780812</v>
      </c>
      <c r="H60" s="32">
        <f t="shared" si="13"/>
        <v>0</v>
      </c>
      <c r="I60" s="32">
        <f t="shared" si="13"/>
        <v>565515</v>
      </c>
      <c r="J60" s="32">
        <f t="shared" si="13"/>
        <v>100700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 t="shared" si="11"/>
        <v>5848250</v>
      </c>
      <c r="O60" s="45">
        <f t="shared" si="9"/>
        <v>478.22798266415896</v>
      </c>
      <c r="P60" s="9"/>
    </row>
    <row r="61" spans="1:119">
      <c r="A61" s="12"/>
      <c r="B61" s="25">
        <v>381</v>
      </c>
      <c r="C61" s="20" t="s">
        <v>63</v>
      </c>
      <c r="D61" s="46">
        <v>480000</v>
      </c>
      <c r="E61" s="46">
        <v>4050</v>
      </c>
      <c r="F61" s="46">
        <v>345000</v>
      </c>
      <c r="G61" s="46">
        <v>1133500</v>
      </c>
      <c r="H61" s="46">
        <v>0</v>
      </c>
      <c r="I61" s="46">
        <v>565515</v>
      </c>
      <c r="J61" s="46">
        <v>100700</v>
      </c>
      <c r="K61" s="46">
        <v>0</v>
      </c>
      <c r="L61" s="46">
        <v>0</v>
      </c>
      <c r="M61" s="46">
        <v>0</v>
      </c>
      <c r="N61" s="46">
        <f t="shared" si="11"/>
        <v>2628765</v>
      </c>
      <c r="O61" s="47">
        <f t="shared" si="9"/>
        <v>214.96156676751983</v>
      </c>
      <c r="P61" s="9"/>
    </row>
    <row r="62" spans="1:119" ht="15.75" thickBot="1">
      <c r="A62" s="12"/>
      <c r="B62" s="25">
        <v>384</v>
      </c>
      <c r="C62" s="20" t="s">
        <v>92</v>
      </c>
      <c r="D62" s="46">
        <v>572173</v>
      </c>
      <c r="E62" s="46">
        <v>0</v>
      </c>
      <c r="F62" s="46">
        <v>0</v>
      </c>
      <c r="G62" s="46">
        <v>2647312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3219485</v>
      </c>
      <c r="O62" s="47">
        <f t="shared" si="9"/>
        <v>263.26641589663916</v>
      </c>
      <c r="P62" s="9"/>
    </row>
    <row r="63" spans="1:119" ht="16.5" thickBot="1">
      <c r="A63" s="14" t="s">
        <v>51</v>
      </c>
      <c r="B63" s="23"/>
      <c r="C63" s="22"/>
      <c r="D63" s="15">
        <f t="shared" ref="D63:M63" si="14">SUM(D5,D16,D24,D36,D48,D53,D60)</f>
        <v>20705336</v>
      </c>
      <c r="E63" s="15">
        <f t="shared" si="14"/>
        <v>338501</v>
      </c>
      <c r="F63" s="15">
        <f t="shared" si="14"/>
        <v>345000</v>
      </c>
      <c r="G63" s="15">
        <f t="shared" si="14"/>
        <v>4869717</v>
      </c>
      <c r="H63" s="15">
        <f t="shared" si="14"/>
        <v>0</v>
      </c>
      <c r="I63" s="15">
        <f t="shared" si="14"/>
        <v>17651348</v>
      </c>
      <c r="J63" s="15">
        <f t="shared" si="14"/>
        <v>1841083</v>
      </c>
      <c r="K63" s="15">
        <f t="shared" si="14"/>
        <v>6967373</v>
      </c>
      <c r="L63" s="15">
        <f t="shared" si="14"/>
        <v>0</v>
      </c>
      <c r="M63" s="15">
        <f t="shared" si="14"/>
        <v>0</v>
      </c>
      <c r="N63" s="15">
        <f t="shared" si="11"/>
        <v>52718358</v>
      </c>
      <c r="O63" s="38">
        <f t="shared" si="9"/>
        <v>4310.9295935890095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18" t="s">
        <v>129</v>
      </c>
      <c r="M65" s="118"/>
      <c r="N65" s="118"/>
      <c r="O65" s="43">
        <v>12229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customHeight="1" thickBot="1">
      <c r="A67" s="120" t="s">
        <v>82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67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72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68</v>
      </c>
      <c r="F4" s="34" t="s">
        <v>69</v>
      </c>
      <c r="G4" s="34" t="s">
        <v>70</v>
      </c>
      <c r="H4" s="34" t="s">
        <v>5</v>
      </c>
      <c r="I4" s="34" t="s">
        <v>6</v>
      </c>
      <c r="J4" s="35" t="s">
        <v>71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13469964</v>
      </c>
      <c r="E5" s="27">
        <f t="shared" si="0"/>
        <v>0</v>
      </c>
      <c r="F5" s="27">
        <f t="shared" si="0"/>
        <v>0</v>
      </c>
      <c r="G5" s="27">
        <f t="shared" si="0"/>
        <v>186112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215968</v>
      </c>
      <c r="L5" s="27">
        <f t="shared" si="0"/>
        <v>0</v>
      </c>
      <c r="M5" s="27">
        <f t="shared" si="0"/>
        <v>0</v>
      </c>
      <c r="N5" s="28">
        <f>SUM(D5:M5)</f>
        <v>13872044</v>
      </c>
      <c r="O5" s="33">
        <f t="shared" ref="O5:O36" si="1">(N5/O$65)</f>
        <v>1158.9009189640769</v>
      </c>
      <c r="P5" s="6"/>
    </row>
    <row r="6" spans="1:133">
      <c r="A6" s="12"/>
      <c r="B6" s="25">
        <v>311</v>
      </c>
      <c r="C6" s="20" t="s">
        <v>2</v>
      </c>
      <c r="D6" s="46">
        <v>9894587</v>
      </c>
      <c r="E6" s="46">
        <v>0</v>
      </c>
      <c r="F6" s="46">
        <v>0</v>
      </c>
      <c r="G6" s="46">
        <v>186112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10080699</v>
      </c>
      <c r="O6" s="47">
        <f t="shared" si="1"/>
        <v>842.16365914786968</v>
      </c>
      <c r="P6" s="9"/>
    </row>
    <row r="7" spans="1:133">
      <c r="A7" s="12"/>
      <c r="B7" s="25">
        <v>312.10000000000002</v>
      </c>
      <c r="C7" s="20" t="s">
        <v>10</v>
      </c>
      <c r="D7" s="46">
        <v>218895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218895</v>
      </c>
      <c r="O7" s="47">
        <f t="shared" si="1"/>
        <v>18.286967418546364</v>
      </c>
      <c r="P7" s="9"/>
    </row>
    <row r="8" spans="1:133">
      <c r="A8" s="12"/>
      <c r="B8" s="25">
        <v>312.51</v>
      </c>
      <c r="C8" s="20" t="s">
        <v>74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125589</v>
      </c>
      <c r="L8" s="46">
        <v>0</v>
      </c>
      <c r="M8" s="46">
        <v>0</v>
      </c>
      <c r="N8" s="46">
        <f>SUM(D8:M8)</f>
        <v>125589</v>
      </c>
      <c r="O8" s="47">
        <f t="shared" si="1"/>
        <v>10.491979949874686</v>
      </c>
      <c r="P8" s="9"/>
    </row>
    <row r="9" spans="1:133">
      <c r="A9" s="12"/>
      <c r="B9" s="25">
        <v>312.52</v>
      </c>
      <c r="C9" s="20" t="s">
        <v>112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90379</v>
      </c>
      <c r="L9" s="46">
        <v>0</v>
      </c>
      <c r="M9" s="46">
        <v>0</v>
      </c>
      <c r="N9" s="46">
        <f>SUM(D9:M9)</f>
        <v>90379</v>
      </c>
      <c r="O9" s="47">
        <f t="shared" si="1"/>
        <v>7.5504594820384296</v>
      </c>
      <c r="P9" s="9"/>
    </row>
    <row r="10" spans="1:133">
      <c r="A10" s="12"/>
      <c r="B10" s="25">
        <v>312.60000000000002</v>
      </c>
      <c r="C10" s="20" t="s">
        <v>11</v>
      </c>
      <c r="D10" s="46">
        <v>1464565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1464565</v>
      </c>
      <c r="O10" s="47">
        <f t="shared" si="1"/>
        <v>122.35296574770258</v>
      </c>
      <c r="P10" s="9"/>
    </row>
    <row r="11" spans="1:133">
      <c r="A11" s="12"/>
      <c r="B11" s="25">
        <v>314.10000000000002</v>
      </c>
      <c r="C11" s="20" t="s">
        <v>84</v>
      </c>
      <c r="D11" s="46">
        <v>718811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718811</v>
      </c>
      <c r="O11" s="47">
        <f t="shared" si="1"/>
        <v>60.05104427736007</v>
      </c>
      <c r="P11" s="9"/>
    </row>
    <row r="12" spans="1:133">
      <c r="A12" s="12"/>
      <c r="B12" s="25">
        <v>314.3</v>
      </c>
      <c r="C12" s="20" t="s">
        <v>85</v>
      </c>
      <c r="D12" s="46">
        <v>274339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274339</v>
      </c>
      <c r="O12" s="47">
        <f t="shared" si="1"/>
        <v>22.918880534670009</v>
      </c>
      <c r="P12" s="9"/>
    </row>
    <row r="13" spans="1:133">
      <c r="A13" s="12"/>
      <c r="B13" s="25">
        <v>314.39999999999998</v>
      </c>
      <c r="C13" s="20" t="s">
        <v>86</v>
      </c>
      <c r="D13" s="46">
        <v>100461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100461</v>
      </c>
      <c r="O13" s="47">
        <f t="shared" si="1"/>
        <v>8.3927318295739344</v>
      </c>
      <c r="P13" s="9"/>
    </row>
    <row r="14" spans="1:133">
      <c r="A14" s="12"/>
      <c r="B14" s="25">
        <v>314.89999999999998</v>
      </c>
      <c r="C14" s="20" t="s">
        <v>87</v>
      </c>
      <c r="D14" s="46">
        <v>641791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641791</v>
      </c>
      <c r="O14" s="47">
        <f t="shared" si="1"/>
        <v>53.616624895572265</v>
      </c>
      <c r="P14" s="9"/>
    </row>
    <row r="15" spans="1:133">
      <c r="A15" s="12"/>
      <c r="B15" s="25">
        <v>316</v>
      </c>
      <c r="C15" s="20" t="s">
        <v>113</v>
      </c>
      <c r="D15" s="46">
        <v>156515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156515</v>
      </c>
      <c r="O15" s="47">
        <f t="shared" si="1"/>
        <v>13.075605680868838</v>
      </c>
      <c r="P15" s="9"/>
    </row>
    <row r="16" spans="1:133" ht="15.75">
      <c r="A16" s="29" t="s">
        <v>13</v>
      </c>
      <c r="B16" s="30"/>
      <c r="C16" s="31"/>
      <c r="D16" s="32">
        <f t="shared" ref="D16:M16" si="3">SUM(D17:D23)</f>
        <v>2354174</v>
      </c>
      <c r="E16" s="32">
        <f t="shared" si="3"/>
        <v>1760</v>
      </c>
      <c r="F16" s="32">
        <f t="shared" si="3"/>
        <v>0</v>
      </c>
      <c r="G16" s="32">
        <f t="shared" si="3"/>
        <v>528144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7" si="4">SUM(D16:M16)</f>
        <v>2884078</v>
      </c>
      <c r="O16" s="45">
        <f t="shared" si="1"/>
        <v>240.94218880534669</v>
      </c>
      <c r="P16" s="10"/>
    </row>
    <row r="17" spans="1:16">
      <c r="A17" s="12"/>
      <c r="B17" s="25">
        <v>322</v>
      </c>
      <c r="C17" s="20" t="s">
        <v>0</v>
      </c>
      <c r="D17" s="46">
        <v>655137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655137</v>
      </c>
      <c r="O17" s="47">
        <f t="shared" si="1"/>
        <v>54.731578947368419</v>
      </c>
      <c r="P17" s="9"/>
    </row>
    <row r="18" spans="1:16">
      <c r="A18" s="12"/>
      <c r="B18" s="25">
        <v>323.10000000000002</v>
      </c>
      <c r="C18" s="20" t="s">
        <v>14</v>
      </c>
      <c r="D18" s="46">
        <v>1419178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1419178</v>
      </c>
      <c r="O18" s="47">
        <f t="shared" si="1"/>
        <v>118.56123642439432</v>
      </c>
      <c r="P18" s="9"/>
    </row>
    <row r="19" spans="1:16">
      <c r="A19" s="12"/>
      <c r="B19" s="25">
        <v>323.39999999999998</v>
      </c>
      <c r="C19" s="20" t="s">
        <v>17</v>
      </c>
      <c r="D19" s="46">
        <v>12655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12655</v>
      </c>
      <c r="O19" s="47">
        <f t="shared" si="1"/>
        <v>1.0572263993316624</v>
      </c>
      <c r="P19" s="9"/>
    </row>
    <row r="20" spans="1:16">
      <c r="A20" s="12"/>
      <c r="B20" s="25">
        <v>324.12</v>
      </c>
      <c r="C20" s="20" t="s">
        <v>18</v>
      </c>
      <c r="D20" s="46">
        <v>0</v>
      </c>
      <c r="E20" s="46">
        <v>0</v>
      </c>
      <c r="F20" s="46">
        <v>0</v>
      </c>
      <c r="G20" s="46">
        <v>88228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88228</v>
      </c>
      <c r="O20" s="47">
        <f t="shared" si="1"/>
        <v>7.3707602339181291</v>
      </c>
      <c r="P20" s="9"/>
    </row>
    <row r="21" spans="1:16">
      <c r="A21" s="12"/>
      <c r="B21" s="25">
        <v>324.62</v>
      </c>
      <c r="C21" s="20" t="s">
        <v>19</v>
      </c>
      <c r="D21" s="46">
        <v>0</v>
      </c>
      <c r="E21" s="46">
        <v>0</v>
      </c>
      <c r="F21" s="46">
        <v>0</v>
      </c>
      <c r="G21" s="46">
        <v>359687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359687</v>
      </c>
      <c r="O21" s="47">
        <f t="shared" si="1"/>
        <v>30.049039264828739</v>
      </c>
      <c r="P21" s="9"/>
    </row>
    <row r="22" spans="1:16">
      <c r="A22" s="12"/>
      <c r="B22" s="25">
        <v>324.70999999999998</v>
      </c>
      <c r="C22" s="20" t="s">
        <v>20</v>
      </c>
      <c r="D22" s="46">
        <v>0</v>
      </c>
      <c r="E22" s="46">
        <v>0</v>
      </c>
      <c r="F22" s="46">
        <v>0</v>
      </c>
      <c r="G22" s="46">
        <v>80229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80229</v>
      </c>
      <c r="O22" s="47">
        <f t="shared" si="1"/>
        <v>6.7025062656641605</v>
      </c>
      <c r="P22" s="9"/>
    </row>
    <row r="23" spans="1:16">
      <c r="A23" s="12"/>
      <c r="B23" s="25">
        <v>329</v>
      </c>
      <c r="C23" s="20" t="s">
        <v>21</v>
      </c>
      <c r="D23" s="46">
        <v>267204</v>
      </c>
      <c r="E23" s="46">
        <v>1760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268964</v>
      </c>
      <c r="O23" s="47">
        <f t="shared" si="1"/>
        <v>22.469841269841268</v>
      </c>
      <c r="P23" s="9"/>
    </row>
    <row r="24" spans="1:16" ht="15.75">
      <c r="A24" s="29" t="s">
        <v>23</v>
      </c>
      <c r="B24" s="30"/>
      <c r="C24" s="31"/>
      <c r="D24" s="32">
        <f t="shared" ref="D24:M24" si="5">SUM(D25:D36)</f>
        <v>1113444</v>
      </c>
      <c r="E24" s="32">
        <f t="shared" si="5"/>
        <v>129348</v>
      </c>
      <c r="F24" s="32">
        <f t="shared" si="5"/>
        <v>0</v>
      </c>
      <c r="G24" s="32">
        <f t="shared" si="5"/>
        <v>567635</v>
      </c>
      <c r="H24" s="32">
        <f t="shared" si="5"/>
        <v>0</v>
      </c>
      <c r="I24" s="32">
        <f t="shared" si="5"/>
        <v>706761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2517188</v>
      </c>
      <c r="O24" s="45">
        <f t="shared" si="1"/>
        <v>210.29139515455304</v>
      </c>
      <c r="P24" s="10"/>
    </row>
    <row r="25" spans="1:16">
      <c r="A25" s="12"/>
      <c r="B25" s="25">
        <v>331.1</v>
      </c>
      <c r="C25" s="20" t="s">
        <v>22</v>
      </c>
      <c r="D25" s="46">
        <v>0</v>
      </c>
      <c r="E25" s="46">
        <v>129348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129348</v>
      </c>
      <c r="O25" s="47">
        <f t="shared" si="1"/>
        <v>10.806015037593985</v>
      </c>
      <c r="P25" s="9"/>
    </row>
    <row r="26" spans="1:16">
      <c r="A26" s="12"/>
      <c r="B26" s="25">
        <v>331.7</v>
      </c>
      <c r="C26" s="20" t="s">
        <v>24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283843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283843</v>
      </c>
      <c r="O26" s="47">
        <f t="shared" si="1"/>
        <v>23.712865497076024</v>
      </c>
      <c r="P26" s="9"/>
    </row>
    <row r="27" spans="1:16">
      <c r="A27" s="12"/>
      <c r="B27" s="25">
        <v>334.2</v>
      </c>
      <c r="C27" s="20" t="s">
        <v>97</v>
      </c>
      <c r="D27" s="46">
        <v>2883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2883</v>
      </c>
      <c r="O27" s="47">
        <f t="shared" si="1"/>
        <v>0.24085213032581454</v>
      </c>
      <c r="P27" s="9"/>
    </row>
    <row r="28" spans="1:16">
      <c r="A28" s="12"/>
      <c r="B28" s="25">
        <v>334.41</v>
      </c>
      <c r="C28" s="20" t="s">
        <v>98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327760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6">SUM(D28:M28)</f>
        <v>327760</v>
      </c>
      <c r="O28" s="47">
        <f t="shared" si="1"/>
        <v>27.381787802840435</v>
      </c>
      <c r="P28" s="9"/>
    </row>
    <row r="29" spans="1:16">
      <c r="A29" s="12"/>
      <c r="B29" s="25">
        <v>334.7</v>
      </c>
      <c r="C29" s="20" t="s">
        <v>25</v>
      </c>
      <c r="D29" s="46">
        <v>0</v>
      </c>
      <c r="E29" s="46">
        <v>0</v>
      </c>
      <c r="F29" s="46">
        <v>0</v>
      </c>
      <c r="G29" s="46">
        <v>470996</v>
      </c>
      <c r="H29" s="46">
        <v>0</v>
      </c>
      <c r="I29" s="46">
        <v>95158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566154</v>
      </c>
      <c r="O29" s="47">
        <f t="shared" si="1"/>
        <v>47.297744360902257</v>
      </c>
      <c r="P29" s="9"/>
    </row>
    <row r="30" spans="1:16">
      <c r="A30" s="12"/>
      <c r="B30" s="25">
        <v>335.12</v>
      </c>
      <c r="C30" s="20" t="s">
        <v>114</v>
      </c>
      <c r="D30" s="46">
        <v>205357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205357</v>
      </c>
      <c r="O30" s="47">
        <f t="shared" si="1"/>
        <v>17.155973266499583</v>
      </c>
      <c r="P30" s="9"/>
    </row>
    <row r="31" spans="1:16">
      <c r="A31" s="12"/>
      <c r="B31" s="25">
        <v>335.14</v>
      </c>
      <c r="C31" s="20" t="s">
        <v>115</v>
      </c>
      <c r="D31" s="46">
        <v>850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850</v>
      </c>
      <c r="O31" s="47">
        <f t="shared" si="1"/>
        <v>7.1010860484544691E-2</v>
      </c>
      <c r="P31" s="9"/>
    </row>
    <row r="32" spans="1:16">
      <c r="A32" s="12"/>
      <c r="B32" s="25">
        <v>335.15</v>
      </c>
      <c r="C32" s="20" t="s">
        <v>116</v>
      </c>
      <c r="D32" s="46">
        <v>19205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19205</v>
      </c>
      <c r="O32" s="47">
        <f t="shared" si="1"/>
        <v>1.6044277360066834</v>
      </c>
      <c r="P32" s="9"/>
    </row>
    <row r="33" spans="1:16">
      <c r="A33" s="12"/>
      <c r="B33" s="25">
        <v>335.18</v>
      </c>
      <c r="C33" s="20" t="s">
        <v>117</v>
      </c>
      <c r="D33" s="46">
        <v>729202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729202</v>
      </c>
      <c r="O33" s="47">
        <f t="shared" si="1"/>
        <v>60.919131161236422</v>
      </c>
      <c r="P33" s="9"/>
    </row>
    <row r="34" spans="1:16">
      <c r="A34" s="12"/>
      <c r="B34" s="25">
        <v>335.21</v>
      </c>
      <c r="C34" s="20" t="s">
        <v>30</v>
      </c>
      <c r="D34" s="46">
        <v>9759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9759</v>
      </c>
      <c r="O34" s="47">
        <f t="shared" si="1"/>
        <v>0.8152882205513784</v>
      </c>
      <c r="P34" s="9"/>
    </row>
    <row r="35" spans="1:16">
      <c r="A35" s="12"/>
      <c r="B35" s="25">
        <v>335.49</v>
      </c>
      <c r="C35" s="20" t="s">
        <v>31</v>
      </c>
      <c r="D35" s="46">
        <v>0</v>
      </c>
      <c r="E35" s="46">
        <v>0</v>
      </c>
      <c r="F35" s="46">
        <v>0</v>
      </c>
      <c r="G35" s="46">
        <v>96639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96639</v>
      </c>
      <c r="O35" s="47">
        <f t="shared" si="1"/>
        <v>8.0734335839599005</v>
      </c>
      <c r="P35" s="9"/>
    </row>
    <row r="36" spans="1:16">
      <c r="A36" s="12"/>
      <c r="B36" s="25">
        <v>337.2</v>
      </c>
      <c r="C36" s="20" t="s">
        <v>32</v>
      </c>
      <c r="D36" s="46">
        <v>146188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146188</v>
      </c>
      <c r="O36" s="47">
        <f t="shared" si="1"/>
        <v>12.212865497076024</v>
      </c>
      <c r="P36" s="9"/>
    </row>
    <row r="37" spans="1:16" ht="15.75">
      <c r="A37" s="29" t="s">
        <v>38</v>
      </c>
      <c r="B37" s="30"/>
      <c r="C37" s="31"/>
      <c r="D37" s="32">
        <f t="shared" ref="D37:M37" si="7">SUM(D38:D48)</f>
        <v>1240706</v>
      </c>
      <c r="E37" s="32">
        <f t="shared" si="7"/>
        <v>251963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15367817</v>
      </c>
      <c r="J37" s="32">
        <f t="shared" si="7"/>
        <v>1423457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18283943</v>
      </c>
      <c r="O37" s="45">
        <f t="shared" ref="O37:O63" si="8">(N37/O$65)</f>
        <v>1527.4806182121972</v>
      </c>
      <c r="P37" s="10"/>
    </row>
    <row r="38" spans="1:16">
      <c r="A38" s="12"/>
      <c r="B38" s="25">
        <v>341.2</v>
      </c>
      <c r="C38" s="20" t="s">
        <v>118</v>
      </c>
      <c r="D38" s="46">
        <v>0</v>
      </c>
      <c r="E38" s="46">
        <v>109756</v>
      </c>
      <c r="F38" s="46">
        <v>0</v>
      </c>
      <c r="G38" s="46">
        <v>0</v>
      </c>
      <c r="H38" s="46">
        <v>0</v>
      </c>
      <c r="I38" s="46">
        <v>0</v>
      </c>
      <c r="J38" s="46">
        <v>1423457</v>
      </c>
      <c r="K38" s="46">
        <v>0</v>
      </c>
      <c r="L38" s="46">
        <v>0</v>
      </c>
      <c r="M38" s="46">
        <v>0</v>
      </c>
      <c r="N38" s="46">
        <f t="shared" ref="N38:N48" si="9">SUM(D38:M38)</f>
        <v>1533213</v>
      </c>
      <c r="O38" s="47">
        <f t="shared" si="8"/>
        <v>128.08796992481203</v>
      </c>
      <c r="P38" s="9"/>
    </row>
    <row r="39" spans="1:16">
      <c r="A39" s="12"/>
      <c r="B39" s="25">
        <v>342.2</v>
      </c>
      <c r="C39" s="20" t="s">
        <v>90</v>
      </c>
      <c r="D39" s="46">
        <v>0</v>
      </c>
      <c r="E39" s="46">
        <v>2210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2210</v>
      </c>
      <c r="O39" s="47">
        <f t="shared" si="8"/>
        <v>0.1846282372598162</v>
      </c>
      <c r="P39" s="9"/>
    </row>
    <row r="40" spans="1:16">
      <c r="A40" s="12"/>
      <c r="B40" s="25">
        <v>342.6</v>
      </c>
      <c r="C40" s="20" t="s">
        <v>42</v>
      </c>
      <c r="D40" s="46">
        <v>392442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392442</v>
      </c>
      <c r="O40" s="47">
        <f t="shared" si="8"/>
        <v>32.785463659147872</v>
      </c>
      <c r="P40" s="9"/>
    </row>
    <row r="41" spans="1:16">
      <c r="A41" s="12"/>
      <c r="B41" s="25">
        <v>342.9</v>
      </c>
      <c r="C41" s="20" t="s">
        <v>43</v>
      </c>
      <c r="D41" s="46">
        <v>129836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129836</v>
      </c>
      <c r="O41" s="47">
        <f t="shared" si="8"/>
        <v>10.846783625730994</v>
      </c>
      <c r="P41" s="9"/>
    </row>
    <row r="42" spans="1:16">
      <c r="A42" s="12"/>
      <c r="B42" s="25">
        <v>343.3</v>
      </c>
      <c r="C42" s="20" t="s">
        <v>44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4031242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4031242</v>
      </c>
      <c r="O42" s="47">
        <f t="shared" si="8"/>
        <v>336.77878028404342</v>
      </c>
      <c r="P42" s="9"/>
    </row>
    <row r="43" spans="1:16">
      <c r="A43" s="12"/>
      <c r="B43" s="25">
        <v>343.4</v>
      </c>
      <c r="C43" s="20" t="s">
        <v>45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2245416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2245416</v>
      </c>
      <c r="O43" s="47">
        <f t="shared" si="8"/>
        <v>187.58696741854638</v>
      </c>
      <c r="P43" s="9"/>
    </row>
    <row r="44" spans="1:16">
      <c r="A44" s="12"/>
      <c r="B44" s="25">
        <v>343.5</v>
      </c>
      <c r="C44" s="20" t="s">
        <v>46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5550838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5550838</v>
      </c>
      <c r="O44" s="47">
        <f t="shared" si="8"/>
        <v>463.72915622389309</v>
      </c>
      <c r="P44" s="9"/>
    </row>
    <row r="45" spans="1:16">
      <c r="A45" s="12"/>
      <c r="B45" s="25">
        <v>344.2</v>
      </c>
      <c r="C45" s="20" t="s">
        <v>119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2197249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2197249</v>
      </c>
      <c r="O45" s="47">
        <f t="shared" si="8"/>
        <v>183.56299081035922</v>
      </c>
      <c r="P45" s="9"/>
    </row>
    <row r="46" spans="1:16">
      <c r="A46" s="12"/>
      <c r="B46" s="25">
        <v>347.2</v>
      </c>
      <c r="C46" s="20" t="s">
        <v>48</v>
      </c>
      <c r="D46" s="46">
        <v>506571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506571</v>
      </c>
      <c r="O46" s="47">
        <f t="shared" si="8"/>
        <v>42.32005012531328</v>
      </c>
      <c r="P46" s="9"/>
    </row>
    <row r="47" spans="1:16">
      <c r="A47" s="12"/>
      <c r="B47" s="25">
        <v>347.5</v>
      </c>
      <c r="C47" s="20" t="s">
        <v>49</v>
      </c>
      <c r="D47" s="46">
        <v>201562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201562</v>
      </c>
      <c r="O47" s="47">
        <f t="shared" si="8"/>
        <v>16.838930659983291</v>
      </c>
      <c r="P47" s="9"/>
    </row>
    <row r="48" spans="1:16">
      <c r="A48" s="12"/>
      <c r="B48" s="25">
        <v>347.9</v>
      </c>
      <c r="C48" s="20" t="s">
        <v>50</v>
      </c>
      <c r="D48" s="46">
        <v>10295</v>
      </c>
      <c r="E48" s="46">
        <v>139997</v>
      </c>
      <c r="F48" s="46">
        <v>0</v>
      </c>
      <c r="G48" s="46">
        <v>0</v>
      </c>
      <c r="H48" s="46">
        <v>0</v>
      </c>
      <c r="I48" s="46">
        <v>1343072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1493364</v>
      </c>
      <c r="O48" s="47">
        <f t="shared" si="8"/>
        <v>124.75889724310777</v>
      </c>
      <c r="P48" s="9"/>
    </row>
    <row r="49" spans="1:119" ht="15.75">
      <c r="A49" s="29" t="s">
        <v>39</v>
      </c>
      <c r="B49" s="30"/>
      <c r="C49" s="31"/>
      <c r="D49" s="32">
        <f t="shared" ref="D49:M49" si="10">SUM(D50:D53)</f>
        <v>36661</v>
      </c>
      <c r="E49" s="32">
        <f t="shared" si="10"/>
        <v>82345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63" si="11">SUM(D49:M49)</f>
        <v>119006</v>
      </c>
      <c r="O49" s="45">
        <f t="shared" si="8"/>
        <v>9.9420217209690893</v>
      </c>
      <c r="P49" s="10"/>
    </row>
    <row r="50" spans="1:119">
      <c r="A50" s="13"/>
      <c r="B50" s="39">
        <v>351.1</v>
      </c>
      <c r="C50" s="21" t="s">
        <v>53</v>
      </c>
      <c r="D50" s="46">
        <v>16531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16531</v>
      </c>
      <c r="O50" s="47">
        <f t="shared" si="8"/>
        <v>1.3810359231411864</v>
      </c>
      <c r="P50" s="9"/>
    </row>
    <row r="51" spans="1:119">
      <c r="A51" s="13"/>
      <c r="B51" s="39">
        <v>351.2</v>
      </c>
      <c r="C51" s="21" t="s">
        <v>54</v>
      </c>
      <c r="D51" s="46">
        <v>1834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1834</v>
      </c>
      <c r="O51" s="47">
        <f t="shared" si="8"/>
        <v>0.15321637426900586</v>
      </c>
      <c r="P51" s="9"/>
    </row>
    <row r="52" spans="1:119">
      <c r="A52" s="13"/>
      <c r="B52" s="39">
        <v>355</v>
      </c>
      <c r="C52" s="21" t="s">
        <v>100</v>
      </c>
      <c r="D52" s="46">
        <v>0</v>
      </c>
      <c r="E52" s="46">
        <v>80845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80845</v>
      </c>
      <c r="O52" s="47">
        <f t="shared" si="8"/>
        <v>6.753968253968254</v>
      </c>
      <c r="P52" s="9"/>
    </row>
    <row r="53" spans="1:119">
      <c r="A53" s="13"/>
      <c r="B53" s="39">
        <v>359</v>
      </c>
      <c r="C53" s="21" t="s">
        <v>55</v>
      </c>
      <c r="D53" s="46">
        <v>18296</v>
      </c>
      <c r="E53" s="46">
        <v>1500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19796</v>
      </c>
      <c r="O53" s="47">
        <f t="shared" si="8"/>
        <v>1.6538011695906434</v>
      </c>
      <c r="P53" s="9"/>
    </row>
    <row r="54" spans="1:119" ht="15.75">
      <c r="A54" s="29" t="s">
        <v>3</v>
      </c>
      <c r="B54" s="30"/>
      <c r="C54" s="31"/>
      <c r="D54" s="32">
        <f t="shared" ref="D54:M54" si="12">SUM(D55:D60)</f>
        <v>481089</v>
      </c>
      <c r="E54" s="32">
        <f t="shared" si="12"/>
        <v>24595</v>
      </c>
      <c r="F54" s="32">
        <f t="shared" si="12"/>
        <v>0</v>
      </c>
      <c r="G54" s="32">
        <f t="shared" si="12"/>
        <v>5108</v>
      </c>
      <c r="H54" s="32">
        <f t="shared" si="12"/>
        <v>0</v>
      </c>
      <c r="I54" s="32">
        <f t="shared" si="12"/>
        <v>2371512</v>
      </c>
      <c r="J54" s="32">
        <f t="shared" si="12"/>
        <v>76771</v>
      </c>
      <c r="K54" s="32">
        <f t="shared" si="12"/>
        <v>3827963</v>
      </c>
      <c r="L54" s="32">
        <f t="shared" si="12"/>
        <v>0</v>
      </c>
      <c r="M54" s="32">
        <f t="shared" si="12"/>
        <v>0</v>
      </c>
      <c r="N54" s="32">
        <f t="shared" si="11"/>
        <v>6787038</v>
      </c>
      <c r="O54" s="45">
        <f t="shared" si="8"/>
        <v>567.00401002506271</v>
      </c>
      <c r="P54" s="10"/>
    </row>
    <row r="55" spans="1:119">
      <c r="A55" s="12"/>
      <c r="B55" s="25">
        <v>361.1</v>
      </c>
      <c r="C55" s="20" t="s">
        <v>56</v>
      </c>
      <c r="D55" s="46">
        <v>21225</v>
      </c>
      <c r="E55" s="46">
        <v>0</v>
      </c>
      <c r="F55" s="46">
        <v>0</v>
      </c>
      <c r="G55" s="46">
        <v>5108</v>
      </c>
      <c r="H55" s="46">
        <v>0</v>
      </c>
      <c r="I55" s="46">
        <v>70576</v>
      </c>
      <c r="J55" s="46">
        <v>0</v>
      </c>
      <c r="K55" s="46">
        <v>782232</v>
      </c>
      <c r="L55" s="46">
        <v>0</v>
      </c>
      <c r="M55" s="46">
        <v>0</v>
      </c>
      <c r="N55" s="46">
        <f t="shared" si="11"/>
        <v>879141</v>
      </c>
      <c r="O55" s="47">
        <f t="shared" si="8"/>
        <v>73.445363408521303</v>
      </c>
      <c r="P55" s="9"/>
    </row>
    <row r="56" spans="1:119">
      <c r="A56" s="12"/>
      <c r="B56" s="25">
        <v>361.4</v>
      </c>
      <c r="C56" s="20" t="s">
        <v>120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-138832</v>
      </c>
      <c r="L56" s="46">
        <v>0</v>
      </c>
      <c r="M56" s="46">
        <v>0</v>
      </c>
      <c r="N56" s="46">
        <f t="shared" si="11"/>
        <v>-138832</v>
      </c>
      <c r="O56" s="47">
        <f t="shared" si="8"/>
        <v>-11.598329156223894</v>
      </c>
      <c r="P56" s="9"/>
    </row>
    <row r="57" spans="1:119">
      <c r="A57" s="12"/>
      <c r="B57" s="25">
        <v>362</v>
      </c>
      <c r="C57" s="20" t="s">
        <v>58</v>
      </c>
      <c r="D57" s="46">
        <v>163553</v>
      </c>
      <c r="E57" s="46">
        <v>0</v>
      </c>
      <c r="F57" s="46">
        <v>0</v>
      </c>
      <c r="G57" s="46">
        <v>0</v>
      </c>
      <c r="H57" s="46">
        <v>0</v>
      </c>
      <c r="I57" s="46">
        <v>579307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742860</v>
      </c>
      <c r="O57" s="47">
        <f t="shared" si="8"/>
        <v>62.060150375939848</v>
      </c>
      <c r="P57" s="9"/>
    </row>
    <row r="58" spans="1:119">
      <c r="A58" s="12"/>
      <c r="B58" s="25">
        <v>364</v>
      </c>
      <c r="C58" s="20" t="s">
        <v>121</v>
      </c>
      <c r="D58" s="46">
        <v>248963</v>
      </c>
      <c r="E58" s="46">
        <v>0</v>
      </c>
      <c r="F58" s="46">
        <v>0</v>
      </c>
      <c r="G58" s="46">
        <v>0</v>
      </c>
      <c r="H58" s="46">
        <v>0</v>
      </c>
      <c r="I58" s="46">
        <v>26440</v>
      </c>
      <c r="J58" s="46">
        <v>39681</v>
      </c>
      <c r="K58" s="46">
        <v>0</v>
      </c>
      <c r="L58" s="46">
        <v>0</v>
      </c>
      <c r="M58" s="46">
        <v>0</v>
      </c>
      <c r="N58" s="46">
        <f t="shared" si="11"/>
        <v>315084</v>
      </c>
      <c r="O58" s="47">
        <f t="shared" si="8"/>
        <v>26.322807017543859</v>
      </c>
      <c r="P58" s="9"/>
    </row>
    <row r="59" spans="1:119">
      <c r="A59" s="12"/>
      <c r="B59" s="25">
        <v>368</v>
      </c>
      <c r="C59" s="20" t="s">
        <v>61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3154534</v>
      </c>
      <c r="L59" s="46">
        <v>0</v>
      </c>
      <c r="M59" s="46">
        <v>0</v>
      </c>
      <c r="N59" s="46">
        <f t="shared" si="11"/>
        <v>3154534</v>
      </c>
      <c r="O59" s="47">
        <f t="shared" si="8"/>
        <v>263.53667502088553</v>
      </c>
      <c r="P59" s="9"/>
    </row>
    <row r="60" spans="1:119">
      <c r="A60" s="12"/>
      <c r="B60" s="25">
        <v>369.9</v>
      </c>
      <c r="C60" s="20" t="s">
        <v>62</v>
      </c>
      <c r="D60" s="46">
        <v>47348</v>
      </c>
      <c r="E60" s="46">
        <v>24595</v>
      </c>
      <c r="F60" s="46">
        <v>0</v>
      </c>
      <c r="G60" s="46">
        <v>0</v>
      </c>
      <c r="H60" s="46">
        <v>0</v>
      </c>
      <c r="I60" s="46">
        <v>1695189</v>
      </c>
      <c r="J60" s="46">
        <v>37090</v>
      </c>
      <c r="K60" s="46">
        <v>30029</v>
      </c>
      <c r="L60" s="46">
        <v>0</v>
      </c>
      <c r="M60" s="46">
        <v>0</v>
      </c>
      <c r="N60" s="46">
        <f t="shared" si="11"/>
        <v>1834251</v>
      </c>
      <c r="O60" s="47">
        <f t="shared" si="8"/>
        <v>153.237343358396</v>
      </c>
      <c r="P60" s="9"/>
    </row>
    <row r="61" spans="1:119" ht="15.75">
      <c r="A61" s="29" t="s">
        <v>40</v>
      </c>
      <c r="B61" s="30"/>
      <c r="C61" s="31"/>
      <c r="D61" s="32">
        <f t="shared" ref="D61:M61" si="13">SUM(D62:D62)</f>
        <v>482395</v>
      </c>
      <c r="E61" s="32">
        <f t="shared" si="13"/>
        <v>0</v>
      </c>
      <c r="F61" s="32">
        <f t="shared" si="13"/>
        <v>425000</v>
      </c>
      <c r="G61" s="32">
        <f t="shared" si="13"/>
        <v>1351960</v>
      </c>
      <c r="H61" s="32">
        <f t="shared" si="13"/>
        <v>0</v>
      </c>
      <c r="I61" s="32">
        <f t="shared" si="13"/>
        <v>641815</v>
      </c>
      <c r="J61" s="32">
        <f t="shared" si="13"/>
        <v>0</v>
      </c>
      <c r="K61" s="32">
        <f t="shared" si="13"/>
        <v>0</v>
      </c>
      <c r="L61" s="32">
        <f t="shared" si="13"/>
        <v>0</v>
      </c>
      <c r="M61" s="32">
        <f t="shared" si="13"/>
        <v>0</v>
      </c>
      <c r="N61" s="32">
        <f t="shared" si="11"/>
        <v>2901170</v>
      </c>
      <c r="O61" s="45">
        <f t="shared" si="8"/>
        <v>242.37009189640767</v>
      </c>
      <c r="P61" s="9"/>
    </row>
    <row r="62" spans="1:119" ht="15.75" thickBot="1">
      <c r="A62" s="12"/>
      <c r="B62" s="25">
        <v>381</v>
      </c>
      <c r="C62" s="20" t="s">
        <v>63</v>
      </c>
      <c r="D62" s="46">
        <v>482395</v>
      </c>
      <c r="E62" s="46">
        <v>0</v>
      </c>
      <c r="F62" s="46">
        <v>425000</v>
      </c>
      <c r="G62" s="46">
        <v>1351960</v>
      </c>
      <c r="H62" s="46">
        <v>0</v>
      </c>
      <c r="I62" s="46">
        <v>641815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2901170</v>
      </c>
      <c r="O62" s="47">
        <f t="shared" si="8"/>
        <v>242.37009189640767</v>
      </c>
      <c r="P62" s="9"/>
    </row>
    <row r="63" spans="1:119" ht="16.5" thickBot="1">
      <c r="A63" s="14" t="s">
        <v>51</v>
      </c>
      <c r="B63" s="23"/>
      <c r="C63" s="22"/>
      <c r="D63" s="15">
        <f t="shared" ref="D63:M63" si="14">SUM(D5,D16,D24,D37,D49,D54,D61)</f>
        <v>19178433</v>
      </c>
      <c r="E63" s="15">
        <f t="shared" si="14"/>
        <v>490011</v>
      </c>
      <c r="F63" s="15">
        <f t="shared" si="14"/>
        <v>425000</v>
      </c>
      <c r="G63" s="15">
        <f t="shared" si="14"/>
        <v>2638959</v>
      </c>
      <c r="H63" s="15">
        <f t="shared" si="14"/>
        <v>0</v>
      </c>
      <c r="I63" s="15">
        <f t="shared" si="14"/>
        <v>19087905</v>
      </c>
      <c r="J63" s="15">
        <f t="shared" si="14"/>
        <v>1500228</v>
      </c>
      <c r="K63" s="15">
        <f t="shared" si="14"/>
        <v>4043931</v>
      </c>
      <c r="L63" s="15">
        <f t="shared" si="14"/>
        <v>0</v>
      </c>
      <c r="M63" s="15">
        <f t="shared" si="14"/>
        <v>0</v>
      </c>
      <c r="N63" s="15">
        <f t="shared" si="11"/>
        <v>47364467</v>
      </c>
      <c r="O63" s="38">
        <f t="shared" si="8"/>
        <v>3956.9312447786133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18" t="s">
        <v>127</v>
      </c>
      <c r="M65" s="118"/>
      <c r="N65" s="118"/>
      <c r="O65" s="43">
        <v>11970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customHeight="1" thickBot="1">
      <c r="A67" s="120" t="s">
        <v>82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2025-03-12T21:57:43Z</cp:lastPrinted>
  <dcterms:created xsi:type="dcterms:W3CDTF">2000-08-31T21:26:31Z</dcterms:created>
  <dcterms:modified xsi:type="dcterms:W3CDTF">2025-03-12T21:57:48Z</dcterms:modified>
</cp:coreProperties>
</file>