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'2008'!$A$1:$O$54</definedName>
    <definedName name="_xlnm.Print_Area" localSheetId="14">'2009'!$A$1:$O$54</definedName>
    <definedName name="_xlnm.Print_Area" localSheetId="13">'2010'!$A$1:$O$56</definedName>
    <definedName name="_xlnm.Print_Area" localSheetId="12">'2011'!$A$1:$O$61</definedName>
    <definedName name="_xlnm.Print_Area" localSheetId="11">'2012'!$A$1:$O$57</definedName>
    <definedName name="_xlnm.Print_Area" localSheetId="10">'2013'!$A$1:$O$54</definedName>
    <definedName name="_xlnm.Print_Area" localSheetId="9">'2014'!$A$1:$O$61</definedName>
    <definedName name="_xlnm.Print_Area" localSheetId="8">'2015'!$A$1:$O$61</definedName>
    <definedName name="_xlnm.Print_Area" localSheetId="7">'2016'!$A$1:$O$60</definedName>
    <definedName name="_xlnm.Print_Area" localSheetId="6">'2017'!$A$1:$O$59</definedName>
    <definedName name="_xlnm.Print_Area" localSheetId="5">'2018'!$A$1:$O$61</definedName>
    <definedName name="_xlnm.Print_Area" localSheetId="4">'2019'!$A$1:$O$60</definedName>
    <definedName name="_xlnm.Print_Area" localSheetId="3">'2020'!$A$1:$O$59</definedName>
    <definedName name="_xlnm.Print_Area" localSheetId="2">'2021'!$A$1:$P$60</definedName>
    <definedName name="_xlnm.Print_Area" localSheetId="1">'2022'!$A$1:$P$59</definedName>
    <definedName name="_xlnm.Print_Area" localSheetId="0">'2023'!$A$1:$P$61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6" i="49" l="1"/>
  <c r="P56" i="49" s="1"/>
  <c r="O55" i="49"/>
  <c r="P55" i="49" s="1"/>
  <c r="N54" i="49"/>
  <c r="M54" i="49"/>
  <c r="L54" i="49"/>
  <c r="K54" i="49"/>
  <c r="J54" i="49"/>
  <c r="I54" i="49"/>
  <c r="H54" i="49"/>
  <c r="G54" i="49"/>
  <c r="F54" i="49"/>
  <c r="E54" i="49"/>
  <c r="D54" i="49"/>
  <c r="O53" i="49"/>
  <c r="P53" i="49" s="1"/>
  <c r="O52" i="49"/>
  <c r="P52" i="49" s="1"/>
  <c r="O51" i="49"/>
  <c r="P51" i="49" s="1"/>
  <c r="O50" i="49"/>
  <c r="P50" i="49" s="1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4" i="49" l="1"/>
  <c r="P54" i="49" s="1"/>
  <c r="O48" i="49"/>
  <c r="P48" i="49" s="1"/>
  <c r="O44" i="49"/>
  <c r="P44" i="49" s="1"/>
  <c r="O37" i="49"/>
  <c r="P37" i="49" s="1"/>
  <c r="K57" i="49"/>
  <c r="E57" i="49"/>
  <c r="D57" i="49"/>
  <c r="J57" i="49"/>
  <c r="I57" i="49"/>
  <c r="G57" i="49"/>
  <c r="F57" i="49"/>
  <c r="L57" i="49"/>
  <c r="O14" i="49"/>
  <c r="P14" i="49" s="1"/>
  <c r="N57" i="49"/>
  <c r="H57" i="49"/>
  <c r="M57" i="49"/>
  <c r="O26" i="49"/>
  <c r="P26" i="49" s="1"/>
  <c r="O5" i="49"/>
  <c r="P5" i="49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7" i="49" l="1"/>
  <c r="P57" i="49" s="1"/>
  <c r="O51" i="48"/>
  <c r="P51" i="48" s="1"/>
  <c r="O44" i="48"/>
  <c r="P44" i="48" s="1"/>
  <c r="O40" i="48"/>
  <c r="P40" i="48" s="1"/>
  <c r="O34" i="48"/>
  <c r="P34" i="48" s="1"/>
  <c r="I55" i="48"/>
  <c r="O22" i="48"/>
  <c r="P22" i="48" s="1"/>
  <c r="N55" i="48"/>
  <c r="H55" i="48"/>
  <c r="J55" i="48"/>
  <c r="D55" i="48"/>
  <c r="K55" i="48"/>
  <c r="L55" i="48"/>
  <c r="E55" i="48"/>
  <c r="G55" i="48"/>
  <c r="M55" i="48"/>
  <c r="F55" i="48"/>
  <c r="O14" i="48"/>
  <c r="P14" i="48" s="1"/>
  <c r="O5" i="48"/>
  <c r="P5" i="48" s="1"/>
  <c r="O55" i="47"/>
  <c r="P55" i="47"/>
  <c r="O54" i="47"/>
  <c r="P54" i="47"/>
  <c r="O53" i="47"/>
  <c r="P53" i="47" s="1"/>
  <c r="O52" i="47"/>
  <c r="P52" i="47"/>
  <c r="N51" i="47"/>
  <c r="M51" i="47"/>
  <c r="M56" i="47" s="1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/>
  <c r="O48" i="47"/>
  <c r="P48" i="47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 s="1"/>
  <c r="O43" i="47"/>
  <c r="P43" i="47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/>
  <c r="O39" i="47"/>
  <c r="P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/>
  <c r="O35" i="47"/>
  <c r="P35" i="47" s="1"/>
  <c r="O34" i="47"/>
  <c r="P34" i="47"/>
  <c r="O33" i="47"/>
  <c r="P33" i="47"/>
  <c r="O32" i="47"/>
  <c r="P32" i="47" s="1"/>
  <c r="O31" i="47"/>
  <c r="P31" i="47"/>
  <c r="O30" i="47"/>
  <c r="P30" i="47"/>
  <c r="O29" i="47"/>
  <c r="P29" i="47" s="1"/>
  <c r="O28" i="47"/>
  <c r="P28" i="47"/>
  <c r="O27" i="47"/>
  <c r="P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54" i="45"/>
  <c r="O54" i="45"/>
  <c r="N53" i="45"/>
  <c r="O53" i="45"/>
  <c r="M52" i="45"/>
  <c r="L52" i="45"/>
  <c r="K52" i="45"/>
  <c r="J52" i="45"/>
  <c r="I52" i="45"/>
  <c r="H52" i="45"/>
  <c r="G52" i="45"/>
  <c r="F52" i="45"/>
  <c r="E52" i="45"/>
  <c r="D52" i="45"/>
  <c r="N51" i="45"/>
  <c r="O51" i="45"/>
  <c r="N50" i="45"/>
  <c r="O50" i="45" s="1"/>
  <c r="N49" i="45"/>
  <c r="O49" i="45" s="1"/>
  <c r="N48" i="45"/>
  <c r="O48" i="45" s="1"/>
  <c r="N47" i="45"/>
  <c r="O47" i="45" s="1"/>
  <c r="M46" i="45"/>
  <c r="N46" i="45" s="1"/>
  <c r="O46" i="45" s="1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/>
  <c r="N43" i="45"/>
  <c r="O43" i="45"/>
  <c r="M42" i="45"/>
  <c r="L42" i="45"/>
  <c r="K42" i="45"/>
  <c r="J42" i="45"/>
  <c r="I42" i="45"/>
  <c r="H42" i="45"/>
  <c r="G42" i="45"/>
  <c r="F42" i="45"/>
  <c r="E42" i="45"/>
  <c r="D42" i="45"/>
  <c r="N42" i="45" s="1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N53" i="44" s="1"/>
  <c r="O53" i="44" s="1"/>
  <c r="D53" i="44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56" i="43"/>
  <c r="O56" i="43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 s="1"/>
  <c r="N51" i="43"/>
  <c r="O51" i="43" s="1"/>
  <c r="N50" i="43"/>
  <c r="O50" i="43" s="1"/>
  <c r="N49" i="43"/>
  <c r="O49" i="43"/>
  <c r="M48" i="43"/>
  <c r="L48" i="43"/>
  <c r="K48" i="43"/>
  <c r="J48" i="43"/>
  <c r="I48" i="43"/>
  <c r="H48" i="43"/>
  <c r="G48" i="43"/>
  <c r="F48" i="43"/>
  <c r="E48" i="43"/>
  <c r="D48" i="43"/>
  <c r="N47" i="43"/>
  <c r="O47" i="43"/>
  <c r="N46" i="43"/>
  <c r="O46" i="43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/>
  <c r="N38" i="43"/>
  <c r="O38" i="43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4" i="42"/>
  <c r="O54" i="42" s="1"/>
  <c r="N53" i="42"/>
  <c r="O53" i="42" s="1"/>
  <c r="N52" i="42"/>
  <c r="O52" i="42" s="1"/>
  <c r="N51" i="42"/>
  <c r="O51" i="42"/>
  <c r="M50" i="42"/>
  <c r="L50" i="42"/>
  <c r="K50" i="42"/>
  <c r="J50" i="42"/>
  <c r="I50" i="42"/>
  <c r="H50" i="42"/>
  <c r="G50" i="42"/>
  <c r="F50" i="42"/>
  <c r="E50" i="42"/>
  <c r="D50" i="42"/>
  <c r="N49" i="42"/>
  <c r="O49" i="42"/>
  <c r="N48" i="42"/>
  <c r="O48" i="42"/>
  <c r="N47" i="42"/>
  <c r="O47" i="42" s="1"/>
  <c r="N46" i="42"/>
  <c r="O46" i="42" s="1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5" i="41"/>
  <c r="O55" i="41" s="1"/>
  <c r="N54" i="41"/>
  <c r="O54" i="41" s="1"/>
  <c r="N53" i="41"/>
  <c r="O53" i="41" s="1"/>
  <c r="M52" i="41"/>
  <c r="L52" i="41"/>
  <c r="L56" i="41" s="1"/>
  <c r="K52" i="41"/>
  <c r="J52" i="41"/>
  <c r="I52" i="41"/>
  <c r="H52" i="41"/>
  <c r="G52" i="41"/>
  <c r="F52" i="41"/>
  <c r="E52" i="41"/>
  <c r="D52" i="41"/>
  <c r="N51" i="41"/>
  <c r="O51" i="41" s="1"/>
  <c r="N50" i="41"/>
  <c r="O50" i="41"/>
  <c r="N49" i="41"/>
  <c r="O49" i="4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6" i="40"/>
  <c r="O56" i="40" s="1"/>
  <c r="N55" i="40"/>
  <c r="O55" i="40" s="1"/>
  <c r="N54" i="40"/>
  <c r="O54" i="40" s="1"/>
  <c r="M53" i="40"/>
  <c r="L53" i="40"/>
  <c r="K53" i="40"/>
  <c r="J53" i="40"/>
  <c r="I53" i="40"/>
  <c r="H53" i="40"/>
  <c r="G53" i="40"/>
  <c r="F53" i="40"/>
  <c r="E53" i="40"/>
  <c r="D53" i="40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/>
  <c r="M43" i="40"/>
  <c r="L43" i="40"/>
  <c r="K43" i="40"/>
  <c r="J43" i="40"/>
  <c r="I43" i="40"/>
  <c r="H43" i="40"/>
  <c r="G43" i="40"/>
  <c r="F43" i="40"/>
  <c r="E43" i="40"/>
  <c r="D43" i="40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G57" i="39" s="1"/>
  <c r="F25" i="39"/>
  <c r="E25" i="39"/>
  <c r="D25" i="39"/>
  <c r="N24" i="39"/>
  <c r="O24" i="39" s="1"/>
  <c r="N23" i="39"/>
  <c r="O23" i="39" s="1"/>
  <c r="N22" i="39"/>
  <c r="O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K57" i="39" s="1"/>
  <c r="J5" i="39"/>
  <c r="I5" i="39"/>
  <c r="H5" i="39"/>
  <c r="G5" i="39"/>
  <c r="F5" i="39"/>
  <c r="E5" i="39"/>
  <c r="D5" i="39"/>
  <c r="N49" i="38"/>
  <c r="O49" i="38" s="1"/>
  <c r="N48" i="38"/>
  <c r="O48" i="38" s="1"/>
  <c r="M47" i="38"/>
  <c r="L47" i="38"/>
  <c r="K47" i="38"/>
  <c r="K50" i="38" s="1"/>
  <c r="J47" i="38"/>
  <c r="J50" i="38" s="1"/>
  <c r="I47" i="38"/>
  <c r="H47" i="38"/>
  <c r="G47" i="38"/>
  <c r="F47" i="38"/>
  <c r="E47" i="38"/>
  <c r="D47" i="38"/>
  <c r="N46" i="38"/>
  <c r="O46" i="38" s="1"/>
  <c r="N45" i="38"/>
  <c r="O45" i="38" s="1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G50" i="38" s="1"/>
  <c r="F31" i="38"/>
  <c r="E31" i="38"/>
  <c r="D31" i="38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M23" i="38"/>
  <c r="L23" i="38"/>
  <c r="K23" i="38"/>
  <c r="J23" i="38"/>
  <c r="I23" i="38"/>
  <c r="H23" i="38"/>
  <c r="N23" i="38" s="1"/>
  <c r="O23" i="38" s="1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N37" i="37" s="1"/>
  <c r="O37" i="37" s="1"/>
  <c r="D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E50" i="37" s="1"/>
  <c r="D29" i="37"/>
  <c r="N28" i="37"/>
  <c r="O28" i="37"/>
  <c r="N27" i="37"/>
  <c r="O27" i="37"/>
  <c r="N26" i="37"/>
  <c r="O26" i="37" s="1"/>
  <c r="N25" i="37"/>
  <c r="O25" i="37" s="1"/>
  <c r="N24" i="37"/>
  <c r="O24" i="37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/>
  <c r="N19" i="37"/>
  <c r="O19" i="37" s="1"/>
  <c r="N18" i="37"/>
  <c r="O18" i="37" s="1"/>
  <c r="N17" i="37"/>
  <c r="O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N11" i="37"/>
  <c r="O11" i="37" s="1"/>
  <c r="N10" i="37"/>
  <c r="O10" i="37" s="1"/>
  <c r="N9" i="37"/>
  <c r="O9" i="37"/>
  <c r="N8" i="37"/>
  <c r="O8" i="37" s="1"/>
  <c r="N7" i="37"/>
  <c r="O7" i="37"/>
  <c r="N6" i="37"/>
  <c r="O6" i="37"/>
  <c r="M5" i="37"/>
  <c r="L5" i="37"/>
  <c r="K5" i="37"/>
  <c r="K50" i="37" s="1"/>
  <c r="J5" i="37"/>
  <c r="I5" i="37"/>
  <c r="I50" i="37" s="1"/>
  <c r="H5" i="37"/>
  <c r="N5" i="37" s="1"/>
  <c r="O5" i="37" s="1"/>
  <c r="G5" i="37"/>
  <c r="F5" i="37"/>
  <c r="E5" i="37"/>
  <c r="D5" i="37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F53" i="36" s="1"/>
  <c r="E44" i="36"/>
  <c r="D44" i="36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N23" i="36" s="1"/>
  <c r="O23" i="36" s="1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E53" i="36" s="1"/>
  <c r="D5" i="36"/>
  <c r="N56" i="35"/>
  <c r="O56" i="35" s="1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 s="1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G57" i="35" s="1"/>
  <c r="F47" i="35"/>
  <c r="F57" i="35" s="1"/>
  <c r="E47" i="35"/>
  <c r="D47" i="35"/>
  <c r="N46" i="35"/>
  <c r="O46" i="35" s="1"/>
  <c r="N45" i="35"/>
  <c r="O45" i="35"/>
  <c r="N44" i="35"/>
  <c r="O44" i="35" s="1"/>
  <c r="M43" i="35"/>
  <c r="L43" i="35"/>
  <c r="K43" i="35"/>
  <c r="J43" i="35"/>
  <c r="N43" i="35" s="1"/>
  <c r="O43" i="35" s="1"/>
  <c r="I43" i="35"/>
  <c r="H43" i="35"/>
  <c r="G43" i="35"/>
  <c r="F43" i="35"/>
  <c r="E43" i="35"/>
  <c r="D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/>
  <c r="N36" i="35"/>
  <c r="O36" i="35" s="1"/>
  <c r="N35" i="35"/>
  <c r="O35" i="35" s="1"/>
  <c r="M34" i="35"/>
  <c r="L34" i="35"/>
  <c r="N34" i="35" s="1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/>
  <c r="M22" i="35"/>
  <c r="L22" i="35"/>
  <c r="K22" i="35"/>
  <c r="J22" i="35"/>
  <c r="J57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57" i="35"/>
  <c r="L5" i="35"/>
  <c r="L57" i="35" s="1"/>
  <c r="K5" i="35"/>
  <c r="J5" i="35"/>
  <c r="I5" i="35"/>
  <c r="H5" i="35"/>
  <c r="H57" i="35"/>
  <c r="G5" i="35"/>
  <c r="F5" i="35"/>
  <c r="E5" i="35"/>
  <c r="E57" i="35"/>
  <c r="D5" i="35"/>
  <c r="D57" i="35" s="1"/>
  <c r="N51" i="34"/>
  <c r="O51" i="34" s="1"/>
  <c r="N50" i="34"/>
  <c r="O50" i="34" s="1"/>
  <c r="N49" i="34"/>
  <c r="O49" i="34"/>
  <c r="N48" i="34"/>
  <c r="O48" i="34"/>
  <c r="M47" i="34"/>
  <c r="L47" i="34"/>
  <c r="K47" i="34"/>
  <c r="K52" i="34" s="1"/>
  <c r="J47" i="34"/>
  <c r="J52" i="34" s="1"/>
  <c r="I47" i="34"/>
  <c r="H47" i="34"/>
  <c r="G47" i="34"/>
  <c r="F47" i="34"/>
  <c r="E47" i="34"/>
  <c r="D47" i="34"/>
  <c r="N46" i="34"/>
  <c r="O46" i="34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N42" i="34"/>
  <c r="O42" i="34" s="1"/>
  <c r="E42" i="34"/>
  <c r="D42" i="34"/>
  <c r="N41" i="34"/>
  <c r="O41" i="34" s="1"/>
  <c r="N40" i="34"/>
  <c r="O40" i="34"/>
  <c r="M39" i="34"/>
  <c r="L39" i="34"/>
  <c r="K39" i="34"/>
  <c r="J39" i="34"/>
  <c r="I39" i="34"/>
  <c r="H39" i="34"/>
  <c r="N39" i="34" s="1"/>
  <c r="O39" i="34" s="1"/>
  <c r="G39" i="34"/>
  <c r="F39" i="34"/>
  <c r="E39" i="34"/>
  <c r="D39" i="34"/>
  <c r="N38" i="34"/>
  <c r="O38" i="34" s="1"/>
  <c r="N37" i="34"/>
  <c r="O37" i="34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/>
  <c r="M30" i="34"/>
  <c r="L30" i="34"/>
  <c r="K30" i="34"/>
  <c r="J30" i="34"/>
  <c r="I30" i="34"/>
  <c r="H30" i="34"/>
  <c r="G30" i="34"/>
  <c r="F30" i="34"/>
  <c r="E30" i="34"/>
  <c r="D30" i="34"/>
  <c r="N29" i="34"/>
  <c r="O29" i="34"/>
  <c r="N28" i="34"/>
  <c r="O28" i="34"/>
  <c r="N27" i="34"/>
  <c r="O27" i="34" s="1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I52" i="34"/>
  <c r="H5" i="34"/>
  <c r="G5" i="34"/>
  <c r="F5" i="34"/>
  <c r="F52" i="34"/>
  <c r="E5" i="34"/>
  <c r="E52" i="34" s="1"/>
  <c r="D5" i="34"/>
  <c r="N48" i="33"/>
  <c r="O48" i="33"/>
  <c r="N49" i="33"/>
  <c r="O49" i="33"/>
  <c r="N30" i="33"/>
  <c r="O30" i="33" s="1"/>
  <c r="N31" i="33"/>
  <c r="O31" i="33" s="1"/>
  <c r="N32" i="33"/>
  <c r="O32" i="33"/>
  <c r="N33" i="33"/>
  <c r="O33" i="33"/>
  <c r="N34" i="33"/>
  <c r="O34" i="33"/>
  <c r="N35" i="33"/>
  <c r="O35" i="33"/>
  <c r="N36" i="33"/>
  <c r="O36" i="33" s="1"/>
  <c r="N37" i="33"/>
  <c r="O37" i="33" s="1"/>
  <c r="N24" i="33"/>
  <c r="O24" i="33"/>
  <c r="N25" i="33"/>
  <c r="O25" i="33"/>
  <c r="N26" i="33"/>
  <c r="O26" i="33"/>
  <c r="N27" i="33"/>
  <c r="O27" i="33"/>
  <c r="N28" i="33"/>
  <c r="O28" i="33" s="1"/>
  <c r="E29" i="33"/>
  <c r="F29" i="33"/>
  <c r="G29" i="33"/>
  <c r="H29" i="33"/>
  <c r="I29" i="33"/>
  <c r="J29" i="33"/>
  <c r="K29" i="33"/>
  <c r="L29" i="33"/>
  <c r="M29" i="33"/>
  <c r="D29" i="33"/>
  <c r="D50" i="33" s="1"/>
  <c r="E23" i="33"/>
  <c r="F23" i="33"/>
  <c r="G23" i="33"/>
  <c r="H23" i="33"/>
  <c r="I23" i="33"/>
  <c r="J23" i="33"/>
  <c r="K23" i="33"/>
  <c r="L23" i="33"/>
  <c r="M23" i="33"/>
  <c r="D23" i="33"/>
  <c r="E14" i="33"/>
  <c r="N14" i="33" s="1"/>
  <c r="O14" i="33" s="1"/>
  <c r="F14" i="33"/>
  <c r="G14" i="33"/>
  <c r="H14" i="33"/>
  <c r="I14" i="33"/>
  <c r="J14" i="33"/>
  <c r="K14" i="33"/>
  <c r="L14" i="33"/>
  <c r="M14" i="33"/>
  <c r="D14" i="33"/>
  <c r="E5" i="33"/>
  <c r="F5" i="33"/>
  <c r="N5" i="33" s="1"/>
  <c r="O5" i="33" s="1"/>
  <c r="G5" i="33"/>
  <c r="H5" i="33"/>
  <c r="H50" i="33" s="1"/>
  <c r="I5" i="33"/>
  <c r="J5" i="33"/>
  <c r="K5" i="33"/>
  <c r="L5" i="33"/>
  <c r="M5" i="33"/>
  <c r="D5" i="33"/>
  <c r="E46" i="33"/>
  <c r="F46" i="33"/>
  <c r="G46" i="33"/>
  <c r="H46" i="33"/>
  <c r="I46" i="33"/>
  <c r="J46" i="33"/>
  <c r="K46" i="33"/>
  <c r="L46" i="33"/>
  <c r="M46" i="33"/>
  <c r="D46" i="33"/>
  <c r="N47" i="33"/>
  <c r="O47" i="33" s="1"/>
  <c r="N44" i="33"/>
  <c r="O44" i="33" s="1"/>
  <c r="N45" i="33"/>
  <c r="O45" i="33" s="1"/>
  <c r="N43" i="33"/>
  <c r="O43" i="33"/>
  <c r="E42" i="33"/>
  <c r="F42" i="33"/>
  <c r="G42" i="33"/>
  <c r="H42" i="33"/>
  <c r="I42" i="33"/>
  <c r="J42" i="33"/>
  <c r="J50" i="33"/>
  <c r="K42" i="33"/>
  <c r="L42" i="33"/>
  <c r="M42" i="33"/>
  <c r="D42" i="33"/>
  <c r="E39" i="33"/>
  <c r="F39" i="33"/>
  <c r="G39" i="33"/>
  <c r="H39" i="33"/>
  <c r="I39" i="33"/>
  <c r="I50" i="33"/>
  <c r="J39" i="33"/>
  <c r="K39" i="33"/>
  <c r="L39" i="33"/>
  <c r="L50" i="33" s="1"/>
  <c r="M39" i="33"/>
  <c r="D39" i="33"/>
  <c r="N40" i="33"/>
  <c r="O40" i="33"/>
  <c r="N41" i="33"/>
  <c r="O41" i="33" s="1"/>
  <c r="N38" i="33"/>
  <c r="O38" i="33" s="1"/>
  <c r="N16" i="33"/>
  <c r="O16" i="33" s="1"/>
  <c r="N17" i="33"/>
  <c r="O17" i="33"/>
  <c r="N18" i="33"/>
  <c r="O18" i="33" s="1"/>
  <c r="N19" i="33"/>
  <c r="O19" i="33"/>
  <c r="N20" i="33"/>
  <c r="O20" i="33" s="1"/>
  <c r="N21" i="33"/>
  <c r="O21" i="33" s="1"/>
  <c r="N22" i="33"/>
  <c r="O22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 s="1"/>
  <c r="N23" i="33"/>
  <c r="O23" i="33"/>
  <c r="N15" i="33"/>
  <c r="O15" i="33" s="1"/>
  <c r="G50" i="33"/>
  <c r="N53" i="35"/>
  <c r="O53" i="35"/>
  <c r="N47" i="35"/>
  <c r="O47" i="35" s="1"/>
  <c r="O34" i="35"/>
  <c r="N22" i="35"/>
  <c r="O22" i="35" s="1"/>
  <c r="N14" i="34"/>
  <c r="O14" i="34" s="1"/>
  <c r="N47" i="34"/>
  <c r="O47" i="34" s="1"/>
  <c r="N46" i="33"/>
  <c r="O46" i="33"/>
  <c r="D52" i="34"/>
  <c r="J53" i="36"/>
  <c r="H53" i="36"/>
  <c r="G53" i="36"/>
  <c r="K53" i="36"/>
  <c r="L53" i="36"/>
  <c r="N49" i="36"/>
  <c r="O49" i="36" s="1"/>
  <c r="N44" i="36"/>
  <c r="O44" i="36" s="1"/>
  <c r="N41" i="36"/>
  <c r="O41" i="36" s="1"/>
  <c r="N32" i="36"/>
  <c r="O32" i="36"/>
  <c r="D53" i="36"/>
  <c r="N14" i="36"/>
  <c r="O14" i="36" s="1"/>
  <c r="I53" i="36"/>
  <c r="N5" i="36"/>
  <c r="O5" i="36" s="1"/>
  <c r="G50" i="37"/>
  <c r="F50" i="37"/>
  <c r="J50" i="37"/>
  <c r="L50" i="37"/>
  <c r="N29" i="37"/>
  <c r="O29" i="37"/>
  <c r="N14" i="37"/>
  <c r="O14" i="37"/>
  <c r="H50" i="38"/>
  <c r="N39" i="38"/>
  <c r="O39" i="38"/>
  <c r="M50" i="38"/>
  <c r="F50" i="38"/>
  <c r="L50" i="38"/>
  <c r="N42" i="38"/>
  <c r="O42" i="38" s="1"/>
  <c r="D50" i="38"/>
  <c r="N14" i="38"/>
  <c r="O14" i="38"/>
  <c r="I50" i="38"/>
  <c r="N14" i="35"/>
  <c r="O14" i="35"/>
  <c r="N42" i="33"/>
  <c r="O42" i="33" s="1"/>
  <c r="N5" i="34"/>
  <c r="O5" i="34"/>
  <c r="H57" i="39"/>
  <c r="L57" i="39"/>
  <c r="F57" i="39"/>
  <c r="N45" i="39"/>
  <c r="O45" i="39" s="1"/>
  <c r="M57" i="39"/>
  <c r="J57" i="39"/>
  <c r="N37" i="39"/>
  <c r="O37" i="39"/>
  <c r="N25" i="39"/>
  <c r="O25" i="39" s="1"/>
  <c r="N15" i="39"/>
  <c r="O15" i="39"/>
  <c r="N53" i="39"/>
  <c r="O53" i="39"/>
  <c r="N48" i="39"/>
  <c r="O48" i="39" s="1"/>
  <c r="E57" i="39"/>
  <c r="N57" i="39" s="1"/>
  <c r="O57" i="39" s="1"/>
  <c r="I57" i="39"/>
  <c r="D57" i="39"/>
  <c r="N5" i="39"/>
  <c r="O5" i="39"/>
  <c r="E50" i="38"/>
  <c r="N39" i="33"/>
  <c r="O39" i="33" s="1"/>
  <c r="F50" i="33"/>
  <c r="G52" i="34"/>
  <c r="N40" i="37"/>
  <c r="O40" i="37"/>
  <c r="M52" i="34"/>
  <c r="K57" i="35"/>
  <c r="M50" i="37"/>
  <c r="G57" i="40"/>
  <c r="K57" i="40"/>
  <c r="F57" i="40"/>
  <c r="J57" i="40"/>
  <c r="M57" i="40"/>
  <c r="H57" i="40"/>
  <c r="L57" i="40"/>
  <c r="N53" i="40"/>
  <c r="O53" i="40" s="1"/>
  <c r="E57" i="40"/>
  <c r="N46" i="40"/>
  <c r="O46" i="40"/>
  <c r="N43" i="40"/>
  <c r="O43" i="40"/>
  <c r="D57" i="40"/>
  <c r="N57" i="40" s="1"/>
  <c r="O57" i="40" s="1"/>
  <c r="N35" i="40"/>
  <c r="O35" i="40"/>
  <c r="I57" i="40"/>
  <c r="N24" i="40"/>
  <c r="O24" i="40"/>
  <c r="N15" i="40"/>
  <c r="O15" i="40" s="1"/>
  <c r="N5" i="40"/>
  <c r="O5" i="40"/>
  <c r="M56" i="41"/>
  <c r="K56" i="41"/>
  <c r="N42" i="41"/>
  <c r="O42" i="41" s="1"/>
  <c r="J56" i="41"/>
  <c r="H56" i="41"/>
  <c r="G56" i="41"/>
  <c r="N46" i="41"/>
  <c r="O46" i="41"/>
  <c r="F56" i="41"/>
  <c r="N33" i="41"/>
  <c r="O33" i="41"/>
  <c r="N24" i="41"/>
  <c r="O24" i="41" s="1"/>
  <c r="D56" i="41"/>
  <c r="N15" i="41"/>
  <c r="O15" i="41" s="1"/>
  <c r="I56" i="41"/>
  <c r="N56" i="41" s="1"/>
  <c r="O56" i="41" s="1"/>
  <c r="N5" i="41"/>
  <c r="O5" i="41" s="1"/>
  <c r="E56" i="41"/>
  <c r="L55" i="42"/>
  <c r="J55" i="42"/>
  <c r="K55" i="42"/>
  <c r="M55" i="42"/>
  <c r="F55" i="42"/>
  <c r="N5" i="42"/>
  <c r="O5" i="42"/>
  <c r="N39" i="42"/>
  <c r="O39" i="42" s="1"/>
  <c r="H55" i="42"/>
  <c r="G55" i="42"/>
  <c r="N50" i="42"/>
  <c r="O50" i="42"/>
  <c r="N43" i="42"/>
  <c r="O43" i="42" s="1"/>
  <c r="N32" i="42"/>
  <c r="O32" i="42" s="1"/>
  <c r="N24" i="42"/>
  <c r="O24" i="42"/>
  <c r="E55" i="42"/>
  <c r="N55" i="42" s="1"/>
  <c r="O55" i="42" s="1"/>
  <c r="N15" i="42"/>
  <c r="O15" i="42"/>
  <c r="I55" i="42"/>
  <c r="D55" i="42"/>
  <c r="J57" i="43"/>
  <c r="M57" i="43"/>
  <c r="L57" i="43"/>
  <c r="K57" i="43"/>
  <c r="N15" i="43"/>
  <c r="O15" i="43"/>
  <c r="H57" i="43"/>
  <c r="N54" i="43"/>
  <c r="O54" i="43"/>
  <c r="F57" i="43"/>
  <c r="G57" i="43"/>
  <c r="E57" i="43"/>
  <c r="N57" i="43" s="1"/>
  <c r="O57" i="43" s="1"/>
  <c r="N48" i="43"/>
  <c r="O48" i="43"/>
  <c r="N43" i="43"/>
  <c r="O43" i="43" s="1"/>
  <c r="I57" i="43"/>
  <c r="N35" i="43"/>
  <c r="O35" i="43" s="1"/>
  <c r="N24" i="43"/>
  <c r="O24" i="43"/>
  <c r="D57" i="43"/>
  <c r="N5" i="43"/>
  <c r="O5" i="43" s="1"/>
  <c r="L56" i="44"/>
  <c r="K56" i="44"/>
  <c r="J56" i="44"/>
  <c r="M56" i="44"/>
  <c r="F56" i="44"/>
  <c r="H56" i="44"/>
  <c r="G56" i="44"/>
  <c r="N48" i="44"/>
  <c r="O48" i="44" s="1"/>
  <c r="N44" i="44"/>
  <c r="O44" i="44"/>
  <c r="N36" i="44"/>
  <c r="O36" i="44"/>
  <c r="E56" i="44"/>
  <c r="N56" i="44" s="1"/>
  <c r="O56" i="44" s="1"/>
  <c r="N25" i="44"/>
  <c r="O25" i="44"/>
  <c r="N15" i="44"/>
  <c r="O15" i="44" s="1"/>
  <c r="I56" i="44"/>
  <c r="N5" i="44"/>
  <c r="O5" i="44" s="1"/>
  <c r="D56" i="44"/>
  <c r="L55" i="45"/>
  <c r="J55" i="45"/>
  <c r="N52" i="45"/>
  <c r="O52" i="45"/>
  <c r="F55" i="45"/>
  <c r="G55" i="45"/>
  <c r="H55" i="45"/>
  <c r="K55" i="45"/>
  <c r="I55" i="45"/>
  <c r="N36" i="45"/>
  <c r="O36" i="45"/>
  <c r="N25" i="45"/>
  <c r="O25" i="45"/>
  <c r="E55" i="45"/>
  <c r="N15" i="45"/>
  <c r="O15" i="45"/>
  <c r="N5" i="45"/>
  <c r="O5" i="45" s="1"/>
  <c r="O46" i="47"/>
  <c r="P46" i="47" s="1"/>
  <c r="O42" i="47"/>
  <c r="P42" i="47" s="1"/>
  <c r="O37" i="47"/>
  <c r="P37" i="47"/>
  <c r="N56" i="47"/>
  <c r="O24" i="47"/>
  <c r="P24" i="47"/>
  <c r="F56" i="47"/>
  <c r="K56" i="47"/>
  <c r="O15" i="47"/>
  <c r="P15" i="47"/>
  <c r="I56" i="47"/>
  <c r="J56" i="47"/>
  <c r="E56" i="47"/>
  <c r="G56" i="47"/>
  <c r="L56" i="47"/>
  <c r="D56" i="47"/>
  <c r="O56" i="47" s="1"/>
  <c r="P56" i="47" s="1"/>
  <c r="O5" i="47"/>
  <c r="P5" i="47"/>
  <c r="H56" i="47"/>
  <c r="O55" i="48" l="1"/>
  <c r="P55" i="48" s="1"/>
  <c r="N50" i="38"/>
  <c r="O50" i="38" s="1"/>
  <c r="D55" i="45"/>
  <c r="N5" i="35"/>
  <c r="O5" i="35" s="1"/>
  <c r="N31" i="38"/>
  <c r="O31" i="38" s="1"/>
  <c r="H50" i="37"/>
  <c r="O51" i="47"/>
  <c r="P51" i="47" s="1"/>
  <c r="D50" i="37"/>
  <c r="N50" i="37" s="1"/>
  <c r="O50" i="37" s="1"/>
  <c r="N29" i="33"/>
  <c r="O29" i="33" s="1"/>
  <c r="N52" i="41"/>
  <c r="O52" i="41" s="1"/>
  <c r="M55" i="45"/>
  <c r="E50" i="33"/>
  <c r="N50" i="33" s="1"/>
  <c r="O50" i="33" s="1"/>
  <c r="H52" i="34"/>
  <c r="N52" i="34" s="1"/>
  <c r="O52" i="34" s="1"/>
  <c r="N47" i="38"/>
  <c r="O47" i="38" s="1"/>
  <c r="M53" i="36"/>
  <c r="N53" i="36" s="1"/>
  <c r="O53" i="36" s="1"/>
  <c r="M50" i="33"/>
  <c r="K50" i="33"/>
  <c r="L52" i="34"/>
  <c r="N30" i="34"/>
  <c r="O30" i="34" s="1"/>
  <c r="I57" i="35"/>
  <c r="N57" i="35" s="1"/>
  <c r="O57" i="35" s="1"/>
  <c r="N55" i="45" l="1"/>
  <c r="O55" i="45" s="1"/>
</calcChain>
</file>

<file path=xl/sharedStrings.xml><?xml version="1.0" encoding="utf-8"?>
<sst xmlns="http://schemas.openxmlformats.org/spreadsheetml/2006/main" count="1132" uniqueCount="162">
  <si>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</si>
  <si>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</si>
  <si>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</si>
  <si>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</si>
  <si>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</si>
  <si>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</si>
  <si>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</si>
  <si>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</si>
  <si>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</si>
  <si>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</si>
  <si>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</si>
  <si>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</si>
  <si>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</si>
  <si>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</si>
  <si>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</si>
  <si>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</si>
  <si>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</si>
  <si>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</si>
  <si>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</si>
  <si>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</si>
  <si>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Water</t>
  </si>
  <si>
    <t>Franchise Fee - Sewer</t>
  </si>
  <si>
    <t>Franchise Fee - Solid Waste</t>
  </si>
  <si>
    <t>Impact Fees - Residential - Physical Environment</t>
  </si>
  <si>
    <t>Impact Fees - Commercial - Physical Environment</t>
  </si>
  <si>
    <t>Other Permits, Fees, and Special Assessments</t>
  </si>
  <si>
    <t>Intergovernmental Revenue</t>
  </si>
  <si>
    <t>Federal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</si>
  <si>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</si>
  <si>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</si>
  <si>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</si>
  <si>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</si>
  <si>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</si>
  <si>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</si>
  <si>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</si>
  <si>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</si>
  <si>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</si>
  <si>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</si>
  <si>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</si>
  <si>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</si>
  <si>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Protective Inspection Fees</t>
  </si>
  <si>
    <t>Physical Environment - Water Utility</t>
  </si>
  <si>
    <t>Physical Environment - Sewer / Wastewater Utility</t>
  </si>
  <si>
    <t>Physical Environment - Cemetary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</si>
  <si>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</si>
  <si>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</si>
  <si>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</si>
  <si>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</si>
  <si>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</si>
  <si>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</si>
  <si>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</si>
  <si>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</si>
  <si>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Rents and Royalties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</si>
  <si>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</si>
  <si>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</si>
  <si>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</si>
  <si>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</si>
  <si>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</si>
  <si>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</si>
  <si>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</si>
  <si>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</si>
  <si>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</si>
  <si>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</si>
  <si>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</si>
  <si>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Fellsmere Revenues Reported by Account Code and Fund Type</t>
  </si>
  <si>
    <t>Local Fiscal Year Ended September 30, 2010</t>
  </si>
  <si>
    <t>Federal Grant - Public Safety</t>
  </si>
  <si>
    <t>Federal Grant - Physical Environment - Water Supply System</t>
  </si>
  <si>
    <t>Public Safety - Other Public Safety Charges and Fees</t>
  </si>
  <si>
    <t>Contributions and Donations from Private Sources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</si>
  <si>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</si>
  <si>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</si>
  <si>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</si>
  <si>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</si>
  <si>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Economic Environment</t>
  </si>
  <si>
    <t>Federal Grant - Culture / Recreation</t>
  </si>
  <si>
    <t>State Grant - Economic Environment</t>
  </si>
  <si>
    <t>State Grant - Culture / Recreation</t>
  </si>
  <si>
    <t>Judgments and Fines - Other Court-Ordered</t>
  </si>
  <si>
    <t>Disposition of Fixed Assets</t>
  </si>
  <si>
    <t>2011 Municipal Population:</t>
  </si>
  <si>
    <t>Local Fiscal Year Ended September 30, 2012</t>
  </si>
  <si>
    <t>Utility Service Tax - Propane</t>
  </si>
  <si>
    <t>Federal Grant - Physical Environment - Sewer / Wastewater</t>
  </si>
  <si>
    <t>2012 Municipal Population:</t>
  </si>
  <si>
    <t>Local Fiscal Year Ended September 30, 2008</t>
  </si>
  <si>
    <t>Permits and Franchise Fees</t>
  </si>
  <si>
    <t>Other Permits and Fees</t>
  </si>
  <si>
    <t>State Grant - Other</t>
  </si>
  <si>
    <t>Sale of Surplus Materials and Scrap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</si>
  <si>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</si>
  <si>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</si>
  <si>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</si>
  <si>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</si>
  <si>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</si>
  <si>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</si>
  <si>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</si>
  <si>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</si>
  <si>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</si>
  <si>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</si>
  <si>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Court-Ordered Judgments and Fines - Other Court-Ordered</t>
  </si>
  <si>
    <t>2013 Municipal Population:</t>
  </si>
  <si>
    <t>Local Fiscal Year Ended September 30, 2014</t>
  </si>
  <si>
    <t>Franchise Fee - Gas</t>
  </si>
  <si>
    <t>Federal Grant - Physical Environment - Gas Supply System</t>
  </si>
  <si>
    <t>Federal Grant - Physical Environment - Other Physical Environment</t>
  </si>
  <si>
    <t>Proprietary Non-Operating - Capital Contributions from Other Public Source</t>
  </si>
  <si>
    <t>2014 Municipal Population:</t>
  </si>
  <si>
    <t>Local Fiscal Year Ended September 30, 2015</t>
  </si>
  <si>
    <t>State Shared Revenues - General Government - Other General Government</t>
  </si>
  <si>
    <t>Sales - Disposition of Fixed Assets</t>
  </si>
  <si>
    <t>Sales - Sale of Surplus Materials and Scrap</t>
  </si>
  <si>
    <t>Proprietary Non-Operating - Capital Contributions from Private Source</t>
  </si>
  <si>
    <t>2015 Municipal Population:</t>
  </si>
  <si>
    <t>Local Fiscal Year Ended September 30, 2016</t>
  </si>
  <si>
    <t>Local Option Taxes</t>
  </si>
  <si>
    <t>Court-Ordered Judgments and Fines - As Decided by County Court Criminal</t>
  </si>
  <si>
    <t>Court-Ordered Judgments and Fines - As Decided by Circuit Court Criminal</t>
  </si>
  <si>
    <t>2016 Municipal Population:</t>
  </si>
  <si>
    <t>Local Fiscal Year Ended September 30, 2017</t>
  </si>
  <si>
    <t>State Grant - Physical Environment - Stormwater Management</t>
  </si>
  <si>
    <t>Proprietary Non-Operating - Other Grants and Donations</t>
  </si>
  <si>
    <t>2017 Municipal Population:</t>
  </si>
  <si>
    <t>Local Fiscal Year Ended September 30, 2018</t>
  </si>
  <si>
    <t>Federal Grant - Other Federal Grants</t>
  </si>
  <si>
    <t>2018 Municipal Population:</t>
  </si>
  <si>
    <t>Local Fiscal Year Ended September 30, 2019</t>
  </si>
  <si>
    <t>State Grant - Physical Environment - Other Physical Environment</t>
  </si>
  <si>
    <t>State Shared Revenues - Culture / Recreation</t>
  </si>
  <si>
    <t>Culture / Recreation - Cultural Services</t>
  </si>
  <si>
    <t>2019 Municipal Population:</t>
  </si>
  <si>
    <t>Local Fiscal Year Ended September 30, 2020</t>
  </si>
  <si>
    <t>State Grant - Public Safety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</si>
  <si>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</si>
  <si>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</si>
  <si>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</si>
  <si>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</si>
  <si>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</si>
  <si>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</si>
  <si>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</si>
  <si>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</si>
  <si>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</si>
  <si>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</si>
  <si>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</si>
  <si>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Permits - Other</t>
  </si>
  <si>
    <t>Stormwater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</si>
  <si>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</si>
  <si>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</si>
  <si>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</si>
  <si>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</si>
  <si>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Proprietary Non-Operating Sources - Capital Contributions from Federal Government</t>
  </si>
  <si>
    <t>Local Fiscal Year Ended September 30, 2022</t>
  </si>
  <si>
    <t>Second Local Option Fuel Tax (1 to 5 Cents Local Option Fuel Tax) - Municipal Proceeds</t>
  </si>
  <si>
    <t>Inspection Fee</t>
  </si>
  <si>
    <t>Federal Grant - American Rescue Plan Act Funds</t>
  </si>
  <si>
    <t>Federal Grant - Human Services - Other Human Services</t>
  </si>
  <si>
    <t>2022 Municipal Population:</t>
  </si>
  <si>
    <t>Local Fiscal Year Ended September 30, 2023</t>
  </si>
  <si>
    <t>Other Fees and Special Assessments</t>
  </si>
  <si>
    <t>Physical Environment - Other Physical Environment Charges</t>
  </si>
  <si>
    <t>Other Charges for Services (Not Court-Related)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</si>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</sst>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>SUM(D6:D13)</f>
        <v>1392632</v>
      </c>
      <c r="E5" s="27">
        <f>SUM(E6:E13)</f>
        <v>1071576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20849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2485057</v>
      </c>
      <c r="P5" s="33">
        <f>(O5/P$59)</f>
        <v>503.76180823028585</v>
      </c>
      <c r="Q5" s="6"/>
    </row>
    <row r="6" spans="1:134">
      <c r="A6" s="12"/>
      <c r="B6" s="25">
        <v>311</v>
      </c>
      <c r="C6" s="20" t="s">
        <v>3</v>
      </c>
      <c r="D6" s="46">
        <v>687741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687741</v>
      </c>
      <c r="P6" s="47">
        <f>(O6/P$59)</f>
        <v>139.41637948510035</v>
      </c>
      <c r="Q6" s="9"/>
    </row>
    <row r="7" spans="1:134">
      <c r="A7" s="12"/>
      <c r="B7" s="25">
        <v>312.41000000000003</v>
      </c>
      <c r="C7" s="20" t="s">
        <v>140</v>
      </c>
      <c r="D7" s="46">
        <v>0</v>
      </c>
      <c r="E7" s="46">
        <v>1071576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1071576</v>
      </c>
      <c r="P7" s="47">
        <f>(O7/P$59)</f>
        <v>217.22602878572877</v>
      </c>
      <c r="Q7" s="9"/>
    </row>
    <row r="8" spans="1:134">
      <c r="A8" s="12"/>
      <c r="B8" s="25">
        <v>314.10000000000002</v>
      </c>
      <c r="C8" s="20" t="s">
        <v>13</v>
      </c>
      <c r="D8" s="46">
        <v>408319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408319</v>
      </c>
      <c r="P8" s="47">
        <f>(O8/P$59)</f>
        <v>82.772957632272451</v>
      </c>
      <c r="Q8" s="9"/>
    </row>
    <row r="9" spans="1:134">
      <c r="A9" s="12"/>
      <c r="B9" s="25">
        <v>314.3</v>
      </c>
      <c r="C9" s="20" t="s">
        <v>14</v>
      </c>
      <c r="D9" s="46">
        <v>127497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127497</v>
      </c>
      <c r="P9" s="47">
        <f>(O9/P$59)</f>
        <v>25.84573281978512</v>
      </c>
      <c r="Q9" s="9"/>
    </row>
    <row r="10" spans="1:134">
      <c r="A10" s="12"/>
      <c r="B10" s="25">
        <v>314.39999999999998</v>
      </c>
      <c r="C10" s="20" t="s">
        <v>15</v>
      </c>
      <c r="D10" s="46">
        <v>4984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4984</v>
      </c>
      <c r="P10" s="47">
        <f>(O10/P$59)</f>
        <v>1.0103385363875939</v>
      </c>
      <c r="Q10" s="9"/>
    </row>
    <row r="11" spans="1:134">
      <c r="A11" s="12"/>
      <c r="B11" s="25">
        <v>314.8</v>
      </c>
      <c r="C11" s="20" t="s">
        <v>82</v>
      </c>
      <c r="D11" s="46">
        <v>20884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20884</v>
      </c>
      <c r="P11" s="47">
        <f>(O11/P$59)</f>
        <v>4.2335292925197647</v>
      </c>
      <c r="Q11" s="9"/>
    </row>
    <row r="12" spans="1:134">
      <c r="A12" s="12"/>
      <c r="B12" s="25">
        <v>315.10000000000002</v>
      </c>
      <c r="C12" s="20" t="s">
        <v>142</v>
      </c>
      <c r="D12" s="46">
        <v>143207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143207</v>
      </c>
      <c r="P12" s="47">
        <f>(O12/P$59)</f>
        <v>29.030407459963509</v>
      </c>
      <c r="Q12" s="9"/>
    </row>
    <row r="13" spans="1:134">
      <c r="A13" s="12"/>
      <c r="B13" s="25">
        <v>316</v>
      </c>
      <c r="C13" s="20" t="s">
        <v>93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20849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20849</v>
      </c>
      <c r="P13" s="47">
        <f>(O13/P$59)</f>
        <v>4.2264342185282793</v>
      </c>
      <c r="Q13" s="9"/>
    </row>
    <row r="14" spans="1:134" ht="15.75">
      <c r="A14" s="29" t="s">
        <v>18</v>
      </c>
      <c r="B14" s="30"/>
      <c r="C14" s="31"/>
      <c r="D14" s="32">
        <f>SUM(D15:D25)</f>
        <v>440665</v>
      </c>
      <c r="E14" s="32">
        <f>SUM(E15:E25)</f>
        <v>0</v>
      </c>
      <c r="F14" s="32">
        <f>SUM(F15:F25)</f>
        <v>0</v>
      </c>
      <c r="G14" s="32">
        <f>SUM(G15:G25)</f>
        <v>0</v>
      </c>
      <c r="H14" s="32">
        <f>SUM(H15:H25)</f>
        <v>0</v>
      </c>
      <c r="I14" s="32">
        <f>SUM(I15:I25)</f>
        <v>424581</v>
      </c>
      <c r="J14" s="32">
        <f>SUM(J15:J25)</f>
        <v>0</v>
      </c>
      <c r="K14" s="32">
        <f>SUM(K15:K25)</f>
        <v>0</v>
      </c>
      <c r="L14" s="32">
        <f>SUM(L15:L25)</f>
        <v>0</v>
      </c>
      <c r="M14" s="32">
        <f>SUM(M15:M25)</f>
        <v>0</v>
      </c>
      <c r="N14" s="32">
        <f>SUM(N15:N25)</f>
        <v>0</v>
      </c>
      <c r="O14" s="44">
        <f>SUM(D14:N14)</f>
        <v>865246</v>
      </c>
      <c r="P14" s="45">
        <f>(O14/P$59)</f>
        <v>175.39955402392053</v>
      </c>
      <c r="Q14" s="10"/>
    </row>
    <row r="15" spans="1:134">
      <c r="A15" s="12"/>
      <c r="B15" s="25">
        <v>322</v>
      </c>
      <c r="C15" s="20" t="s">
        <v>143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209961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209961</v>
      </c>
      <c r="P15" s="47">
        <f>(O15/P$59)</f>
        <v>42.562538009324953</v>
      </c>
      <c r="Q15" s="9"/>
    </row>
    <row r="16" spans="1:134">
      <c r="A16" s="12"/>
      <c r="B16" s="25">
        <v>322.89999999999998</v>
      </c>
      <c r="C16" s="20" t="s">
        <v>144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7280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1">SUM(D16:N16)</f>
        <v>7280</v>
      </c>
      <c r="P16" s="47">
        <f>(O16/P$59)</f>
        <v>1.4757753902290696</v>
      </c>
      <c r="Q16" s="9"/>
    </row>
    <row r="17" spans="1:17">
      <c r="A17" s="12"/>
      <c r="B17" s="25">
        <v>323.10000000000002</v>
      </c>
      <c r="C17" s="20" t="s">
        <v>19</v>
      </c>
      <c r="D17" s="46">
        <v>308612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308612</v>
      </c>
      <c r="P17" s="47">
        <f>(O17/P$59)</f>
        <v>62.560713561727141</v>
      </c>
      <c r="Q17" s="9"/>
    </row>
    <row r="18" spans="1:17">
      <c r="A18" s="12"/>
      <c r="B18" s="25">
        <v>323.3</v>
      </c>
      <c r="C18" s="20" t="s">
        <v>20</v>
      </c>
      <c r="D18" s="46">
        <v>84243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84243</v>
      </c>
      <c r="P18" s="47">
        <f>(O18/P$59)</f>
        <v>17.077437664707073</v>
      </c>
      <c r="Q18" s="9"/>
    </row>
    <row r="19" spans="1:17">
      <c r="A19" s="12"/>
      <c r="B19" s="25">
        <v>323.39999999999998</v>
      </c>
      <c r="C19" s="20" t="s">
        <v>103</v>
      </c>
      <c r="D19" s="46">
        <v>6947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6947</v>
      </c>
      <c r="P19" s="47">
        <f>(O19/P$59)</f>
        <v>1.408270829110075</v>
      </c>
      <c r="Q19" s="9"/>
    </row>
    <row r="20" spans="1:17">
      <c r="A20" s="12"/>
      <c r="B20" s="25">
        <v>323.60000000000002</v>
      </c>
      <c r="C20" s="20" t="s">
        <v>21</v>
      </c>
      <c r="D20" s="46">
        <v>24528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24528</v>
      </c>
      <c r="P20" s="47">
        <f>(O20/P$59)</f>
        <v>4.9722278532333268</v>
      </c>
      <c r="Q20" s="9"/>
    </row>
    <row r="21" spans="1:17">
      <c r="A21" s="12"/>
      <c r="B21" s="25">
        <v>323.7</v>
      </c>
      <c r="C21" s="20" t="s">
        <v>22</v>
      </c>
      <c r="D21" s="46">
        <v>16335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16335</v>
      </c>
      <c r="P21" s="47">
        <f>(O21/P$59)</f>
        <v>3.311372390026353</v>
      </c>
      <c r="Q21" s="9"/>
    </row>
    <row r="22" spans="1:17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40149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40149</v>
      </c>
      <c r="P22" s="47">
        <f>(O22/P$59)</f>
        <v>8.1388607338333667</v>
      </c>
      <c r="Q22" s="9"/>
    </row>
    <row r="23" spans="1:17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3260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3260</v>
      </c>
      <c r="P23" s="47">
        <f>(O23/P$59)</f>
        <v>0.66085546320697341</v>
      </c>
      <c r="Q23" s="9"/>
    </row>
    <row r="24" spans="1:17">
      <c r="A24" s="12"/>
      <c r="B24" s="25">
        <v>329.2</v>
      </c>
      <c r="C24" s="20" t="s">
        <v>145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117688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117688</v>
      </c>
      <c r="P24" s="47">
        <f>(O24/P$59)</f>
        <v>23.857287654571255</v>
      </c>
      <c r="Q24" s="9"/>
    </row>
    <row r="25" spans="1:17">
      <c r="A25" s="12"/>
      <c r="B25" s="25">
        <v>329.5</v>
      </c>
      <c r="C25" s="20" t="s">
        <v>158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46243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46243</v>
      </c>
      <c r="P25" s="47">
        <f>(O25/P$59)</f>
        <v>9.3742144739509428</v>
      </c>
      <c r="Q25" s="9"/>
    </row>
    <row r="26" spans="1:17" ht="15.75">
      <c r="A26" s="29" t="s">
        <v>146</v>
      </c>
      <c r="B26" s="30"/>
      <c r="C26" s="31"/>
      <c r="D26" s="32">
        <f>SUM(D27:D36)</f>
        <v>841729</v>
      </c>
      <c r="E26" s="32">
        <f>SUM(E27:E36)</f>
        <v>1228664</v>
      </c>
      <c r="F26" s="32">
        <f>SUM(F27:F36)</f>
        <v>0</v>
      </c>
      <c r="G26" s="32">
        <f>SUM(G27:G36)</f>
        <v>0</v>
      </c>
      <c r="H26" s="32">
        <f>SUM(H27:H36)</f>
        <v>0</v>
      </c>
      <c r="I26" s="32">
        <f>SUM(I27:I36)</f>
        <v>497521</v>
      </c>
      <c r="J26" s="32">
        <f>SUM(J27:J36)</f>
        <v>0</v>
      </c>
      <c r="K26" s="32">
        <f>SUM(K27:K36)</f>
        <v>0</v>
      </c>
      <c r="L26" s="32">
        <f>SUM(L27:L36)</f>
        <v>0</v>
      </c>
      <c r="M26" s="32">
        <f>SUM(M27:M36)</f>
        <v>0</v>
      </c>
      <c r="N26" s="32">
        <f>SUM(N27:N36)</f>
        <v>0</v>
      </c>
      <c r="O26" s="44">
        <f>SUM(D26:N26)</f>
        <v>2567914</v>
      </c>
      <c r="P26" s="45">
        <f>(O26/P$59)</f>
        <v>520.55828096493008</v>
      </c>
      <c r="Q26" s="10"/>
    </row>
    <row r="27" spans="1:17">
      <c r="A27" s="12"/>
      <c r="B27" s="25">
        <v>331.35</v>
      </c>
      <c r="C27" s="20" t="s">
        <v>83</v>
      </c>
      <c r="D27" s="46">
        <v>0</v>
      </c>
      <c r="E27" s="46">
        <v>48200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6" si="2">SUM(D27:N27)</f>
        <v>48200</v>
      </c>
      <c r="P27" s="47">
        <f>(O27/P$59)</f>
        <v>9.7709304682748837</v>
      </c>
      <c r="Q27" s="9"/>
    </row>
    <row r="28" spans="1:17">
      <c r="A28" s="12"/>
      <c r="B28" s="25">
        <v>331.39</v>
      </c>
      <c r="C28" s="20" t="s">
        <v>105</v>
      </c>
      <c r="D28" s="46">
        <v>0</v>
      </c>
      <c r="E28" s="46">
        <v>15521</v>
      </c>
      <c r="F28" s="46">
        <v>0</v>
      </c>
      <c r="G28" s="46">
        <v>0</v>
      </c>
      <c r="H28" s="46">
        <v>0</v>
      </c>
      <c r="I28" s="46">
        <v>495736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511257</v>
      </c>
      <c r="P28" s="47">
        <f>(O28/P$59)</f>
        <v>103.64017839043179</v>
      </c>
      <c r="Q28" s="9"/>
    </row>
    <row r="29" spans="1:17">
      <c r="A29" s="12"/>
      <c r="B29" s="25">
        <v>331.49</v>
      </c>
      <c r="C29" s="20" t="s">
        <v>27</v>
      </c>
      <c r="D29" s="46">
        <v>0</v>
      </c>
      <c r="E29" s="46">
        <v>809232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809232</v>
      </c>
      <c r="P29" s="47">
        <f>(O29/P$59)</f>
        <v>164.04459760794649</v>
      </c>
      <c r="Q29" s="9"/>
    </row>
    <row r="30" spans="1:17">
      <c r="A30" s="12"/>
      <c r="B30" s="25">
        <v>334.36</v>
      </c>
      <c r="C30" s="20" t="s">
        <v>120</v>
      </c>
      <c r="D30" s="46">
        <v>0</v>
      </c>
      <c r="E30" s="46">
        <v>161711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161711</v>
      </c>
      <c r="P30" s="47">
        <f>(O30/P$59)</f>
        <v>32.781471721062232</v>
      </c>
      <c r="Q30" s="9"/>
    </row>
    <row r="31" spans="1:17">
      <c r="A31" s="12"/>
      <c r="B31" s="25">
        <v>334.5</v>
      </c>
      <c r="C31" s="20" t="s">
        <v>76</v>
      </c>
      <c r="D31" s="46">
        <v>0</v>
      </c>
      <c r="E31" s="46">
        <v>194000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194000</v>
      </c>
      <c r="P31" s="47">
        <f>(O31/P$59)</f>
        <v>39.326981552807624</v>
      </c>
      <c r="Q31" s="9"/>
    </row>
    <row r="32" spans="1:17">
      <c r="A32" s="12"/>
      <c r="B32" s="25">
        <v>335.125</v>
      </c>
      <c r="C32" s="20" t="s">
        <v>147</v>
      </c>
      <c r="D32" s="46">
        <v>70637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70637</v>
      </c>
      <c r="P32" s="47">
        <f>(O32/P$59)</f>
        <v>14.319278329616866</v>
      </c>
      <c r="Q32" s="9"/>
    </row>
    <row r="33" spans="1:17">
      <c r="A33" s="12"/>
      <c r="B33" s="25">
        <v>335.14</v>
      </c>
      <c r="C33" s="20" t="s">
        <v>96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233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233</v>
      </c>
      <c r="P33" s="47">
        <f>(O33/P$59)</f>
        <v>4.7232921143320492E-2</v>
      </c>
      <c r="Q33" s="9"/>
    </row>
    <row r="34" spans="1:17">
      <c r="A34" s="12"/>
      <c r="B34" s="25">
        <v>335.15</v>
      </c>
      <c r="C34" s="20" t="s">
        <v>97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1552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1552</v>
      </c>
      <c r="P34" s="47">
        <f>(O34/P$59)</f>
        <v>0.31461585242246098</v>
      </c>
      <c r="Q34" s="9"/>
    </row>
    <row r="35" spans="1:17">
      <c r="A35" s="12"/>
      <c r="B35" s="25">
        <v>335.18</v>
      </c>
      <c r="C35" s="20" t="s">
        <v>148</v>
      </c>
      <c r="D35" s="46">
        <v>465691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465691</v>
      </c>
      <c r="P35" s="47">
        <f>(O35/P$59)</f>
        <v>94.403202919116154</v>
      </c>
      <c r="Q35" s="9"/>
    </row>
    <row r="36" spans="1:17">
      <c r="A36" s="12"/>
      <c r="B36" s="25">
        <v>335.19</v>
      </c>
      <c r="C36" s="20" t="s">
        <v>109</v>
      </c>
      <c r="D36" s="46">
        <v>305401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305401</v>
      </c>
      <c r="P36" s="47">
        <f>(O36/P$59)</f>
        <v>61.909791202108252</v>
      </c>
      <c r="Q36" s="9"/>
    </row>
    <row r="37" spans="1:17" ht="15.75">
      <c r="A37" s="29" t="s">
        <v>36</v>
      </c>
      <c r="B37" s="30"/>
      <c r="C37" s="31"/>
      <c r="D37" s="32">
        <f>SUM(D38:D43)</f>
        <v>10600</v>
      </c>
      <c r="E37" s="32">
        <f>SUM(E38:E43)</f>
        <v>0</v>
      </c>
      <c r="F37" s="32">
        <f>SUM(F38:F43)</f>
        <v>0</v>
      </c>
      <c r="G37" s="32">
        <f>SUM(G38:G43)</f>
        <v>0</v>
      </c>
      <c r="H37" s="32">
        <f>SUM(H38:H43)</f>
        <v>0</v>
      </c>
      <c r="I37" s="32">
        <f>SUM(I38:I43)</f>
        <v>1439655</v>
      </c>
      <c r="J37" s="32">
        <f>SUM(J38:J43)</f>
        <v>0</v>
      </c>
      <c r="K37" s="32">
        <f>SUM(K38:K43)</f>
        <v>0</v>
      </c>
      <c r="L37" s="32">
        <f>SUM(L38:L43)</f>
        <v>0</v>
      </c>
      <c r="M37" s="32">
        <f>SUM(M38:M43)</f>
        <v>0</v>
      </c>
      <c r="N37" s="32">
        <f>SUM(N38:N43)</f>
        <v>0</v>
      </c>
      <c r="O37" s="32">
        <f>SUM(D37:N37)</f>
        <v>1450255</v>
      </c>
      <c r="P37" s="45">
        <f>(O37/P$59)</f>
        <v>293.99047232921146</v>
      </c>
      <c r="Q37" s="10"/>
    </row>
    <row r="38" spans="1:17">
      <c r="A38" s="12"/>
      <c r="B38" s="25">
        <v>342.9</v>
      </c>
      <c r="C38" s="20" t="s">
        <v>68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290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3">SUM(D38:N38)</f>
        <v>290</v>
      </c>
      <c r="P38" s="47">
        <f>(O38/P$59)</f>
        <v>5.8787755929454691E-2</v>
      </c>
      <c r="Q38" s="9"/>
    </row>
    <row r="39" spans="1:17">
      <c r="A39" s="12"/>
      <c r="B39" s="25">
        <v>343.3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1044409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1044409</v>
      </c>
      <c r="P39" s="47">
        <f>(O39/P$59)</f>
        <v>211.71883235353741</v>
      </c>
      <c r="Q39" s="9"/>
    </row>
    <row r="40" spans="1:17">
      <c r="A40" s="12"/>
      <c r="B40" s="25">
        <v>343.5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385484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385484</v>
      </c>
      <c r="P40" s="47">
        <f>(O40/P$59)</f>
        <v>78.14392864382728</v>
      </c>
      <c r="Q40" s="9"/>
    </row>
    <row r="41" spans="1:17">
      <c r="A41" s="12"/>
      <c r="B41" s="25">
        <v>343.8</v>
      </c>
      <c r="C41" s="20" t="s">
        <v>43</v>
      </c>
      <c r="D41" s="46">
        <v>10600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10600</v>
      </c>
      <c r="P41" s="47">
        <f>(O41/P$59)</f>
        <v>2.1487938374214473</v>
      </c>
      <c r="Q41" s="9"/>
    </row>
    <row r="42" spans="1:17">
      <c r="A42" s="12"/>
      <c r="B42" s="25">
        <v>343.9</v>
      </c>
      <c r="C42" s="20" t="s">
        <v>159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9001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3"/>
        <v>9001</v>
      </c>
      <c r="P42" s="47">
        <f>(O42/P$59)</f>
        <v>1.8246503142104196</v>
      </c>
      <c r="Q42" s="9"/>
    </row>
    <row r="43" spans="1:17">
      <c r="A43" s="12"/>
      <c r="B43" s="25">
        <v>349</v>
      </c>
      <c r="C43" s="20" t="s">
        <v>160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471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471</v>
      </c>
      <c r="P43" s="47">
        <f>(O43/P$59)</f>
        <v>9.5479424285424691E-2</v>
      </c>
      <c r="Q43" s="9"/>
    </row>
    <row r="44" spans="1:17" ht="15.75">
      <c r="A44" s="29" t="s">
        <v>37</v>
      </c>
      <c r="B44" s="30"/>
      <c r="C44" s="31"/>
      <c r="D44" s="32">
        <f>SUM(D45:D47)</f>
        <v>5402</v>
      </c>
      <c r="E44" s="32">
        <f>SUM(E45:E47)</f>
        <v>0</v>
      </c>
      <c r="F44" s="32">
        <f>SUM(F45:F47)</f>
        <v>0</v>
      </c>
      <c r="G44" s="32">
        <f>SUM(G45:G47)</f>
        <v>0</v>
      </c>
      <c r="H44" s="32">
        <f>SUM(H45:H47)</f>
        <v>0</v>
      </c>
      <c r="I44" s="32">
        <f>SUM(I45:I47)</f>
        <v>7619</v>
      </c>
      <c r="J44" s="32">
        <f>SUM(J45:J47)</f>
        <v>0</v>
      </c>
      <c r="K44" s="32">
        <f>SUM(K45:K47)</f>
        <v>0</v>
      </c>
      <c r="L44" s="32">
        <f>SUM(L45:L47)</f>
        <v>0</v>
      </c>
      <c r="M44" s="32">
        <f>SUM(M45:M47)</f>
        <v>0</v>
      </c>
      <c r="N44" s="32">
        <f>SUM(N45:N47)</f>
        <v>0</v>
      </c>
      <c r="O44" s="32">
        <f>SUM(D44:N44)</f>
        <v>13021</v>
      </c>
      <c r="P44" s="45">
        <f>(O44/P$59)</f>
        <v>2.6395702412325157</v>
      </c>
      <c r="Q44" s="10"/>
    </row>
    <row r="45" spans="1:17">
      <c r="A45" s="13"/>
      <c r="B45" s="39">
        <v>351.1</v>
      </c>
      <c r="C45" s="21" t="s">
        <v>116</v>
      </c>
      <c r="D45" s="46">
        <v>4515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4515</v>
      </c>
      <c r="P45" s="47">
        <f>(O45/P$59)</f>
        <v>0.91526454490168252</v>
      </c>
      <c r="Q45" s="9"/>
    </row>
    <row r="46" spans="1:17">
      <c r="A46" s="13"/>
      <c r="B46" s="39">
        <v>351.2</v>
      </c>
      <c r="C46" s="21" t="s">
        <v>117</v>
      </c>
      <c r="D46" s="46">
        <v>862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4">SUM(D46:N46)</f>
        <v>862</v>
      </c>
      <c r="P46" s="47">
        <f>(O46/P$59)</f>
        <v>0.17474153659031016</v>
      </c>
      <c r="Q46" s="9"/>
    </row>
    <row r="47" spans="1:17">
      <c r="A47" s="13"/>
      <c r="B47" s="39">
        <v>354</v>
      </c>
      <c r="C47" s="21" t="s">
        <v>49</v>
      </c>
      <c r="D47" s="46">
        <v>25</v>
      </c>
      <c r="E47" s="46">
        <v>0</v>
      </c>
      <c r="F47" s="46">
        <v>0</v>
      </c>
      <c r="G47" s="46">
        <v>0</v>
      </c>
      <c r="H47" s="46">
        <v>0</v>
      </c>
      <c r="I47" s="46">
        <v>7619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7644</v>
      </c>
      <c r="P47" s="47">
        <f>(O47/P$59)</f>
        <v>1.549564159740523</v>
      </c>
      <c r="Q47" s="9"/>
    </row>
    <row r="48" spans="1:17" ht="15.75">
      <c r="A48" s="29" t="s">
        <v>4</v>
      </c>
      <c r="B48" s="30"/>
      <c r="C48" s="31"/>
      <c r="D48" s="32">
        <f>SUM(D49:D53)</f>
        <v>356868</v>
      </c>
      <c r="E48" s="32">
        <f>SUM(E49:E53)</f>
        <v>66278</v>
      </c>
      <c r="F48" s="32">
        <f>SUM(F49:F53)</f>
        <v>0</v>
      </c>
      <c r="G48" s="32">
        <f>SUM(G49:G53)</f>
        <v>0</v>
      </c>
      <c r="H48" s="32">
        <f>SUM(H49:H53)</f>
        <v>0</v>
      </c>
      <c r="I48" s="32">
        <f>SUM(I49:I53)</f>
        <v>183973</v>
      </c>
      <c r="J48" s="32">
        <f>SUM(J49:J53)</f>
        <v>0</v>
      </c>
      <c r="K48" s="32">
        <f>SUM(K49:K53)</f>
        <v>0</v>
      </c>
      <c r="L48" s="32">
        <f>SUM(L49:L53)</f>
        <v>0</v>
      </c>
      <c r="M48" s="32">
        <f>SUM(M49:M53)</f>
        <v>0</v>
      </c>
      <c r="N48" s="32">
        <f>SUM(N49:N53)</f>
        <v>0</v>
      </c>
      <c r="O48" s="32">
        <f>SUM(D48:N48)</f>
        <v>607119</v>
      </c>
      <c r="P48" s="45">
        <f>(O48/P$59)</f>
        <v>123.07297790391243</v>
      </c>
      <c r="Q48" s="10"/>
    </row>
    <row r="49" spans="1:120">
      <c r="A49" s="12"/>
      <c r="B49" s="25">
        <v>361.1</v>
      </c>
      <c r="C49" s="20" t="s">
        <v>51</v>
      </c>
      <c r="D49" s="46">
        <v>151013</v>
      </c>
      <c r="E49" s="46">
        <v>5387</v>
      </c>
      <c r="F49" s="46">
        <v>0</v>
      </c>
      <c r="G49" s="46">
        <v>0</v>
      </c>
      <c r="H49" s="46">
        <v>0</v>
      </c>
      <c r="I49" s="46">
        <v>30214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186614</v>
      </c>
      <c r="P49" s="47">
        <f>(O49/P$59)</f>
        <v>37.829718224204335</v>
      </c>
      <c r="Q49" s="9"/>
    </row>
    <row r="50" spans="1:120">
      <c r="A50" s="12"/>
      <c r="B50" s="25">
        <v>362</v>
      </c>
      <c r="C50" s="20" t="s">
        <v>52</v>
      </c>
      <c r="D50" s="46">
        <v>52397</v>
      </c>
      <c r="E50" s="46">
        <v>0</v>
      </c>
      <c r="F50" s="46">
        <v>0</v>
      </c>
      <c r="G50" s="46">
        <v>0</v>
      </c>
      <c r="H50" s="46">
        <v>0</v>
      </c>
      <c r="I50" s="46">
        <v>33619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6" si="5">SUM(D50:N50)</f>
        <v>86016</v>
      </c>
      <c r="P50" s="47">
        <f>(O50/P$59)</f>
        <v>17.436853841475774</v>
      </c>
      <c r="Q50" s="9"/>
    </row>
    <row r="51" spans="1:120">
      <c r="A51" s="12"/>
      <c r="B51" s="25">
        <v>364</v>
      </c>
      <c r="C51" s="20" t="s">
        <v>110</v>
      </c>
      <c r="D51" s="46">
        <v>24151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5"/>
        <v>24151</v>
      </c>
      <c r="P51" s="47">
        <f>(O51/P$59)</f>
        <v>4.8958037705250357</v>
      </c>
      <c r="Q51" s="9"/>
    </row>
    <row r="52" spans="1:120">
      <c r="A52" s="12"/>
      <c r="B52" s="25">
        <v>366</v>
      </c>
      <c r="C52" s="20" t="s">
        <v>69</v>
      </c>
      <c r="D52" s="46">
        <v>60500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5"/>
        <v>60500</v>
      </c>
      <c r="P52" s="47">
        <f>(O52/P$59)</f>
        <v>12.264342185282789</v>
      </c>
      <c r="Q52" s="9"/>
    </row>
    <row r="53" spans="1:120">
      <c r="A53" s="12"/>
      <c r="B53" s="25">
        <v>369.9</v>
      </c>
      <c r="C53" s="20" t="s">
        <v>53</v>
      </c>
      <c r="D53" s="46">
        <v>68807</v>
      </c>
      <c r="E53" s="46">
        <v>60891</v>
      </c>
      <c r="F53" s="46">
        <v>0</v>
      </c>
      <c r="G53" s="46">
        <v>0</v>
      </c>
      <c r="H53" s="46">
        <v>0</v>
      </c>
      <c r="I53" s="46">
        <v>120140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5"/>
        <v>249838</v>
      </c>
      <c r="P53" s="47">
        <f>(O53/P$59)</f>
        <v>50.646259882424488</v>
      </c>
      <c r="Q53" s="9"/>
    </row>
    <row r="54" spans="1:120" ht="15.75">
      <c r="A54" s="29" t="s">
        <v>38</v>
      </c>
      <c r="B54" s="30"/>
      <c r="C54" s="31"/>
      <c r="D54" s="32">
        <f>SUM(D55:D56)</f>
        <v>0</v>
      </c>
      <c r="E54" s="32">
        <f>SUM(E55:E56)</f>
        <v>833425</v>
      </c>
      <c r="F54" s="32">
        <f>SUM(F55:F56)</f>
        <v>0</v>
      </c>
      <c r="G54" s="32">
        <f>SUM(G55:G56)</f>
        <v>0</v>
      </c>
      <c r="H54" s="32">
        <f>SUM(H55:H56)</f>
        <v>0</v>
      </c>
      <c r="I54" s="32">
        <f>SUM(I55:I56)</f>
        <v>105791</v>
      </c>
      <c r="J54" s="32">
        <f>SUM(J55:J56)</f>
        <v>0</v>
      </c>
      <c r="K54" s="32">
        <f>SUM(K55:K56)</f>
        <v>0</v>
      </c>
      <c r="L54" s="32">
        <f>SUM(L55:L56)</f>
        <v>0</v>
      </c>
      <c r="M54" s="32">
        <f>SUM(M55:M56)</f>
        <v>0</v>
      </c>
      <c r="N54" s="32">
        <f>SUM(N55:N56)</f>
        <v>0</v>
      </c>
      <c r="O54" s="32">
        <f t="shared" si="5"/>
        <v>939216</v>
      </c>
      <c r="P54" s="45">
        <f>(O54/P$59)</f>
        <v>190.3944861139266</v>
      </c>
      <c r="Q54" s="9"/>
    </row>
    <row r="55" spans="1:120">
      <c r="A55" s="12"/>
      <c r="B55" s="25">
        <v>381</v>
      </c>
      <c r="C55" s="20" t="s">
        <v>54</v>
      </c>
      <c r="D55" s="46">
        <v>0</v>
      </c>
      <c r="E55" s="46">
        <v>808325</v>
      </c>
      <c r="F55" s="46">
        <v>0</v>
      </c>
      <c r="G55" s="46">
        <v>0</v>
      </c>
      <c r="H55" s="46">
        <v>0</v>
      </c>
      <c r="I55" s="46">
        <v>25739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5"/>
        <v>834064</v>
      </c>
      <c r="P55" s="47">
        <f>(O55/P$59)</f>
        <v>169.07845124670587</v>
      </c>
      <c r="Q55" s="9"/>
    </row>
    <row r="56" spans="1:120" ht="15.75" thickBot="1">
      <c r="A56" s="12"/>
      <c r="B56" s="25">
        <v>382</v>
      </c>
      <c r="C56" s="20" t="s">
        <v>63</v>
      </c>
      <c r="D56" s="46">
        <v>0</v>
      </c>
      <c r="E56" s="46">
        <v>25100</v>
      </c>
      <c r="F56" s="46">
        <v>0</v>
      </c>
      <c r="G56" s="46">
        <v>0</v>
      </c>
      <c r="H56" s="46">
        <v>0</v>
      </c>
      <c r="I56" s="46">
        <v>80052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5"/>
        <v>105152</v>
      </c>
      <c r="P56" s="47">
        <f>(O56/P$59)</f>
        <v>21.316034867220758</v>
      </c>
      <c r="Q56" s="9"/>
    </row>
    <row r="57" spans="1:120" ht="16.5" thickBot="1">
      <c r="A57" s="14" t="s">
        <v>47</v>
      </c>
      <c r="B57" s="23"/>
      <c r="C57" s="22"/>
      <c r="D57" s="15">
        <f>SUM(D5,D14,D26,D37,D44,D48,D54)</f>
        <v>3047896</v>
      </c>
      <c r="E57" s="15">
        <f>SUM(E5,E14,E26,E37,E44,E48,E54)</f>
        <v>3199943</v>
      </c>
      <c r="F57" s="15">
        <f>SUM(F5,F14,F26,F37,F44,F48,F54)</f>
        <v>0</v>
      </c>
      <c r="G57" s="15">
        <f>SUM(G5,G14,G26,G37,G44,G48,G54)</f>
        <v>0</v>
      </c>
      <c r="H57" s="15">
        <f>SUM(H5,H14,H26,H37,H44,H48,H54)</f>
        <v>0</v>
      </c>
      <c r="I57" s="15">
        <f>SUM(I5,I14,I26,I37,I44,I48,I54)</f>
        <v>2679989</v>
      </c>
      <c r="J57" s="15">
        <f>SUM(J5,J14,J26,J37,J44,J48,J54)</f>
        <v>0</v>
      </c>
      <c r="K57" s="15">
        <f>SUM(K5,K14,K26,K37,K44,K48,K54)</f>
        <v>0</v>
      </c>
      <c r="L57" s="15">
        <f>SUM(L5,L14,L26,L37,L44,L48,L54)</f>
        <v>0</v>
      </c>
      <c r="M57" s="15">
        <f>SUM(M5,M14,M26,M37,M44,M48,M54)</f>
        <v>0</v>
      </c>
      <c r="N57" s="15">
        <f>SUM(N5,N14,N26,N37,N44,N48,N54)</f>
        <v>0</v>
      </c>
      <c r="O57" s="15">
        <f>SUM(D57:N57)</f>
        <v>8927828</v>
      </c>
      <c r="P57" s="38">
        <f>(O57/P$59)</f>
        <v>1809.8171498074194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8" t="s">
        <v>161</v>
      </c>
      <c r="N59" s="48"/>
      <c r="O59" s="48"/>
      <c r="P59" s="43">
        <v>4933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72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881801</v>
      </c>
      <c r="E5" s="27">
        <f t="shared" si="0"/>
        <v>775802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22096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1679699</v>
      </c>
      <c r="O5" s="33">
        <f t="shared" ref="O5:O36" si="1">(N5/O$59)</f>
        <v>315.25882132132131</v>
      </c>
      <c r="P5" s="6"/>
    </row>
    <row r="6" spans="1:133">
      <c r="A6" s="12"/>
      <c r="B6" s="25">
        <v>311</v>
      </c>
      <c r="C6" s="20" t="s">
        <v>3</v>
      </c>
      <c r="D6" s="46">
        <v>479333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479333</v>
      </c>
      <c r="O6" s="47">
        <f t="shared" si="1"/>
        <v>89.964902402402402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132060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132060</v>
      </c>
      <c r="O7" s="47">
        <f t="shared" si="1"/>
        <v>24.786036036036037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643742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643742</v>
      </c>
      <c r="O8" s="47">
        <f t="shared" si="1"/>
        <v>120.82244744744744</v>
      </c>
      <c r="P8" s="9"/>
    </row>
    <row r="9" spans="1:133">
      <c r="A9" s="12"/>
      <c r="B9" s="25">
        <v>314.10000000000002</v>
      </c>
      <c r="C9" s="20" t="s">
        <v>13</v>
      </c>
      <c r="D9" s="46">
        <v>254613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254613</v>
      </c>
      <c r="O9" s="47">
        <f t="shared" si="1"/>
        <v>47.787725225225223</v>
      </c>
      <c r="P9" s="9"/>
    </row>
    <row r="10" spans="1:133">
      <c r="A10" s="12"/>
      <c r="B10" s="25">
        <v>314.3</v>
      </c>
      <c r="C10" s="20" t="s">
        <v>14</v>
      </c>
      <c r="D10" s="46">
        <v>69625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69625</v>
      </c>
      <c r="O10" s="47">
        <f t="shared" si="1"/>
        <v>13.067755255255255</v>
      </c>
      <c r="P10" s="9"/>
    </row>
    <row r="11" spans="1:133">
      <c r="A11" s="12"/>
      <c r="B11" s="25">
        <v>314.39999999999998</v>
      </c>
      <c r="C11" s="20" t="s">
        <v>15</v>
      </c>
      <c r="D11" s="46">
        <v>2053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2053</v>
      </c>
      <c r="O11" s="47">
        <f t="shared" si="1"/>
        <v>0.38532282282282282</v>
      </c>
      <c r="P11" s="9"/>
    </row>
    <row r="12" spans="1:133">
      <c r="A12" s="12"/>
      <c r="B12" s="25">
        <v>314.8</v>
      </c>
      <c r="C12" s="20" t="s">
        <v>82</v>
      </c>
      <c r="D12" s="46">
        <v>12670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12670</v>
      </c>
      <c r="O12" s="47">
        <f t="shared" si="1"/>
        <v>2.3780030030030028</v>
      </c>
      <c r="P12" s="9"/>
    </row>
    <row r="13" spans="1:133">
      <c r="A13" s="12"/>
      <c r="B13" s="25">
        <v>315</v>
      </c>
      <c r="C13" s="20" t="s">
        <v>92</v>
      </c>
      <c r="D13" s="46">
        <v>63507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63507</v>
      </c>
      <c r="O13" s="47">
        <f t="shared" si="1"/>
        <v>11.919481981981981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22096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22096</v>
      </c>
      <c r="O14" s="47">
        <f t="shared" si="1"/>
        <v>4.1471471471471473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260091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482362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742453</v>
      </c>
      <c r="O15" s="45">
        <f t="shared" si="1"/>
        <v>139.34928678678679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26057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26057</v>
      </c>
      <c r="O16" s="47">
        <f t="shared" si="1"/>
        <v>4.8905780780780779</v>
      </c>
      <c r="P16" s="9"/>
    </row>
    <row r="17" spans="1:16">
      <c r="A17" s="12"/>
      <c r="B17" s="25">
        <v>323.10000000000002</v>
      </c>
      <c r="C17" s="20" t="s">
        <v>19</v>
      </c>
      <c r="D17" s="46">
        <v>194322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194322</v>
      </c>
      <c r="O17" s="47">
        <f t="shared" si="1"/>
        <v>36.471846846846844</v>
      </c>
      <c r="P17" s="9"/>
    </row>
    <row r="18" spans="1:16">
      <c r="A18" s="12"/>
      <c r="B18" s="25">
        <v>323.3</v>
      </c>
      <c r="C18" s="20" t="s">
        <v>20</v>
      </c>
      <c r="D18" s="46">
        <v>43036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43036</v>
      </c>
      <c r="O18" s="47">
        <f t="shared" si="1"/>
        <v>8.0773273273273265</v>
      </c>
      <c r="P18" s="9"/>
    </row>
    <row r="19" spans="1:16">
      <c r="A19" s="12"/>
      <c r="B19" s="25">
        <v>323.39999999999998</v>
      </c>
      <c r="C19" s="20" t="s">
        <v>103</v>
      </c>
      <c r="D19" s="46">
        <v>2568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2568</v>
      </c>
      <c r="O19" s="47">
        <f t="shared" si="1"/>
        <v>0.481981981981982</v>
      </c>
      <c r="P19" s="9"/>
    </row>
    <row r="20" spans="1:16">
      <c r="A20" s="12"/>
      <c r="B20" s="25">
        <v>323.60000000000002</v>
      </c>
      <c r="C20" s="20" t="s">
        <v>21</v>
      </c>
      <c r="D20" s="46">
        <v>14424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14424</v>
      </c>
      <c r="O20" s="47">
        <f t="shared" si="1"/>
        <v>2.7072072072072073</v>
      </c>
      <c r="P20" s="9"/>
    </row>
    <row r="21" spans="1:16">
      <c r="A21" s="12"/>
      <c r="B21" s="25">
        <v>323.7</v>
      </c>
      <c r="C21" s="20" t="s">
        <v>22</v>
      </c>
      <c r="D21" s="46">
        <v>5741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5741</v>
      </c>
      <c r="O21" s="47">
        <f t="shared" si="1"/>
        <v>1.077515015015015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5628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5628</v>
      </c>
      <c r="O22" s="47">
        <f t="shared" si="1"/>
        <v>1.0563063063063063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18010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18010</v>
      </c>
      <c r="O23" s="47">
        <f t="shared" si="1"/>
        <v>3.3802552552552552</v>
      </c>
      <c r="P23" s="9"/>
    </row>
    <row r="24" spans="1:16">
      <c r="A24" s="12"/>
      <c r="B24" s="25">
        <v>329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432667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5">SUM(D24:M24)</f>
        <v>432667</v>
      </c>
      <c r="O24" s="47">
        <f t="shared" si="1"/>
        <v>81.206268768768766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SUM(D26:D36)</f>
        <v>557910</v>
      </c>
      <c r="E25" s="32">
        <f t="shared" si="6"/>
        <v>1218189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2146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1778245</v>
      </c>
      <c r="O25" s="45">
        <f t="shared" si="1"/>
        <v>333.75469219219218</v>
      </c>
      <c r="P25" s="10"/>
    </row>
    <row r="26" spans="1:16">
      <c r="A26" s="12"/>
      <c r="B26" s="25">
        <v>331.2</v>
      </c>
      <c r="C26" s="20" t="s">
        <v>66</v>
      </c>
      <c r="D26" s="46">
        <v>1605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1605</v>
      </c>
      <c r="O26" s="47">
        <f t="shared" si="1"/>
        <v>0.30123873873873874</v>
      </c>
      <c r="P26" s="9"/>
    </row>
    <row r="27" spans="1:16">
      <c r="A27" s="12"/>
      <c r="B27" s="25">
        <v>331.33</v>
      </c>
      <c r="C27" s="20" t="s">
        <v>104</v>
      </c>
      <c r="D27" s="46">
        <v>0</v>
      </c>
      <c r="E27" s="46">
        <v>1085596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1085596</v>
      </c>
      <c r="O27" s="47">
        <f t="shared" si="1"/>
        <v>203.75300300300302</v>
      </c>
      <c r="P27" s="9"/>
    </row>
    <row r="28" spans="1:16">
      <c r="A28" s="12"/>
      <c r="B28" s="25">
        <v>331.39</v>
      </c>
      <c r="C28" s="20" t="s">
        <v>105</v>
      </c>
      <c r="D28" s="46">
        <v>0</v>
      </c>
      <c r="E28" s="46">
        <v>20250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20250</v>
      </c>
      <c r="O28" s="47">
        <f t="shared" si="1"/>
        <v>3.8006756756756759</v>
      </c>
      <c r="P28" s="9"/>
    </row>
    <row r="29" spans="1:16">
      <c r="A29" s="12"/>
      <c r="B29" s="25">
        <v>331.49</v>
      </c>
      <c r="C29" s="20" t="s">
        <v>27</v>
      </c>
      <c r="D29" s="46">
        <v>0</v>
      </c>
      <c r="E29" s="46">
        <v>16060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16060</v>
      </c>
      <c r="O29" s="47">
        <f t="shared" si="1"/>
        <v>3.0142642642642641</v>
      </c>
      <c r="P29" s="9"/>
    </row>
    <row r="30" spans="1:16">
      <c r="A30" s="12"/>
      <c r="B30" s="25">
        <v>331.7</v>
      </c>
      <c r="C30" s="20" t="s">
        <v>75</v>
      </c>
      <c r="D30" s="46">
        <v>0</v>
      </c>
      <c r="E30" s="46">
        <v>45591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45591</v>
      </c>
      <c r="O30" s="47">
        <f t="shared" si="1"/>
        <v>8.5568693693693696</v>
      </c>
      <c r="P30" s="9"/>
    </row>
    <row r="31" spans="1:16">
      <c r="A31" s="12"/>
      <c r="B31" s="25">
        <v>334.49</v>
      </c>
      <c r="C31" s="20" t="s">
        <v>94</v>
      </c>
      <c r="D31" s="46">
        <v>0</v>
      </c>
      <c r="E31" s="46">
        <v>25692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7">SUM(D31:M31)</f>
        <v>25692</v>
      </c>
      <c r="O31" s="47">
        <f t="shared" si="1"/>
        <v>4.8220720720720722</v>
      </c>
      <c r="P31" s="9"/>
    </row>
    <row r="32" spans="1:16">
      <c r="A32" s="12"/>
      <c r="B32" s="25">
        <v>334.7</v>
      </c>
      <c r="C32" s="20" t="s">
        <v>77</v>
      </c>
      <c r="D32" s="46">
        <v>0</v>
      </c>
      <c r="E32" s="46">
        <v>25000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25000</v>
      </c>
      <c r="O32" s="47">
        <f t="shared" si="1"/>
        <v>4.6921921921921923</v>
      </c>
      <c r="P32" s="9"/>
    </row>
    <row r="33" spans="1:16">
      <c r="A33" s="12"/>
      <c r="B33" s="25">
        <v>335.12</v>
      </c>
      <c r="C33" s="20" t="s">
        <v>95</v>
      </c>
      <c r="D33" s="46">
        <v>208062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208062</v>
      </c>
      <c r="O33" s="47">
        <f t="shared" si="1"/>
        <v>39.050675675675677</v>
      </c>
      <c r="P33" s="9"/>
    </row>
    <row r="34" spans="1:16">
      <c r="A34" s="12"/>
      <c r="B34" s="25">
        <v>335.14</v>
      </c>
      <c r="C34" s="20" t="s">
        <v>96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</v>
      </c>
      <c r="O34" s="47">
        <f t="shared" si="1"/>
        <v>6.3813813813813815E-3</v>
      </c>
      <c r="P34" s="9"/>
    </row>
    <row r="35" spans="1:16">
      <c r="A35" s="12"/>
      <c r="B35" s="25">
        <v>335.15</v>
      </c>
      <c r="C35" s="20" t="s">
        <v>97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2112</v>
      </c>
      <c r="O35" s="47">
        <f t="shared" si="1"/>
        <v>0.3963963963963964</v>
      </c>
      <c r="P35" s="9"/>
    </row>
    <row r="36" spans="1:16">
      <c r="A36" s="12"/>
      <c r="B36" s="25">
        <v>335.18</v>
      </c>
      <c r="C36" s="20" t="s">
        <v>98</v>
      </c>
      <c r="D36" s="46">
        <v>348243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348243</v>
      </c>
      <c r="O36" s="47">
        <f t="shared" si="1"/>
        <v>65.360923423423429</v>
      </c>
      <c r="P36" s="9"/>
    </row>
    <row r="37" spans="1:16" ht="15.75">
      <c r="A37" s="29" t="s">
        <v>36</v>
      </c>
      <c r="B37" s="30"/>
      <c r="C37" s="31"/>
      <c r="D37" s="32">
        <f t="shared" ref="D37:M37" si="8">SUM(D38:D44)</f>
        <v>6689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999707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1006396</v>
      </c>
      <c r="O37" s="45">
        <f t="shared" ref="O37:O57" si="9">(N37/O$59)</f>
        <v>188.88813813813815</v>
      </c>
      <c r="P37" s="10"/>
    </row>
    <row r="38" spans="1:16">
      <c r="A38" s="12"/>
      <c r="B38" s="25">
        <v>341.9</v>
      </c>
      <c r="C38" s="20" t="s">
        <v>99</v>
      </c>
      <c r="D38" s="46">
        <v>219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0">SUM(D38:M38)</f>
        <v>219</v>
      </c>
      <c r="O38" s="47">
        <f t="shared" si="9"/>
        <v>4.1103603603603607E-2</v>
      </c>
      <c r="P38" s="9"/>
    </row>
    <row r="39" spans="1:16">
      <c r="A39" s="12"/>
      <c r="B39" s="25">
        <v>342.9</v>
      </c>
      <c r="C39" s="20" t="s">
        <v>68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76</v>
      </c>
      <c r="O39" s="47">
        <f t="shared" si="9"/>
        <v>1.4264264264264264E-2</v>
      </c>
      <c r="P39" s="9"/>
    </row>
    <row r="40" spans="1:16">
      <c r="A40" s="12"/>
      <c r="B40" s="25">
        <v>343.3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751341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751341</v>
      </c>
      <c r="O40" s="47">
        <f t="shared" si="9"/>
        <v>141.01745495495496</v>
      </c>
      <c r="P40" s="9"/>
    </row>
    <row r="41" spans="1:16">
      <c r="A41" s="12"/>
      <c r="B41" s="25">
        <v>343.5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248290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248290</v>
      </c>
      <c r="O41" s="47">
        <f t="shared" si="9"/>
        <v>46.600975975975977</v>
      </c>
      <c r="P41" s="9"/>
    </row>
    <row r="42" spans="1:16">
      <c r="A42" s="12"/>
      <c r="B42" s="25">
        <v>343.8</v>
      </c>
      <c r="C42" s="20" t="s">
        <v>43</v>
      </c>
      <c r="D42" s="46">
        <v>3250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3250</v>
      </c>
      <c r="O42" s="47">
        <f t="shared" si="9"/>
        <v>0.60998498498498499</v>
      </c>
      <c r="P42" s="9"/>
    </row>
    <row r="43" spans="1:16">
      <c r="A43" s="12"/>
      <c r="B43" s="25">
        <v>347.4</v>
      </c>
      <c r="C43" s="20" t="s">
        <v>45</v>
      </c>
      <c r="D43" s="46">
        <v>2703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2703</v>
      </c>
      <c r="O43" s="47">
        <f t="shared" si="9"/>
        <v>0.50731981981981977</v>
      </c>
      <c r="P43" s="9"/>
    </row>
    <row r="44" spans="1:16">
      <c r="A44" s="12"/>
      <c r="B44" s="25">
        <v>349</v>
      </c>
      <c r="C44" s="20" t="s">
        <v>1</v>
      </c>
      <c r="D44" s="46">
        <v>517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517</v>
      </c>
      <c r="O44" s="47">
        <f t="shared" si="9"/>
        <v>9.7034534534534533E-2</v>
      </c>
      <c r="P44" s="9"/>
    </row>
    <row r="45" spans="1:16" ht="15.75">
      <c r="A45" s="29" t="s">
        <v>37</v>
      </c>
      <c r="B45" s="30"/>
      <c r="C45" s="31"/>
      <c r="D45" s="32">
        <f t="shared" ref="D45:M45" si="11">SUM(D46:D47)</f>
        <v>11079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3700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ref="N45:N57" si="12">SUM(D45:M45)</f>
        <v>14779</v>
      </c>
      <c r="O45" s="45">
        <f t="shared" si="9"/>
        <v>2.7738363363363363</v>
      </c>
      <c r="P45" s="10"/>
    </row>
    <row r="46" spans="1:16">
      <c r="A46" s="13"/>
      <c r="B46" s="39">
        <v>351.9</v>
      </c>
      <c r="C46" s="21" t="s">
        <v>100</v>
      </c>
      <c r="D46" s="46">
        <v>11079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11079</v>
      </c>
      <c r="O46" s="47">
        <f t="shared" si="9"/>
        <v>2.0793918918918921</v>
      </c>
      <c r="P46" s="9"/>
    </row>
    <row r="47" spans="1:16">
      <c r="A47" s="13"/>
      <c r="B47" s="39">
        <v>354</v>
      </c>
      <c r="C47" s="21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3700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3700</v>
      </c>
      <c r="O47" s="47">
        <f t="shared" si="9"/>
        <v>0.69444444444444442</v>
      </c>
      <c r="P47" s="9"/>
    </row>
    <row r="48" spans="1:16" ht="15.75">
      <c r="A48" s="29" t="s">
        <v>4</v>
      </c>
      <c r="B48" s="30"/>
      <c r="C48" s="31"/>
      <c r="D48" s="32">
        <f t="shared" ref="D48:M48" si="13">SUM(D49:D52)</f>
        <v>131835</v>
      </c>
      <c r="E48" s="32">
        <f t="shared" si="13"/>
        <v>78156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152610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2"/>
        <v>362601</v>
      </c>
      <c r="O48" s="45">
        <f t="shared" si="9"/>
        <v>68.055743243243242</v>
      </c>
      <c r="P48" s="10"/>
    </row>
    <row r="49" spans="1:119">
      <c r="A49" s="12"/>
      <c r="B49" s="25">
        <v>361.1</v>
      </c>
      <c r="C49" s="20" t="s">
        <v>51</v>
      </c>
      <c r="D49" s="46">
        <v>4661</v>
      </c>
      <c r="E49" s="46">
        <v>531</v>
      </c>
      <c r="F49" s="46">
        <v>0</v>
      </c>
      <c r="G49" s="46">
        <v>0</v>
      </c>
      <c r="H49" s="46">
        <v>0</v>
      </c>
      <c r="I49" s="46">
        <v>10891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16083</v>
      </c>
      <c r="O49" s="47">
        <f t="shared" si="9"/>
        <v>3.0185810810810811</v>
      </c>
      <c r="P49" s="9"/>
    </row>
    <row r="50" spans="1:119">
      <c r="A50" s="12"/>
      <c r="B50" s="25">
        <v>362</v>
      </c>
      <c r="C50" s="20" t="s">
        <v>52</v>
      </c>
      <c r="D50" s="46">
        <v>43769</v>
      </c>
      <c r="E50" s="46">
        <v>0</v>
      </c>
      <c r="F50" s="46">
        <v>0</v>
      </c>
      <c r="G50" s="46">
        <v>0</v>
      </c>
      <c r="H50" s="46">
        <v>0</v>
      </c>
      <c r="I50" s="46">
        <v>29996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73765</v>
      </c>
      <c r="O50" s="47">
        <f t="shared" si="9"/>
        <v>13.844782282282281</v>
      </c>
      <c r="P50" s="9"/>
    </row>
    <row r="51" spans="1:119">
      <c r="A51" s="12"/>
      <c r="B51" s="25">
        <v>366</v>
      </c>
      <c r="C51" s="20" t="s">
        <v>69</v>
      </c>
      <c r="D51" s="46">
        <v>255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255</v>
      </c>
      <c r="O51" s="47">
        <f t="shared" si="9"/>
        <v>4.7860360360360357E-2</v>
      </c>
      <c r="P51" s="9"/>
    </row>
    <row r="52" spans="1:119">
      <c r="A52" s="12"/>
      <c r="B52" s="25">
        <v>369.9</v>
      </c>
      <c r="C52" s="20" t="s">
        <v>53</v>
      </c>
      <c r="D52" s="46">
        <v>83150</v>
      </c>
      <c r="E52" s="46">
        <v>77625</v>
      </c>
      <c r="F52" s="46">
        <v>0</v>
      </c>
      <c r="G52" s="46">
        <v>0</v>
      </c>
      <c r="H52" s="46">
        <v>0</v>
      </c>
      <c r="I52" s="46">
        <v>111723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272498</v>
      </c>
      <c r="O52" s="47">
        <f t="shared" si="9"/>
        <v>51.14451951951952</v>
      </c>
      <c r="P52" s="9"/>
    </row>
    <row r="53" spans="1:119" ht="15.75">
      <c r="A53" s="29" t="s">
        <v>38</v>
      </c>
      <c r="B53" s="30"/>
      <c r="C53" s="31"/>
      <c r="D53" s="32">
        <f t="shared" ref="D53:M53" si="14">SUM(D54:D56)</f>
        <v>332745</v>
      </c>
      <c r="E53" s="32">
        <f t="shared" si="14"/>
        <v>306116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215664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2"/>
        <v>854525</v>
      </c>
      <c r="O53" s="45">
        <f t="shared" si="9"/>
        <v>160.38382132132134</v>
      </c>
      <c r="P53" s="9"/>
    </row>
    <row r="54" spans="1:119">
      <c r="A54" s="12"/>
      <c r="B54" s="25">
        <v>381</v>
      </c>
      <c r="C54" s="20" t="s">
        <v>54</v>
      </c>
      <c r="D54" s="46">
        <v>96165</v>
      </c>
      <c r="E54" s="46">
        <v>306116</v>
      </c>
      <c r="F54" s="46">
        <v>0</v>
      </c>
      <c r="G54" s="46">
        <v>0</v>
      </c>
      <c r="H54" s="46">
        <v>0</v>
      </c>
      <c r="I54" s="46">
        <v>23168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425449</v>
      </c>
      <c r="O54" s="47">
        <f t="shared" si="9"/>
        <v>79.851539039039039</v>
      </c>
      <c r="P54" s="9"/>
    </row>
    <row r="55" spans="1:119">
      <c r="A55" s="12"/>
      <c r="B55" s="25">
        <v>382</v>
      </c>
      <c r="C55" s="20" t="s">
        <v>63</v>
      </c>
      <c r="D55" s="46">
        <v>236580</v>
      </c>
      <c r="E55" s="46">
        <v>0</v>
      </c>
      <c r="F55" s="46">
        <v>0</v>
      </c>
      <c r="G55" s="46">
        <v>0</v>
      </c>
      <c r="H55" s="46">
        <v>0</v>
      </c>
      <c r="I55" s="46">
        <v>17520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254100</v>
      </c>
      <c r="O55" s="47">
        <f t="shared" si="9"/>
        <v>47.691441441441441</v>
      </c>
      <c r="P55" s="9"/>
    </row>
    <row r="56" spans="1:119" ht="15.75" thickBot="1">
      <c r="A56" s="12"/>
      <c r="B56" s="25">
        <v>389.7</v>
      </c>
      <c r="C56" s="20" t="s">
        <v>106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174976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174976</v>
      </c>
      <c r="O56" s="47">
        <f t="shared" si="9"/>
        <v>32.840840840840841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5">SUM(D5,D15,D25,D37,D45,D48,D53)</f>
        <v>2182150</v>
      </c>
      <c r="E57" s="15">
        <f t="shared" si="15"/>
        <v>2378263</v>
      </c>
      <c r="F57" s="15">
        <f t="shared" si="15"/>
        <v>0</v>
      </c>
      <c r="G57" s="15">
        <f t="shared" si="15"/>
        <v>0</v>
      </c>
      <c r="H57" s="15">
        <f t="shared" si="15"/>
        <v>0</v>
      </c>
      <c r="I57" s="15">
        <f t="shared" si="15"/>
        <v>1878285</v>
      </c>
      <c r="J57" s="15">
        <f t="shared" si="15"/>
        <v>0</v>
      </c>
      <c r="K57" s="15">
        <f t="shared" si="15"/>
        <v>0</v>
      </c>
      <c r="L57" s="15">
        <f t="shared" si="15"/>
        <v>0</v>
      </c>
      <c r="M57" s="15">
        <f t="shared" si="15"/>
        <v>0</v>
      </c>
      <c r="N57" s="15">
        <f t="shared" si="12"/>
        <v>6438698</v>
      </c>
      <c r="O57" s="38">
        <f t="shared" si="9"/>
        <v>1208.4643393393394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107</v>
      </c>
      <c r="M59" s="48"/>
      <c r="N59" s="48"/>
      <c r="O59" s="43">
        <v>5328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865388</v>
      </c>
      <c r="E5" s="27">
        <f t="shared" si="0"/>
        <v>748283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23056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1636727</v>
      </c>
      <c r="O5" s="33">
        <f t="shared" ref="O5:O50" si="1">(N5/O$52)</f>
        <v>315.30090541321516</v>
      </c>
      <c r="P5" s="6"/>
    </row>
    <row r="6" spans="1:133">
      <c r="A6" s="12"/>
      <c r="B6" s="25">
        <v>311</v>
      </c>
      <c r="C6" s="20" t="s">
        <v>3</v>
      </c>
      <c r="D6" s="46">
        <v>483881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483881</v>
      </c>
      <c r="O6" s="47">
        <f t="shared" si="1"/>
        <v>93.215372760547098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134556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134556</v>
      </c>
      <c r="O7" s="47">
        <f t="shared" si="1"/>
        <v>25.921017145058755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613727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613727</v>
      </c>
      <c r="O8" s="47">
        <f t="shared" si="1"/>
        <v>118.22905027932961</v>
      </c>
      <c r="P8" s="9"/>
    </row>
    <row r="9" spans="1:133">
      <c r="A9" s="12"/>
      <c r="B9" s="25">
        <v>314.10000000000002</v>
      </c>
      <c r="C9" s="20" t="s">
        <v>13</v>
      </c>
      <c r="D9" s="46">
        <v>222145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222145</v>
      </c>
      <c r="O9" s="47">
        <f t="shared" si="1"/>
        <v>42.794259294933539</v>
      </c>
      <c r="P9" s="9"/>
    </row>
    <row r="10" spans="1:133">
      <c r="A10" s="12"/>
      <c r="B10" s="25">
        <v>314.3</v>
      </c>
      <c r="C10" s="20" t="s">
        <v>14</v>
      </c>
      <c r="D10" s="46">
        <v>71045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71045</v>
      </c>
      <c r="O10" s="47">
        <f t="shared" si="1"/>
        <v>13.686187632440763</v>
      </c>
      <c r="P10" s="9"/>
    </row>
    <row r="11" spans="1:133">
      <c r="A11" s="12"/>
      <c r="B11" s="25">
        <v>314.8</v>
      </c>
      <c r="C11" s="20" t="s">
        <v>82</v>
      </c>
      <c r="D11" s="46">
        <v>15165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15165</v>
      </c>
      <c r="O11" s="47">
        <f t="shared" si="1"/>
        <v>2.9214024272779811</v>
      </c>
      <c r="P11" s="9"/>
    </row>
    <row r="12" spans="1:133">
      <c r="A12" s="12"/>
      <c r="B12" s="25">
        <v>315</v>
      </c>
      <c r="C12" s="20" t="s">
        <v>92</v>
      </c>
      <c r="D12" s="46">
        <v>73152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73152</v>
      </c>
      <c r="O12" s="47">
        <f t="shared" si="1"/>
        <v>14.092082450394914</v>
      </c>
      <c r="P12" s="9"/>
    </row>
    <row r="13" spans="1:133">
      <c r="A13" s="12"/>
      <c r="B13" s="25">
        <v>316</v>
      </c>
      <c r="C13" s="20" t="s">
        <v>93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23056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23056</v>
      </c>
      <c r="O13" s="47">
        <f t="shared" si="1"/>
        <v>4.4415334232325181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240621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173755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414376</v>
      </c>
      <c r="O14" s="45">
        <f t="shared" si="1"/>
        <v>79.82585243691004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36144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36144</v>
      </c>
      <c r="O15" s="47">
        <f t="shared" si="1"/>
        <v>6.9628202658447309</v>
      </c>
      <c r="P15" s="9"/>
    </row>
    <row r="16" spans="1:133">
      <c r="A16" s="12"/>
      <c r="B16" s="25">
        <v>323.10000000000002</v>
      </c>
      <c r="C16" s="20" t="s">
        <v>19</v>
      </c>
      <c r="D16" s="46">
        <v>176807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176807</v>
      </c>
      <c r="O16" s="47">
        <f t="shared" si="1"/>
        <v>34.060296667308805</v>
      </c>
      <c r="P16" s="9"/>
    </row>
    <row r="17" spans="1:16">
      <c r="A17" s="12"/>
      <c r="B17" s="25">
        <v>323.3</v>
      </c>
      <c r="C17" s="20" t="s">
        <v>20</v>
      </c>
      <c r="D17" s="46">
        <v>44079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44079</v>
      </c>
      <c r="O17" s="47">
        <f t="shared" si="1"/>
        <v>8.4914274706222308</v>
      </c>
      <c r="P17" s="9"/>
    </row>
    <row r="18" spans="1:16">
      <c r="A18" s="12"/>
      <c r="B18" s="25">
        <v>323.60000000000002</v>
      </c>
      <c r="C18" s="20" t="s">
        <v>21</v>
      </c>
      <c r="D18" s="46">
        <v>14647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14647</v>
      </c>
      <c r="O18" s="47">
        <f t="shared" si="1"/>
        <v>2.8216143324985552</v>
      </c>
      <c r="P18" s="9"/>
    </row>
    <row r="19" spans="1:16">
      <c r="A19" s="12"/>
      <c r="B19" s="25">
        <v>323.7</v>
      </c>
      <c r="C19" s="20" t="s">
        <v>22</v>
      </c>
      <c r="D19" s="46">
        <v>5088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5088</v>
      </c>
      <c r="O19" s="47">
        <f t="shared" si="1"/>
        <v>0.98015796570988245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18067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18067</v>
      </c>
      <c r="O20" s="47">
        <f t="shared" si="1"/>
        <v>3.4804469273743015</v>
      </c>
      <c r="P20" s="9"/>
    </row>
    <row r="21" spans="1:16">
      <c r="A21" s="12"/>
      <c r="B21" s="25">
        <v>324.22000000000003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10135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10135</v>
      </c>
      <c r="O21" s="47">
        <f t="shared" si="1"/>
        <v>1.9524176459256406</v>
      </c>
      <c r="P21" s="9"/>
    </row>
    <row r="22" spans="1:16">
      <c r="A22" s="12"/>
      <c r="B22" s="25">
        <v>329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109409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5">SUM(D22:M22)</f>
        <v>109409</v>
      </c>
      <c r="O22" s="47">
        <f t="shared" si="1"/>
        <v>21.076671161625892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SUM(D24:D30)</f>
        <v>517985</v>
      </c>
      <c r="E23" s="32">
        <f t="shared" si="6"/>
        <v>44929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2498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565412</v>
      </c>
      <c r="O23" s="45">
        <f t="shared" si="1"/>
        <v>108.92159506838759</v>
      </c>
      <c r="P23" s="10"/>
    </row>
    <row r="24" spans="1:16">
      <c r="A24" s="12"/>
      <c r="B24" s="25">
        <v>331.2</v>
      </c>
      <c r="C24" s="20" t="s">
        <v>66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1000</v>
      </c>
      <c r="O24" s="47">
        <f t="shared" si="1"/>
        <v>0.19264110961279138</v>
      </c>
      <c r="P24" s="9"/>
    </row>
    <row r="25" spans="1:16">
      <c r="A25" s="12"/>
      <c r="B25" s="25">
        <v>331.7</v>
      </c>
      <c r="C25" s="20" t="s">
        <v>75</v>
      </c>
      <c r="D25" s="46">
        <v>0</v>
      </c>
      <c r="E25" s="46">
        <v>37227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37227</v>
      </c>
      <c r="O25" s="47">
        <f t="shared" si="1"/>
        <v>7.171450587555384</v>
      </c>
      <c r="P25" s="9"/>
    </row>
    <row r="26" spans="1:16">
      <c r="A26" s="12"/>
      <c r="B26" s="25">
        <v>334.49</v>
      </c>
      <c r="C26" s="20" t="s">
        <v>94</v>
      </c>
      <c r="D26" s="46">
        <v>0</v>
      </c>
      <c r="E26" s="46">
        <v>7702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7702</v>
      </c>
      <c r="O26" s="47">
        <f t="shared" si="1"/>
        <v>1.4837218262377192</v>
      </c>
      <c r="P26" s="9"/>
    </row>
    <row r="27" spans="1:16">
      <c r="A27" s="12"/>
      <c r="B27" s="25">
        <v>335.12</v>
      </c>
      <c r="C27" s="20" t="s">
        <v>95</v>
      </c>
      <c r="D27" s="46">
        <v>184380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184380</v>
      </c>
      <c r="O27" s="47">
        <f t="shared" si="1"/>
        <v>35.51916779040647</v>
      </c>
      <c r="P27" s="9"/>
    </row>
    <row r="28" spans="1:16">
      <c r="A28" s="12"/>
      <c r="B28" s="25">
        <v>335.14</v>
      </c>
      <c r="C28" s="20" t="s">
        <v>96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191</v>
      </c>
      <c r="O28" s="47">
        <f t="shared" si="1"/>
        <v>3.6794451936043152E-2</v>
      </c>
      <c r="P28" s="9"/>
    </row>
    <row r="29" spans="1:16">
      <c r="A29" s="12"/>
      <c r="B29" s="25">
        <v>335.15</v>
      </c>
      <c r="C29" s="20" t="s">
        <v>97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2307</v>
      </c>
      <c r="O29" s="47">
        <f t="shared" si="1"/>
        <v>0.44442303987670967</v>
      </c>
      <c r="P29" s="9"/>
    </row>
    <row r="30" spans="1:16">
      <c r="A30" s="12"/>
      <c r="B30" s="25">
        <v>335.18</v>
      </c>
      <c r="C30" s="20" t="s">
        <v>98</v>
      </c>
      <c r="D30" s="46">
        <v>332605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332605</v>
      </c>
      <c r="O30" s="47">
        <f t="shared" si="1"/>
        <v>64.073396262762472</v>
      </c>
      <c r="P30" s="9"/>
    </row>
    <row r="31" spans="1:16" ht="15.75">
      <c r="A31" s="29" t="s">
        <v>36</v>
      </c>
      <c r="B31" s="30"/>
      <c r="C31" s="31"/>
      <c r="D31" s="32">
        <f t="shared" ref="D31:M31" si="7">SUM(D32:D38)</f>
        <v>11837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967535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979372</v>
      </c>
      <c r="O31" s="45">
        <f t="shared" si="1"/>
        <v>188.66730880369872</v>
      </c>
      <c r="P31" s="10"/>
    </row>
    <row r="32" spans="1:16">
      <c r="A32" s="12"/>
      <c r="B32" s="25">
        <v>341.9</v>
      </c>
      <c r="C32" s="20" t="s">
        <v>99</v>
      </c>
      <c r="D32" s="46">
        <v>146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146</v>
      </c>
      <c r="O32" s="47">
        <f t="shared" si="1"/>
        <v>2.8125602003467538E-2</v>
      </c>
      <c r="P32" s="9"/>
    </row>
    <row r="33" spans="1:16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736920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736920</v>
      </c>
      <c r="O33" s="47">
        <f t="shared" si="1"/>
        <v>141.96108649585821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230615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230615</v>
      </c>
      <c r="O34" s="47">
        <f t="shared" si="1"/>
        <v>44.425929493353884</v>
      </c>
      <c r="P34" s="9"/>
    </row>
    <row r="35" spans="1:16">
      <c r="A35" s="12"/>
      <c r="B35" s="25">
        <v>343.8</v>
      </c>
      <c r="C35" s="20" t="s">
        <v>43</v>
      </c>
      <c r="D35" s="46">
        <v>6050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6050</v>
      </c>
      <c r="O35" s="47">
        <f t="shared" si="1"/>
        <v>1.1654787131573878</v>
      </c>
      <c r="P35" s="9"/>
    </row>
    <row r="36" spans="1:16">
      <c r="A36" s="12"/>
      <c r="B36" s="25">
        <v>347.4</v>
      </c>
      <c r="C36" s="20" t="s">
        <v>45</v>
      </c>
      <c r="D36" s="46">
        <v>3595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3595</v>
      </c>
      <c r="O36" s="47">
        <f t="shared" si="1"/>
        <v>0.692544789057985</v>
      </c>
      <c r="P36" s="9"/>
    </row>
    <row r="37" spans="1:16">
      <c r="A37" s="12"/>
      <c r="B37" s="25">
        <v>347.5</v>
      </c>
      <c r="C37" s="20" t="s">
        <v>46</v>
      </c>
      <c r="D37" s="46">
        <v>580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580</v>
      </c>
      <c r="O37" s="47">
        <f t="shared" si="1"/>
        <v>0.11173184357541899</v>
      </c>
      <c r="P37" s="9"/>
    </row>
    <row r="38" spans="1:16">
      <c r="A38" s="12"/>
      <c r="B38" s="25">
        <v>349</v>
      </c>
      <c r="C38" s="20" t="s">
        <v>1</v>
      </c>
      <c r="D38" s="46">
        <v>1466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1466</v>
      </c>
      <c r="O38" s="47">
        <f t="shared" si="1"/>
        <v>0.28241186669235213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SUM(D40:D41)</f>
        <v>18212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4424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22636</v>
      </c>
      <c r="O39" s="45">
        <f t="shared" si="1"/>
        <v>4.3606241571951454</v>
      </c>
      <c r="P39" s="10"/>
    </row>
    <row r="40" spans="1:16">
      <c r="A40" s="13"/>
      <c r="B40" s="39">
        <v>351.9</v>
      </c>
      <c r="C40" s="21" t="s">
        <v>100</v>
      </c>
      <c r="D40" s="46">
        <v>18212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18212</v>
      </c>
      <c r="O40" s="47">
        <f t="shared" si="1"/>
        <v>3.5083798882681565</v>
      </c>
      <c r="P40" s="9"/>
    </row>
    <row r="41" spans="1:16">
      <c r="A41" s="13"/>
      <c r="B41" s="39">
        <v>354</v>
      </c>
      <c r="C41" s="21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4424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4424</v>
      </c>
      <c r="O41" s="47">
        <f t="shared" si="1"/>
        <v>0.85224426892698901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SUM(D43:D46)</f>
        <v>103856</v>
      </c>
      <c r="E42" s="32">
        <f t="shared" si="11"/>
        <v>266480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126171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496507</v>
      </c>
      <c r="O42" s="45">
        <f t="shared" si="1"/>
        <v>95.647659410518202</v>
      </c>
      <c r="P42" s="10"/>
    </row>
    <row r="43" spans="1:16">
      <c r="A43" s="12"/>
      <c r="B43" s="25">
        <v>361.1</v>
      </c>
      <c r="C43" s="20" t="s">
        <v>51</v>
      </c>
      <c r="D43" s="46">
        <v>2969</v>
      </c>
      <c r="E43" s="46">
        <v>33</v>
      </c>
      <c r="F43" s="46">
        <v>0</v>
      </c>
      <c r="G43" s="46">
        <v>0</v>
      </c>
      <c r="H43" s="46">
        <v>0</v>
      </c>
      <c r="I43" s="46">
        <v>11145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14147</v>
      </c>
      <c r="O43" s="47">
        <f t="shared" si="1"/>
        <v>2.7252937776921593</v>
      </c>
      <c r="P43" s="9"/>
    </row>
    <row r="44" spans="1:16">
      <c r="A44" s="12"/>
      <c r="B44" s="25">
        <v>362</v>
      </c>
      <c r="C44" s="20" t="s">
        <v>52</v>
      </c>
      <c r="D44" s="46">
        <v>47637</v>
      </c>
      <c r="E44" s="46">
        <v>0</v>
      </c>
      <c r="F44" s="46">
        <v>0</v>
      </c>
      <c r="G44" s="46">
        <v>0</v>
      </c>
      <c r="H44" s="46">
        <v>0</v>
      </c>
      <c r="I44" s="46">
        <v>26090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73727</v>
      </c>
      <c r="O44" s="47">
        <f t="shared" si="1"/>
        <v>14.202851088422269</v>
      </c>
      <c r="P44" s="9"/>
    </row>
    <row r="45" spans="1:16">
      <c r="A45" s="12"/>
      <c r="B45" s="25">
        <v>366</v>
      </c>
      <c r="C45" s="20" t="s">
        <v>69</v>
      </c>
      <c r="D45" s="46">
        <v>0</v>
      </c>
      <c r="E45" s="46">
        <v>100000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100000</v>
      </c>
      <c r="O45" s="47">
        <f t="shared" si="1"/>
        <v>19.264110961279137</v>
      </c>
      <c r="P45" s="9"/>
    </row>
    <row r="46" spans="1:16">
      <c r="A46" s="12"/>
      <c r="B46" s="25">
        <v>369.9</v>
      </c>
      <c r="C46" s="20" t="s">
        <v>53</v>
      </c>
      <c r="D46" s="46">
        <v>53250</v>
      </c>
      <c r="E46" s="46">
        <v>166447</v>
      </c>
      <c r="F46" s="46">
        <v>0</v>
      </c>
      <c r="G46" s="46">
        <v>0</v>
      </c>
      <c r="H46" s="46">
        <v>0</v>
      </c>
      <c r="I46" s="46">
        <v>88936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308633</v>
      </c>
      <c r="O46" s="47">
        <f t="shared" si="1"/>
        <v>59.455403583124635</v>
      </c>
      <c r="P46" s="9"/>
    </row>
    <row r="47" spans="1:16" ht="15.75">
      <c r="A47" s="29" t="s">
        <v>38</v>
      </c>
      <c r="B47" s="30"/>
      <c r="C47" s="31"/>
      <c r="D47" s="32">
        <f t="shared" ref="D47:M47" si="12">SUM(D48:D49)</f>
        <v>322440</v>
      </c>
      <c r="E47" s="32">
        <f t="shared" si="12"/>
        <v>122520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29940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474900</v>
      </c>
      <c r="O47" s="45">
        <f t="shared" si="1"/>
        <v>91.485262955114621</v>
      </c>
      <c r="P47" s="9"/>
    </row>
    <row r="48" spans="1:16">
      <c r="A48" s="12"/>
      <c r="B48" s="25">
        <v>381</v>
      </c>
      <c r="C48" s="20" t="s">
        <v>54</v>
      </c>
      <c r="D48" s="46">
        <v>94680</v>
      </c>
      <c r="E48" s="46">
        <v>122520</v>
      </c>
      <c r="F48" s="46">
        <v>0</v>
      </c>
      <c r="G48" s="46">
        <v>0</v>
      </c>
      <c r="H48" s="46">
        <v>0</v>
      </c>
      <c r="I48" s="46">
        <v>17940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235140</v>
      </c>
      <c r="O48" s="47">
        <f t="shared" si="1"/>
        <v>45.297630514351759</v>
      </c>
      <c r="P48" s="9"/>
    </row>
    <row r="49" spans="1:119" ht="15.75" thickBot="1">
      <c r="A49" s="12"/>
      <c r="B49" s="25">
        <v>382</v>
      </c>
      <c r="C49" s="20" t="s">
        <v>63</v>
      </c>
      <c r="D49" s="46">
        <v>227760</v>
      </c>
      <c r="E49" s="46">
        <v>0</v>
      </c>
      <c r="F49" s="46">
        <v>0</v>
      </c>
      <c r="G49" s="46">
        <v>0</v>
      </c>
      <c r="H49" s="46">
        <v>0</v>
      </c>
      <c r="I49" s="46">
        <v>12000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239760</v>
      </c>
      <c r="O49" s="47">
        <f t="shared" si="1"/>
        <v>46.187632440762862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SUM(D5,D14,D23,D31,D39,D42,D47)</f>
        <v>2080339</v>
      </c>
      <c r="E50" s="15">
        <f t="shared" si="13"/>
        <v>1182212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1327379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4589930</v>
      </c>
      <c r="O50" s="38">
        <f t="shared" si="1"/>
        <v>884.20920824503946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101</v>
      </c>
      <c r="M52" s="48"/>
      <c r="N52" s="48"/>
      <c r="O52" s="43">
        <v>5191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857426</v>
      </c>
      <c r="E5" s="27">
        <f t="shared" si="0"/>
        <v>719929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21462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1598817</v>
      </c>
      <c r="O5" s="33">
        <f t="shared" ref="O5:O36" si="1">(N5/O$55)</f>
        <v>307.40569121322824</v>
      </c>
      <c r="P5" s="6"/>
    </row>
    <row r="6" spans="1:133">
      <c r="A6" s="12"/>
      <c r="B6" s="25">
        <v>311</v>
      </c>
      <c r="C6" s="20" t="s">
        <v>3</v>
      </c>
      <c r="D6" s="46">
        <v>498537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498537</v>
      </c>
      <c r="O6" s="47">
        <f t="shared" si="1"/>
        <v>95.854066525668145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133599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133599</v>
      </c>
      <c r="O7" s="47">
        <f t="shared" si="1"/>
        <v>25.687175543164777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586330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586330</v>
      </c>
      <c r="O8" s="47">
        <f t="shared" si="1"/>
        <v>112.7340895981542</v>
      </c>
      <c r="P8" s="9"/>
    </row>
    <row r="9" spans="1:133">
      <c r="A9" s="12"/>
      <c r="B9" s="25">
        <v>314.10000000000002</v>
      </c>
      <c r="C9" s="20" t="s">
        <v>13</v>
      </c>
      <c r="D9" s="46">
        <v>194777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194777</v>
      </c>
      <c r="O9" s="47">
        <f t="shared" si="1"/>
        <v>37.449913478177272</v>
      </c>
      <c r="P9" s="9"/>
    </row>
    <row r="10" spans="1:133">
      <c r="A10" s="12"/>
      <c r="B10" s="25">
        <v>314.3</v>
      </c>
      <c r="C10" s="20" t="s">
        <v>14</v>
      </c>
      <c r="D10" s="46">
        <v>66304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66304</v>
      </c>
      <c r="O10" s="47">
        <f t="shared" si="1"/>
        <v>12.748317631224765</v>
      </c>
      <c r="P10" s="9"/>
    </row>
    <row r="11" spans="1:133">
      <c r="A11" s="12"/>
      <c r="B11" s="25">
        <v>314.8</v>
      </c>
      <c r="C11" s="20" t="s">
        <v>82</v>
      </c>
      <c r="D11" s="46">
        <v>23670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23670</v>
      </c>
      <c r="O11" s="47">
        <f t="shared" si="1"/>
        <v>4.5510478754085755</v>
      </c>
      <c r="P11" s="9"/>
    </row>
    <row r="12" spans="1:133">
      <c r="A12" s="12"/>
      <c r="B12" s="25">
        <v>315</v>
      </c>
      <c r="C12" s="20" t="s">
        <v>16</v>
      </c>
      <c r="D12" s="46">
        <v>74138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74138</v>
      </c>
      <c r="O12" s="47">
        <f t="shared" si="1"/>
        <v>14.254566429532781</v>
      </c>
      <c r="P12" s="9"/>
    </row>
    <row r="13" spans="1:133">
      <c r="A13" s="12"/>
      <c r="B13" s="25">
        <v>316</v>
      </c>
      <c r="C13" s="20" t="s">
        <v>17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21462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21462</v>
      </c>
      <c r="O13" s="47">
        <f t="shared" si="1"/>
        <v>4.1265141318977117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227474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155882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383356</v>
      </c>
      <c r="O14" s="45">
        <f t="shared" si="1"/>
        <v>73.708133051336276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43902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43902</v>
      </c>
      <c r="O15" s="47">
        <f t="shared" si="1"/>
        <v>8.4410690251874634</v>
      </c>
      <c r="P15" s="9"/>
    </row>
    <row r="16" spans="1:133">
      <c r="A16" s="12"/>
      <c r="B16" s="25">
        <v>323.10000000000002</v>
      </c>
      <c r="C16" s="20" t="s">
        <v>19</v>
      </c>
      <c r="D16" s="46">
        <v>168876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168876</v>
      </c>
      <c r="O16" s="47">
        <f t="shared" si="1"/>
        <v>32.469909632762928</v>
      </c>
      <c r="P16" s="9"/>
    </row>
    <row r="17" spans="1:16">
      <c r="A17" s="12"/>
      <c r="B17" s="25">
        <v>323.3</v>
      </c>
      <c r="C17" s="20" t="s">
        <v>20</v>
      </c>
      <c r="D17" s="46">
        <v>40343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40343</v>
      </c>
      <c r="O17" s="47">
        <f t="shared" si="1"/>
        <v>7.7567775427802346</v>
      </c>
      <c r="P17" s="9"/>
    </row>
    <row r="18" spans="1:16">
      <c r="A18" s="12"/>
      <c r="B18" s="25">
        <v>323.60000000000002</v>
      </c>
      <c r="C18" s="20" t="s">
        <v>21</v>
      </c>
      <c r="D18" s="46">
        <v>13392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13392</v>
      </c>
      <c r="O18" s="47">
        <f t="shared" si="1"/>
        <v>2.5748894443376273</v>
      </c>
      <c r="P18" s="9"/>
    </row>
    <row r="19" spans="1:16">
      <c r="A19" s="12"/>
      <c r="B19" s="25">
        <v>323.7</v>
      </c>
      <c r="C19" s="20" t="s">
        <v>22</v>
      </c>
      <c r="D19" s="46">
        <v>4863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4863</v>
      </c>
      <c r="O19" s="47">
        <f t="shared" si="1"/>
        <v>0.93501249759661609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23695</v>
      </c>
      <c r="O20" s="47">
        <f t="shared" si="1"/>
        <v>4.5558546433378195</v>
      </c>
      <c r="P20" s="9"/>
    </row>
    <row r="21" spans="1:16">
      <c r="A21" s="12"/>
      <c r="B21" s="25">
        <v>324.22000000000003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1386</v>
      </c>
      <c r="O21" s="47">
        <f t="shared" si="1"/>
        <v>0.26648721399730824</v>
      </c>
      <c r="P21" s="9"/>
    </row>
    <row r="22" spans="1:16">
      <c r="A22" s="12"/>
      <c r="B22" s="25">
        <v>329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86899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5">SUM(D22:M22)</f>
        <v>86899</v>
      </c>
      <c r="O22" s="47">
        <f t="shared" si="1"/>
        <v>16.708133051336283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SUM(D24:D31)</f>
        <v>471638</v>
      </c>
      <c r="E23" s="32">
        <f t="shared" si="6"/>
        <v>539951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202256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1213845</v>
      </c>
      <c r="O23" s="45">
        <f t="shared" si="1"/>
        <v>233.38684868294558</v>
      </c>
      <c r="P23" s="10"/>
    </row>
    <row r="24" spans="1:16">
      <c r="A24" s="12"/>
      <c r="B24" s="25">
        <v>331.2</v>
      </c>
      <c r="C24" s="20" t="s">
        <v>66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1000</v>
      </c>
      <c r="O24" s="47">
        <f t="shared" si="1"/>
        <v>0.19227071716977504</v>
      </c>
      <c r="P24" s="9"/>
    </row>
    <row r="25" spans="1:16">
      <c r="A25" s="12"/>
      <c r="B25" s="25">
        <v>331.35</v>
      </c>
      <c r="C25" s="20" t="s">
        <v>83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200000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200000</v>
      </c>
      <c r="O25" s="47">
        <f t="shared" si="1"/>
        <v>38.454143433955011</v>
      </c>
      <c r="P25" s="9"/>
    </row>
    <row r="26" spans="1:16">
      <c r="A26" s="12"/>
      <c r="B26" s="25">
        <v>331.49</v>
      </c>
      <c r="C26" s="20" t="s">
        <v>27</v>
      </c>
      <c r="D26" s="46">
        <v>0</v>
      </c>
      <c r="E26" s="46">
        <v>423358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423358</v>
      </c>
      <c r="O26" s="47">
        <f t="shared" si="1"/>
        <v>81.399346279561627</v>
      </c>
      <c r="P26" s="9"/>
    </row>
    <row r="27" spans="1:16">
      <c r="A27" s="12"/>
      <c r="B27" s="25">
        <v>331.7</v>
      </c>
      <c r="C27" s="20" t="s">
        <v>75</v>
      </c>
      <c r="D27" s="46">
        <v>0</v>
      </c>
      <c r="E27" s="46">
        <v>116593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116593</v>
      </c>
      <c r="O27" s="47">
        <f t="shared" si="1"/>
        <v>22.417419726975581</v>
      </c>
      <c r="P27" s="9"/>
    </row>
    <row r="28" spans="1:16">
      <c r="A28" s="12"/>
      <c r="B28" s="25">
        <v>335.12</v>
      </c>
      <c r="C28" s="20" t="s">
        <v>28</v>
      </c>
      <c r="D28" s="46">
        <v>154008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154008</v>
      </c>
      <c r="O28" s="47">
        <f t="shared" si="1"/>
        <v>29.611228609882716</v>
      </c>
      <c r="P28" s="9"/>
    </row>
    <row r="29" spans="1:16">
      <c r="A29" s="12"/>
      <c r="B29" s="25">
        <v>335.14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193</v>
      </c>
      <c r="O29" s="47">
        <f t="shared" si="1"/>
        <v>3.710824841376658E-2</v>
      </c>
      <c r="P29" s="9"/>
    </row>
    <row r="30" spans="1:16">
      <c r="A30" s="12"/>
      <c r="B30" s="25">
        <v>335.15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2063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2063</v>
      </c>
      <c r="O30" s="47">
        <f t="shared" si="1"/>
        <v>0.39665448952124593</v>
      </c>
      <c r="P30" s="9"/>
    </row>
    <row r="31" spans="1:16">
      <c r="A31" s="12"/>
      <c r="B31" s="25">
        <v>335.18</v>
      </c>
      <c r="C31" s="20" t="s">
        <v>31</v>
      </c>
      <c r="D31" s="46">
        <v>316630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316630</v>
      </c>
      <c r="O31" s="47">
        <f t="shared" si="1"/>
        <v>60.878677177465875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SUM(D33:D40)</f>
        <v>11964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944240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956204</v>
      </c>
      <c r="O32" s="45">
        <f t="shared" si="1"/>
        <v>183.85002884060756</v>
      </c>
      <c r="P32" s="10"/>
    </row>
    <row r="33" spans="1:16">
      <c r="A33" s="12"/>
      <c r="B33" s="25">
        <v>341.9</v>
      </c>
      <c r="C33" s="20" t="s">
        <v>39</v>
      </c>
      <c r="D33" s="46">
        <v>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100</v>
      </c>
      <c r="O33" s="47">
        <f t="shared" si="1"/>
        <v>1.9227071716977504E-2</v>
      </c>
      <c r="P33" s="9"/>
    </row>
    <row r="34" spans="1:16">
      <c r="A34" s="12"/>
      <c r="B34" s="25">
        <v>342.9</v>
      </c>
      <c r="C34" s="20" t="s">
        <v>68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267</v>
      </c>
      <c r="O34" s="47">
        <f t="shared" si="1"/>
        <v>5.1336281484329935E-2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726501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726501</v>
      </c>
      <c r="O35" s="47">
        <f t="shared" si="1"/>
        <v>139.68486829455873</v>
      </c>
      <c r="P35" s="9"/>
    </row>
    <row r="36" spans="1:16">
      <c r="A36" s="12"/>
      <c r="B36" s="25">
        <v>343.5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217472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217472</v>
      </c>
      <c r="O36" s="47">
        <f t="shared" si="1"/>
        <v>41.81349740434532</v>
      </c>
      <c r="P36" s="9"/>
    </row>
    <row r="37" spans="1:16">
      <c r="A37" s="12"/>
      <c r="B37" s="25">
        <v>343.8</v>
      </c>
      <c r="C37" s="20" t="s">
        <v>43</v>
      </c>
      <c r="D37" s="46">
        <v>6200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6200</v>
      </c>
      <c r="O37" s="47">
        <f t="shared" ref="O37:O53" si="9">(N37/O$55)</f>
        <v>1.1920784464526053</v>
      </c>
      <c r="P37" s="9"/>
    </row>
    <row r="38" spans="1:16">
      <c r="A38" s="12"/>
      <c r="B38" s="25">
        <v>347.4</v>
      </c>
      <c r="C38" s="20" t="s">
        <v>45</v>
      </c>
      <c r="D38" s="46">
        <v>3265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3265</v>
      </c>
      <c r="O38" s="47">
        <f t="shared" si="9"/>
        <v>0.62776389155931556</v>
      </c>
      <c r="P38" s="9"/>
    </row>
    <row r="39" spans="1:16">
      <c r="A39" s="12"/>
      <c r="B39" s="25">
        <v>347.5</v>
      </c>
      <c r="C39" s="20" t="s">
        <v>46</v>
      </c>
      <c r="D39" s="46">
        <v>520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520</v>
      </c>
      <c r="O39" s="47">
        <f t="shared" si="9"/>
        <v>9.9980772928283029E-2</v>
      </c>
      <c r="P39" s="9"/>
    </row>
    <row r="40" spans="1:16">
      <c r="A40" s="12"/>
      <c r="B40" s="25">
        <v>349</v>
      </c>
      <c r="C40" s="20" t="s">
        <v>1</v>
      </c>
      <c r="D40" s="46">
        <v>1879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1879</v>
      </c>
      <c r="O40" s="47">
        <f t="shared" si="9"/>
        <v>0.36127667756200732</v>
      </c>
      <c r="P40" s="9"/>
    </row>
    <row r="41" spans="1:16" ht="15.75">
      <c r="A41" s="29" t="s">
        <v>37</v>
      </c>
      <c r="B41" s="30"/>
      <c r="C41" s="31"/>
      <c r="D41" s="32">
        <f t="shared" ref="D41:M41" si="10">SUM(D42:D43)</f>
        <v>7865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3831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3" si="11">SUM(D41:M41)</f>
        <v>11696</v>
      </c>
      <c r="O41" s="45">
        <f t="shared" si="9"/>
        <v>2.248798308017689</v>
      </c>
      <c r="P41" s="10"/>
    </row>
    <row r="42" spans="1:16">
      <c r="A42" s="13"/>
      <c r="B42" s="39">
        <v>351.9</v>
      </c>
      <c r="C42" s="21" t="s">
        <v>78</v>
      </c>
      <c r="D42" s="46">
        <v>7865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7865</v>
      </c>
      <c r="O42" s="47">
        <f t="shared" si="9"/>
        <v>1.5122091905402808</v>
      </c>
      <c r="P42" s="9"/>
    </row>
    <row r="43" spans="1:16">
      <c r="A43" s="13"/>
      <c r="B43" s="39">
        <v>354</v>
      </c>
      <c r="C43" s="21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3831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3831</v>
      </c>
      <c r="O43" s="47">
        <f t="shared" si="9"/>
        <v>0.73658911747740818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SUM(D45:D48)</f>
        <v>121324</v>
      </c>
      <c r="E44" s="32">
        <f t="shared" si="12"/>
        <v>92254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168861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382439</v>
      </c>
      <c r="O44" s="45">
        <f t="shared" si="9"/>
        <v>73.531820803691602</v>
      </c>
      <c r="P44" s="10"/>
    </row>
    <row r="45" spans="1:16">
      <c r="A45" s="12"/>
      <c r="B45" s="25">
        <v>361.1</v>
      </c>
      <c r="C45" s="20" t="s">
        <v>51</v>
      </c>
      <c r="D45" s="46">
        <v>6215</v>
      </c>
      <c r="E45" s="46">
        <v>9</v>
      </c>
      <c r="F45" s="46">
        <v>0</v>
      </c>
      <c r="G45" s="46">
        <v>0</v>
      </c>
      <c r="H45" s="46">
        <v>0</v>
      </c>
      <c r="I45" s="46">
        <v>15645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21869</v>
      </c>
      <c r="O45" s="47">
        <f t="shared" si="9"/>
        <v>4.2047683137858103</v>
      </c>
      <c r="P45" s="9"/>
    </row>
    <row r="46" spans="1:16">
      <c r="A46" s="12"/>
      <c r="B46" s="25">
        <v>362</v>
      </c>
      <c r="C46" s="20" t="s">
        <v>52</v>
      </c>
      <c r="D46" s="46">
        <v>40283</v>
      </c>
      <c r="E46" s="46">
        <v>713</v>
      </c>
      <c r="F46" s="46">
        <v>0</v>
      </c>
      <c r="G46" s="46">
        <v>0</v>
      </c>
      <c r="H46" s="46">
        <v>0</v>
      </c>
      <c r="I46" s="46">
        <v>19439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60435</v>
      </c>
      <c r="O46" s="47">
        <f t="shared" si="9"/>
        <v>11.619880792155355</v>
      </c>
      <c r="P46" s="9"/>
    </row>
    <row r="47" spans="1:16">
      <c r="A47" s="12"/>
      <c r="B47" s="25">
        <v>366</v>
      </c>
      <c r="C47" s="20" t="s">
        <v>69</v>
      </c>
      <c r="D47" s="46">
        <v>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50</v>
      </c>
      <c r="O47" s="47">
        <f t="shared" si="9"/>
        <v>9.6135358584887518E-3</v>
      </c>
      <c r="P47" s="9"/>
    </row>
    <row r="48" spans="1:16">
      <c r="A48" s="12"/>
      <c r="B48" s="25">
        <v>369.9</v>
      </c>
      <c r="C48" s="20" t="s">
        <v>53</v>
      </c>
      <c r="D48" s="46">
        <v>74776</v>
      </c>
      <c r="E48" s="46">
        <v>91532</v>
      </c>
      <c r="F48" s="46">
        <v>0</v>
      </c>
      <c r="G48" s="46">
        <v>0</v>
      </c>
      <c r="H48" s="46">
        <v>0</v>
      </c>
      <c r="I48" s="46">
        <v>133777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300085</v>
      </c>
      <c r="O48" s="47">
        <f t="shared" si="9"/>
        <v>57.697558161891941</v>
      </c>
      <c r="P48" s="9"/>
    </row>
    <row r="49" spans="1:119" ht="15.75">
      <c r="A49" s="29" t="s">
        <v>38</v>
      </c>
      <c r="B49" s="30"/>
      <c r="C49" s="31"/>
      <c r="D49" s="32">
        <f t="shared" ref="D49:M49" si="13">SUM(D50:D52)</f>
        <v>312912</v>
      </c>
      <c r="E49" s="32">
        <f t="shared" si="13"/>
        <v>523451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109470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945833</v>
      </c>
      <c r="O49" s="45">
        <f t="shared" si="9"/>
        <v>181.85598923283985</v>
      </c>
      <c r="P49" s="9"/>
    </row>
    <row r="50" spans="1:119">
      <c r="A50" s="12"/>
      <c r="B50" s="25">
        <v>381</v>
      </c>
      <c r="C50" s="20" t="s">
        <v>54</v>
      </c>
      <c r="D50" s="46">
        <v>90192</v>
      </c>
      <c r="E50" s="46">
        <v>523451</v>
      </c>
      <c r="F50" s="46">
        <v>0</v>
      </c>
      <c r="G50" s="46">
        <v>0</v>
      </c>
      <c r="H50" s="46">
        <v>0</v>
      </c>
      <c r="I50" s="46">
        <v>79490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693133</v>
      </c>
      <c r="O50" s="47">
        <f t="shared" si="9"/>
        <v>133.26917900403768</v>
      </c>
      <c r="P50" s="9"/>
    </row>
    <row r="51" spans="1:119">
      <c r="A51" s="12"/>
      <c r="B51" s="25">
        <v>382</v>
      </c>
      <c r="C51" s="20" t="s">
        <v>63</v>
      </c>
      <c r="D51" s="46">
        <v>222720</v>
      </c>
      <c r="E51" s="46">
        <v>0</v>
      </c>
      <c r="F51" s="46">
        <v>0</v>
      </c>
      <c r="G51" s="46">
        <v>0</v>
      </c>
      <c r="H51" s="46">
        <v>0</v>
      </c>
      <c r="I51" s="46">
        <v>4980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227700</v>
      </c>
      <c r="O51" s="47">
        <f t="shared" si="9"/>
        <v>43.780042299557778</v>
      </c>
      <c r="P51" s="9"/>
    </row>
    <row r="52" spans="1:119" ht="15.75" thickBot="1">
      <c r="A52" s="12"/>
      <c r="B52" s="25">
        <v>389.4</v>
      </c>
      <c r="C52" s="20" t="s">
        <v>70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25000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25000</v>
      </c>
      <c r="O52" s="47">
        <f t="shared" si="9"/>
        <v>4.8067679292443763</v>
      </c>
      <c r="P52" s="9"/>
    </row>
    <row r="53" spans="1:119" ht="16.5" thickBot="1">
      <c r="A53" s="14" t="s">
        <v>47</v>
      </c>
      <c r="B53" s="23"/>
      <c r="C53" s="22"/>
      <c r="D53" s="15">
        <f t="shared" ref="D53:M53" si="14">SUM(D5,D14,D23,D32,D41,D44,D49)</f>
        <v>2010603</v>
      </c>
      <c r="E53" s="15">
        <f t="shared" si="14"/>
        <v>1875585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1606002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5492190</v>
      </c>
      <c r="O53" s="38">
        <f t="shared" si="9"/>
        <v>1055.9873101326668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84</v>
      </c>
      <c r="M55" s="48"/>
      <c r="N55" s="48"/>
      <c r="O55" s="43">
        <v>5201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72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849267</v>
      </c>
      <c r="E5" s="27">
        <f t="shared" si="0"/>
        <v>689195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22333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1560795</v>
      </c>
      <c r="O5" s="33">
        <f t="shared" ref="O5:O36" si="1">(N5/O$59)</f>
        <v>299.00287356321837</v>
      </c>
      <c r="P5" s="6"/>
    </row>
    <row r="6" spans="1:133">
      <c r="A6" s="12"/>
      <c r="B6" s="25">
        <v>311</v>
      </c>
      <c r="C6" s="20" t="s">
        <v>3</v>
      </c>
      <c r="D6" s="46">
        <v>498670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498670</v>
      </c>
      <c r="O6" s="47">
        <f t="shared" si="1"/>
        <v>95.530651340996172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137463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137463</v>
      </c>
      <c r="O7" s="47">
        <f t="shared" si="1"/>
        <v>26.333908045977012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551732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551732</v>
      </c>
      <c r="O8" s="47">
        <f t="shared" si="1"/>
        <v>105.69578544061302</v>
      </c>
      <c r="P8" s="9"/>
    </row>
    <row r="9" spans="1:133">
      <c r="A9" s="12"/>
      <c r="B9" s="25">
        <v>314.10000000000002</v>
      </c>
      <c r="C9" s="20" t="s">
        <v>13</v>
      </c>
      <c r="D9" s="46">
        <v>188236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188236</v>
      </c>
      <c r="O9" s="47">
        <f t="shared" si="1"/>
        <v>36.060536398467434</v>
      </c>
      <c r="P9" s="9"/>
    </row>
    <row r="10" spans="1:133">
      <c r="A10" s="12"/>
      <c r="B10" s="25">
        <v>314.3</v>
      </c>
      <c r="C10" s="20" t="s">
        <v>14</v>
      </c>
      <c r="D10" s="46">
        <v>66368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66368</v>
      </c>
      <c r="O10" s="47">
        <f t="shared" si="1"/>
        <v>12.714176245210728</v>
      </c>
      <c r="P10" s="9"/>
    </row>
    <row r="11" spans="1:133">
      <c r="A11" s="12"/>
      <c r="B11" s="25">
        <v>314.39999999999998</v>
      </c>
      <c r="C11" s="20" t="s">
        <v>15</v>
      </c>
      <c r="D11" s="46">
        <v>13693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13693</v>
      </c>
      <c r="O11" s="47">
        <f t="shared" si="1"/>
        <v>2.6231800766283526</v>
      </c>
      <c r="P11" s="9"/>
    </row>
    <row r="12" spans="1:133">
      <c r="A12" s="12"/>
      <c r="B12" s="25">
        <v>315</v>
      </c>
      <c r="C12" s="20" t="s">
        <v>16</v>
      </c>
      <c r="D12" s="46">
        <v>82300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82300</v>
      </c>
      <c r="O12" s="47">
        <f t="shared" si="1"/>
        <v>15.766283524904214</v>
      </c>
      <c r="P12" s="9"/>
    </row>
    <row r="13" spans="1:133">
      <c r="A13" s="12"/>
      <c r="B13" s="25">
        <v>316</v>
      </c>
      <c r="C13" s="20" t="s">
        <v>17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22333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22333</v>
      </c>
      <c r="O13" s="47">
        <f t="shared" si="1"/>
        <v>4.2783524904214563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230243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64146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294389</v>
      </c>
      <c r="O14" s="45">
        <f t="shared" si="1"/>
        <v>56.396360153256708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26068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26068</v>
      </c>
      <c r="O15" s="47">
        <f t="shared" si="1"/>
        <v>4.9938697318007659</v>
      </c>
      <c r="P15" s="9"/>
    </row>
    <row r="16" spans="1:133">
      <c r="A16" s="12"/>
      <c r="B16" s="25">
        <v>323.10000000000002</v>
      </c>
      <c r="C16" s="20" t="s">
        <v>19</v>
      </c>
      <c r="D16" s="46">
        <v>170944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170944</v>
      </c>
      <c r="O16" s="47">
        <f t="shared" si="1"/>
        <v>32.747892720306517</v>
      </c>
      <c r="P16" s="9"/>
    </row>
    <row r="17" spans="1:16">
      <c r="A17" s="12"/>
      <c r="B17" s="25">
        <v>323.3</v>
      </c>
      <c r="C17" s="20" t="s">
        <v>20</v>
      </c>
      <c r="D17" s="46">
        <v>40860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40860</v>
      </c>
      <c r="O17" s="47">
        <f t="shared" si="1"/>
        <v>7.8275862068965516</v>
      </c>
      <c r="P17" s="9"/>
    </row>
    <row r="18" spans="1:16">
      <c r="A18" s="12"/>
      <c r="B18" s="25">
        <v>323.60000000000002</v>
      </c>
      <c r="C18" s="20" t="s">
        <v>21</v>
      </c>
      <c r="D18" s="46">
        <v>13844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13844</v>
      </c>
      <c r="O18" s="47">
        <f t="shared" si="1"/>
        <v>2.6521072796934866</v>
      </c>
      <c r="P18" s="9"/>
    </row>
    <row r="19" spans="1:16">
      <c r="A19" s="12"/>
      <c r="B19" s="25">
        <v>323.7</v>
      </c>
      <c r="C19" s="20" t="s">
        <v>22</v>
      </c>
      <c r="D19" s="46">
        <v>4595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4595</v>
      </c>
      <c r="O19" s="47">
        <f t="shared" si="1"/>
        <v>0.88026819923371646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14922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14922</v>
      </c>
      <c r="O20" s="47">
        <f t="shared" si="1"/>
        <v>2.8586206896551722</v>
      </c>
      <c r="P20" s="9"/>
    </row>
    <row r="21" spans="1:16">
      <c r="A21" s="12"/>
      <c r="B21" s="25">
        <v>329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23156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23156</v>
      </c>
      <c r="O21" s="47">
        <f t="shared" si="1"/>
        <v>4.4360153256704979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SUM(D23:D33)</f>
        <v>446869</v>
      </c>
      <c r="E22" s="32">
        <f t="shared" si="5"/>
        <v>474156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351865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1272890</v>
      </c>
      <c r="O22" s="45">
        <f t="shared" si="1"/>
        <v>243.84865900383141</v>
      </c>
      <c r="P22" s="10"/>
    </row>
    <row r="23" spans="1:16">
      <c r="A23" s="12"/>
      <c r="B23" s="25">
        <v>331.2</v>
      </c>
      <c r="C23" s="20" t="s">
        <v>66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</v>
      </c>
      <c r="O23" s="47">
        <f t="shared" si="1"/>
        <v>0.19157088122605365</v>
      </c>
      <c r="P23" s="9"/>
    </row>
    <row r="24" spans="1:16">
      <c r="A24" s="12"/>
      <c r="B24" s="25">
        <v>331.31</v>
      </c>
      <c r="C24" s="20" t="s">
        <v>67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349167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349167</v>
      </c>
      <c r="O24" s="47">
        <f t="shared" si="1"/>
        <v>66.890229885057465</v>
      </c>
      <c r="P24" s="9"/>
    </row>
    <row r="25" spans="1:16">
      <c r="A25" s="12"/>
      <c r="B25" s="25">
        <v>331.49</v>
      </c>
      <c r="C25" s="20" t="s">
        <v>27</v>
      </c>
      <c r="D25" s="46">
        <v>0</v>
      </c>
      <c r="E25" s="46">
        <v>276641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276641</v>
      </c>
      <c r="O25" s="47">
        <f t="shared" si="1"/>
        <v>52.996360153256703</v>
      </c>
      <c r="P25" s="9"/>
    </row>
    <row r="26" spans="1:16">
      <c r="A26" s="12"/>
      <c r="B26" s="25">
        <v>331.5</v>
      </c>
      <c r="C26" s="20" t="s">
        <v>74</v>
      </c>
      <c r="D26" s="46">
        <v>0</v>
      </c>
      <c r="E26" s="46">
        <v>-56203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-56203</v>
      </c>
      <c r="O26" s="47">
        <f t="shared" si="1"/>
        <v>-10.766858237547893</v>
      </c>
      <c r="P26" s="9"/>
    </row>
    <row r="27" spans="1:16">
      <c r="A27" s="12"/>
      <c r="B27" s="25">
        <v>331.7</v>
      </c>
      <c r="C27" s="20" t="s">
        <v>75</v>
      </c>
      <c r="D27" s="46">
        <v>0</v>
      </c>
      <c r="E27" s="46">
        <v>124352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124352</v>
      </c>
      <c r="O27" s="47">
        <f t="shared" si="1"/>
        <v>23.822222222222223</v>
      </c>
      <c r="P27" s="9"/>
    </row>
    <row r="28" spans="1:16">
      <c r="A28" s="12"/>
      <c r="B28" s="25">
        <v>334.5</v>
      </c>
      <c r="C28" s="20" t="s">
        <v>76</v>
      </c>
      <c r="D28" s="46">
        <v>0</v>
      </c>
      <c r="E28" s="46">
        <v>-6245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-6245</v>
      </c>
      <c r="O28" s="47">
        <f t="shared" si="1"/>
        <v>-1.196360153256705</v>
      </c>
      <c r="P28" s="9"/>
    </row>
    <row r="29" spans="1:16">
      <c r="A29" s="12"/>
      <c r="B29" s="25">
        <v>334.7</v>
      </c>
      <c r="C29" s="20" t="s">
        <v>77</v>
      </c>
      <c r="D29" s="46">
        <v>0</v>
      </c>
      <c r="E29" s="46">
        <v>135611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135611</v>
      </c>
      <c r="O29" s="47">
        <f t="shared" si="1"/>
        <v>25.979118773946361</v>
      </c>
      <c r="P29" s="9"/>
    </row>
    <row r="30" spans="1:16">
      <c r="A30" s="12"/>
      <c r="B30" s="25">
        <v>335.12</v>
      </c>
      <c r="C30" s="20" t="s">
        <v>28</v>
      </c>
      <c r="D30" s="46">
        <v>142782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142782</v>
      </c>
      <c r="O30" s="47">
        <f t="shared" si="1"/>
        <v>27.352873563218392</v>
      </c>
      <c r="P30" s="9"/>
    </row>
    <row r="31" spans="1:16">
      <c r="A31" s="12"/>
      <c r="B31" s="25">
        <v>335.14</v>
      </c>
      <c r="C31" s="20" t="s">
        <v>29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146</v>
      </c>
      <c r="O31" s="47">
        <f t="shared" si="1"/>
        <v>2.7969348659003832E-2</v>
      </c>
      <c r="P31" s="9"/>
    </row>
    <row r="32" spans="1:16">
      <c r="A32" s="12"/>
      <c r="B32" s="25">
        <v>335.15</v>
      </c>
      <c r="C32" s="20" t="s">
        <v>30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2552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2552</v>
      </c>
      <c r="O32" s="47">
        <f t="shared" si="1"/>
        <v>0.48888888888888887</v>
      </c>
      <c r="P32" s="9"/>
    </row>
    <row r="33" spans="1:16">
      <c r="A33" s="12"/>
      <c r="B33" s="25">
        <v>335.18</v>
      </c>
      <c r="C33" s="20" t="s">
        <v>31</v>
      </c>
      <c r="D33" s="46">
        <v>303087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303087</v>
      </c>
      <c r="O33" s="47">
        <f t="shared" si="1"/>
        <v>58.062643678160917</v>
      </c>
      <c r="P33" s="9"/>
    </row>
    <row r="34" spans="1:16" ht="15.75">
      <c r="A34" s="29" t="s">
        <v>36</v>
      </c>
      <c r="B34" s="30"/>
      <c r="C34" s="31"/>
      <c r="D34" s="32">
        <f t="shared" ref="D34:M34" si="7">SUM(D35:D42)</f>
        <v>12290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941704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953994</v>
      </c>
      <c r="O34" s="45">
        <f t="shared" si="1"/>
        <v>182.75747126436781</v>
      </c>
      <c r="P34" s="10"/>
    </row>
    <row r="35" spans="1:16">
      <c r="A35" s="12"/>
      <c r="B35" s="25">
        <v>341.9</v>
      </c>
      <c r="C35" s="20" t="s">
        <v>39</v>
      </c>
      <c r="D35" s="46">
        <v>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100</v>
      </c>
      <c r="O35" s="47">
        <f t="shared" si="1"/>
        <v>1.9157088122605363E-2</v>
      </c>
      <c r="P35" s="9"/>
    </row>
    <row r="36" spans="1:16">
      <c r="A36" s="12"/>
      <c r="B36" s="25">
        <v>342.5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95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95</v>
      </c>
      <c r="O36" s="47">
        <f t="shared" si="1"/>
        <v>1.8199233716475097E-2</v>
      </c>
      <c r="P36" s="9"/>
    </row>
    <row r="37" spans="1:16">
      <c r="A37" s="12"/>
      <c r="B37" s="25">
        <v>343.3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718162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718162</v>
      </c>
      <c r="O37" s="47">
        <f t="shared" ref="O37:O57" si="9">(N37/O$59)</f>
        <v>137.57892720306512</v>
      </c>
      <c r="P37" s="9"/>
    </row>
    <row r="38" spans="1:16">
      <c r="A38" s="12"/>
      <c r="B38" s="25">
        <v>343.5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223447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223447</v>
      </c>
      <c r="O38" s="47">
        <f t="shared" si="9"/>
        <v>42.805938697318005</v>
      </c>
      <c r="P38" s="9"/>
    </row>
    <row r="39" spans="1:16">
      <c r="A39" s="12"/>
      <c r="B39" s="25">
        <v>343.8</v>
      </c>
      <c r="C39" s="20" t="s">
        <v>43</v>
      </c>
      <c r="D39" s="46">
        <v>2600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2600</v>
      </c>
      <c r="O39" s="47">
        <f t="shared" si="9"/>
        <v>0.49808429118773945</v>
      </c>
      <c r="P39" s="9"/>
    </row>
    <row r="40" spans="1:16">
      <c r="A40" s="12"/>
      <c r="B40" s="25">
        <v>347.4</v>
      </c>
      <c r="C40" s="20" t="s">
        <v>45</v>
      </c>
      <c r="D40" s="46">
        <v>7857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7857</v>
      </c>
      <c r="O40" s="47">
        <f t="shared" si="9"/>
        <v>1.5051724137931035</v>
      </c>
      <c r="P40" s="9"/>
    </row>
    <row r="41" spans="1:16">
      <c r="A41" s="12"/>
      <c r="B41" s="25">
        <v>347.5</v>
      </c>
      <c r="C41" s="20" t="s">
        <v>46</v>
      </c>
      <c r="D41" s="46">
        <v>520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520</v>
      </c>
      <c r="O41" s="47">
        <f t="shared" si="9"/>
        <v>9.9616858237547887E-2</v>
      </c>
      <c r="P41" s="9"/>
    </row>
    <row r="42" spans="1:16">
      <c r="A42" s="12"/>
      <c r="B42" s="25">
        <v>349</v>
      </c>
      <c r="C42" s="20" t="s">
        <v>1</v>
      </c>
      <c r="D42" s="46">
        <v>1213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1213</v>
      </c>
      <c r="O42" s="47">
        <f t="shared" si="9"/>
        <v>0.23237547892720306</v>
      </c>
      <c r="P42" s="9"/>
    </row>
    <row r="43" spans="1:16" ht="15.75">
      <c r="A43" s="29" t="s">
        <v>37</v>
      </c>
      <c r="B43" s="30"/>
      <c r="C43" s="31"/>
      <c r="D43" s="32">
        <f t="shared" ref="D43:M43" si="10">SUM(D44:D46)</f>
        <v>10556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7806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18362</v>
      </c>
      <c r="O43" s="45">
        <f t="shared" si="9"/>
        <v>3.517624521072797</v>
      </c>
      <c r="P43" s="10"/>
    </row>
    <row r="44" spans="1:16">
      <c r="A44" s="13"/>
      <c r="B44" s="39">
        <v>351.9</v>
      </c>
      <c r="C44" s="21" t="s">
        <v>78</v>
      </c>
      <c r="D44" s="46">
        <v>10155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10155</v>
      </c>
      <c r="O44" s="47">
        <f t="shared" si="9"/>
        <v>1.9454022988505748</v>
      </c>
      <c r="P44" s="9"/>
    </row>
    <row r="45" spans="1:16">
      <c r="A45" s="13"/>
      <c r="B45" s="39">
        <v>354</v>
      </c>
      <c r="C45" s="21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7806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7806</v>
      </c>
      <c r="O45" s="47">
        <f t="shared" si="9"/>
        <v>1.4954022988505746</v>
      </c>
      <c r="P45" s="9"/>
    </row>
    <row r="46" spans="1:16">
      <c r="A46" s="13"/>
      <c r="B46" s="39">
        <v>359</v>
      </c>
      <c r="C46" s="21" t="s">
        <v>50</v>
      </c>
      <c r="D46" s="46">
        <v>401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401</v>
      </c>
      <c r="O46" s="47">
        <f t="shared" si="9"/>
        <v>7.6819923371647503E-2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SUM(D48:D52)</f>
        <v>82572</v>
      </c>
      <c r="E47" s="32">
        <f t="shared" si="12"/>
        <v>190241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60517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333330</v>
      </c>
      <c r="O47" s="45">
        <f t="shared" si="9"/>
        <v>63.856321839080458</v>
      </c>
      <c r="P47" s="10"/>
    </row>
    <row r="48" spans="1:16">
      <c r="A48" s="12"/>
      <c r="B48" s="25">
        <v>361.1</v>
      </c>
      <c r="C48" s="20" t="s">
        <v>51</v>
      </c>
      <c r="D48" s="46">
        <v>5174</v>
      </c>
      <c r="E48" s="46">
        <v>297</v>
      </c>
      <c r="F48" s="46">
        <v>0</v>
      </c>
      <c r="G48" s="46">
        <v>0</v>
      </c>
      <c r="H48" s="46">
        <v>0</v>
      </c>
      <c r="I48" s="46">
        <v>11525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16996</v>
      </c>
      <c r="O48" s="47">
        <f t="shared" si="9"/>
        <v>3.2559386973180078</v>
      </c>
      <c r="P48" s="9"/>
    </row>
    <row r="49" spans="1:119">
      <c r="A49" s="12"/>
      <c r="B49" s="25">
        <v>362</v>
      </c>
      <c r="C49" s="20" t="s">
        <v>52</v>
      </c>
      <c r="D49" s="46">
        <v>38200</v>
      </c>
      <c r="E49" s="46">
        <v>0</v>
      </c>
      <c r="F49" s="46">
        <v>0</v>
      </c>
      <c r="G49" s="46">
        <v>0</v>
      </c>
      <c r="H49" s="46">
        <v>0</v>
      </c>
      <c r="I49" s="46">
        <v>20439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58639</v>
      </c>
      <c r="O49" s="47">
        <f t="shared" si="9"/>
        <v>11.23352490421456</v>
      </c>
      <c r="P49" s="9"/>
    </row>
    <row r="50" spans="1:119">
      <c r="A50" s="12"/>
      <c r="B50" s="25">
        <v>364</v>
      </c>
      <c r="C50" s="20" t="s">
        <v>79</v>
      </c>
      <c r="D50" s="46">
        <v>8750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8750</v>
      </c>
      <c r="O50" s="47">
        <f t="shared" si="9"/>
        <v>1.6762452107279693</v>
      </c>
      <c r="P50" s="9"/>
    </row>
    <row r="51" spans="1:119">
      <c r="A51" s="12"/>
      <c r="B51" s="25">
        <v>366</v>
      </c>
      <c r="C51" s="20" t="s">
        <v>69</v>
      </c>
      <c r="D51" s="46">
        <v>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500</v>
      </c>
      <c r="O51" s="47">
        <f t="shared" si="9"/>
        <v>9.5785440613026823E-2</v>
      </c>
      <c r="P51" s="9"/>
    </row>
    <row r="52" spans="1:119">
      <c r="A52" s="12"/>
      <c r="B52" s="25">
        <v>369.9</v>
      </c>
      <c r="C52" s="20" t="s">
        <v>53</v>
      </c>
      <c r="D52" s="46">
        <v>29948</v>
      </c>
      <c r="E52" s="46">
        <v>189944</v>
      </c>
      <c r="F52" s="46">
        <v>0</v>
      </c>
      <c r="G52" s="46">
        <v>0</v>
      </c>
      <c r="H52" s="46">
        <v>0</v>
      </c>
      <c r="I52" s="46">
        <v>28553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248445</v>
      </c>
      <c r="O52" s="47">
        <f t="shared" si="9"/>
        <v>47.594827586206897</v>
      </c>
      <c r="P52" s="9"/>
    </row>
    <row r="53" spans="1:119" ht="15.75">
      <c r="A53" s="29" t="s">
        <v>38</v>
      </c>
      <c r="B53" s="30"/>
      <c r="C53" s="31"/>
      <c r="D53" s="32">
        <f t="shared" ref="D53:M53" si="13">SUM(D54:D56)</f>
        <v>327265</v>
      </c>
      <c r="E53" s="32">
        <f t="shared" si="13"/>
        <v>827470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38040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1192775</v>
      </c>
      <c r="O53" s="45">
        <f t="shared" si="9"/>
        <v>228.50095785440612</v>
      </c>
      <c r="P53" s="9"/>
    </row>
    <row r="54" spans="1:119">
      <c r="A54" s="12"/>
      <c r="B54" s="25">
        <v>381</v>
      </c>
      <c r="C54" s="20" t="s">
        <v>54</v>
      </c>
      <c r="D54" s="46">
        <v>99565</v>
      </c>
      <c r="E54" s="46">
        <v>827470</v>
      </c>
      <c r="F54" s="46">
        <v>0</v>
      </c>
      <c r="G54" s="46">
        <v>0</v>
      </c>
      <c r="H54" s="46">
        <v>0</v>
      </c>
      <c r="I54" s="46">
        <v>23040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950075</v>
      </c>
      <c r="O54" s="47">
        <f t="shared" si="9"/>
        <v>182.00670498084293</v>
      </c>
      <c r="P54" s="9"/>
    </row>
    <row r="55" spans="1:119">
      <c r="A55" s="12"/>
      <c r="B55" s="25">
        <v>382</v>
      </c>
      <c r="C55" s="20" t="s">
        <v>63</v>
      </c>
      <c r="D55" s="46">
        <v>227700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227700</v>
      </c>
      <c r="O55" s="47">
        <f t="shared" si="9"/>
        <v>43.620689655172413</v>
      </c>
      <c r="P55" s="9"/>
    </row>
    <row r="56" spans="1:119" ht="15.75" thickBot="1">
      <c r="A56" s="12"/>
      <c r="B56" s="25">
        <v>389.4</v>
      </c>
      <c r="C56" s="20" t="s">
        <v>70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15000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15000</v>
      </c>
      <c r="O56" s="47">
        <f t="shared" si="9"/>
        <v>2.8735632183908044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4">SUM(D5,D14,D22,D34,D43,D47,D53)</f>
        <v>1959062</v>
      </c>
      <c r="E57" s="15">
        <f t="shared" si="14"/>
        <v>2181062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1486411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5626535</v>
      </c>
      <c r="O57" s="38">
        <f t="shared" si="9"/>
        <v>1077.8802681992338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80</v>
      </c>
      <c r="M59" s="48"/>
      <c r="N59" s="48"/>
      <c r="O59" s="43">
        <v>5220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938449</v>
      </c>
      <c r="E5" s="27">
        <f t="shared" si="0"/>
        <v>652101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21917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1612467</v>
      </c>
      <c r="O5" s="33">
        <f t="shared" ref="O5:O52" si="1">(N5/O$54)</f>
        <v>310.26880892822783</v>
      </c>
      <c r="P5" s="6"/>
    </row>
    <row r="6" spans="1:133">
      <c r="A6" s="12"/>
      <c r="B6" s="25">
        <v>311</v>
      </c>
      <c r="C6" s="20" t="s">
        <v>3</v>
      </c>
      <c r="D6" s="46">
        <v>585473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585473</v>
      </c>
      <c r="O6" s="47">
        <f t="shared" si="1"/>
        <v>112.65595535886088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128370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128370</v>
      </c>
      <c r="O7" s="47">
        <f t="shared" si="1"/>
        <v>24.700788916682701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523731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523731</v>
      </c>
      <c r="O8" s="47">
        <f t="shared" si="1"/>
        <v>100.7756397921878</v>
      </c>
      <c r="P8" s="9"/>
    </row>
    <row r="9" spans="1:133">
      <c r="A9" s="12"/>
      <c r="B9" s="25">
        <v>314.10000000000002</v>
      </c>
      <c r="C9" s="20" t="s">
        <v>13</v>
      </c>
      <c r="D9" s="46">
        <v>181696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181696</v>
      </c>
      <c r="O9" s="47">
        <f t="shared" si="1"/>
        <v>34.961708678083511</v>
      </c>
      <c r="P9" s="9"/>
    </row>
    <row r="10" spans="1:133">
      <c r="A10" s="12"/>
      <c r="B10" s="25">
        <v>314.3</v>
      </c>
      <c r="C10" s="20" t="s">
        <v>14</v>
      </c>
      <c r="D10" s="46">
        <v>64313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64313</v>
      </c>
      <c r="O10" s="47">
        <f t="shared" si="1"/>
        <v>12.375024052337887</v>
      </c>
      <c r="P10" s="9"/>
    </row>
    <row r="11" spans="1:133">
      <c r="A11" s="12"/>
      <c r="B11" s="25">
        <v>314.39999999999998</v>
      </c>
      <c r="C11" s="20" t="s">
        <v>15</v>
      </c>
      <c r="D11" s="46">
        <v>11064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11064</v>
      </c>
      <c r="O11" s="47">
        <f t="shared" si="1"/>
        <v>2.1289205310756207</v>
      </c>
      <c r="P11" s="9"/>
    </row>
    <row r="12" spans="1:133">
      <c r="A12" s="12"/>
      <c r="B12" s="25">
        <v>315</v>
      </c>
      <c r="C12" s="20" t="s">
        <v>16</v>
      </c>
      <c r="D12" s="46">
        <v>95903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95903</v>
      </c>
      <c r="O12" s="47">
        <f t="shared" si="1"/>
        <v>18.453530883201847</v>
      </c>
      <c r="P12" s="9"/>
    </row>
    <row r="13" spans="1:133">
      <c r="A13" s="12"/>
      <c r="B13" s="25">
        <v>316</v>
      </c>
      <c r="C13" s="20" t="s">
        <v>17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21917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21917</v>
      </c>
      <c r="O13" s="47">
        <f t="shared" si="1"/>
        <v>4.2172407157975753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226198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144339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370537</v>
      </c>
      <c r="O14" s="45">
        <f t="shared" si="1"/>
        <v>71.298248989801806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37220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37220</v>
      </c>
      <c r="O15" s="47">
        <f t="shared" si="1"/>
        <v>7.1618241293053684</v>
      </c>
      <c r="P15" s="9"/>
    </row>
    <row r="16" spans="1:133">
      <c r="A16" s="12"/>
      <c r="B16" s="25">
        <v>323.10000000000002</v>
      </c>
      <c r="C16" s="20" t="s">
        <v>19</v>
      </c>
      <c r="D16" s="46">
        <v>169327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169327</v>
      </c>
      <c r="O16" s="47">
        <f t="shared" si="1"/>
        <v>32.581681739465076</v>
      </c>
      <c r="P16" s="9"/>
    </row>
    <row r="17" spans="1:16">
      <c r="A17" s="12"/>
      <c r="B17" s="25">
        <v>323.3</v>
      </c>
      <c r="C17" s="20" t="s">
        <v>20</v>
      </c>
      <c r="D17" s="46">
        <v>39742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39742</v>
      </c>
      <c r="O17" s="47">
        <f t="shared" si="1"/>
        <v>7.6471040985183762</v>
      </c>
      <c r="P17" s="9"/>
    </row>
    <row r="18" spans="1:16">
      <c r="A18" s="12"/>
      <c r="B18" s="25">
        <v>323.60000000000002</v>
      </c>
      <c r="C18" s="20" t="s">
        <v>21</v>
      </c>
      <c r="D18" s="46">
        <v>11901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11901</v>
      </c>
      <c r="O18" s="47">
        <f t="shared" si="1"/>
        <v>2.2899749855685974</v>
      </c>
      <c r="P18" s="9"/>
    </row>
    <row r="19" spans="1:16">
      <c r="A19" s="12"/>
      <c r="B19" s="25">
        <v>323.7</v>
      </c>
      <c r="C19" s="20" t="s">
        <v>22</v>
      </c>
      <c r="D19" s="46">
        <v>5228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5228</v>
      </c>
      <c r="O19" s="47">
        <f t="shared" si="1"/>
        <v>1.0059649797960362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9611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9611</v>
      </c>
      <c r="O20" s="47">
        <f t="shared" si="1"/>
        <v>1.8493361554743122</v>
      </c>
      <c r="P20" s="9"/>
    </row>
    <row r="21" spans="1:16">
      <c r="A21" s="12"/>
      <c r="B21" s="25">
        <v>324.22000000000003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56755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56755</v>
      </c>
      <c r="O21" s="47">
        <f t="shared" si="1"/>
        <v>10.920723494323648</v>
      </c>
      <c r="P21" s="9"/>
    </row>
    <row r="22" spans="1:16">
      <c r="A22" s="12"/>
      <c r="B22" s="25">
        <v>329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40753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5">SUM(D22:M22)</f>
        <v>40753</v>
      </c>
      <c r="O22" s="47">
        <f t="shared" si="1"/>
        <v>7.8416394073503941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SUM(D24:D29)</f>
        <v>479995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973437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1453432</v>
      </c>
      <c r="O23" s="45">
        <f t="shared" si="1"/>
        <v>279.66750048104677</v>
      </c>
      <c r="P23" s="10"/>
    </row>
    <row r="24" spans="1:16">
      <c r="A24" s="12"/>
      <c r="B24" s="25">
        <v>331.2</v>
      </c>
      <c r="C24" s="20" t="s">
        <v>66</v>
      </c>
      <c r="D24" s="46">
        <v>52049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52049</v>
      </c>
      <c r="O24" s="47">
        <f t="shared" si="1"/>
        <v>10.015201077544738</v>
      </c>
      <c r="P24" s="9"/>
    </row>
    <row r="25" spans="1:16">
      <c r="A25" s="12"/>
      <c r="B25" s="25">
        <v>331.31</v>
      </c>
      <c r="C25" s="20" t="s">
        <v>67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966513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966513</v>
      </c>
      <c r="O25" s="47">
        <f t="shared" si="1"/>
        <v>185.97517798730036</v>
      </c>
      <c r="P25" s="9"/>
    </row>
    <row r="26" spans="1:16">
      <c r="A26" s="12"/>
      <c r="B26" s="25">
        <v>335.12</v>
      </c>
      <c r="C26" s="20" t="s">
        <v>28</v>
      </c>
      <c r="D26" s="46">
        <v>142294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142294</v>
      </c>
      <c r="O26" s="47">
        <f t="shared" si="1"/>
        <v>27.380026938618435</v>
      </c>
      <c r="P26" s="9"/>
    </row>
    <row r="27" spans="1:16">
      <c r="A27" s="12"/>
      <c r="B27" s="25">
        <v>335.14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359</v>
      </c>
      <c r="O27" s="47">
        <f t="shared" si="1"/>
        <v>6.9078314412160863E-2</v>
      </c>
      <c r="P27" s="9"/>
    </row>
    <row r="28" spans="1:16">
      <c r="A28" s="12"/>
      <c r="B28" s="25">
        <v>335.15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6565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6565</v>
      </c>
      <c r="O28" s="47">
        <f t="shared" si="1"/>
        <v>1.2632287858379834</v>
      </c>
      <c r="P28" s="9"/>
    </row>
    <row r="29" spans="1:16">
      <c r="A29" s="12"/>
      <c r="B29" s="25">
        <v>335.18</v>
      </c>
      <c r="C29" s="20" t="s">
        <v>31</v>
      </c>
      <c r="D29" s="46">
        <v>285652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285652</v>
      </c>
      <c r="O29" s="47">
        <f t="shared" si="1"/>
        <v>54.964787377333074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SUM(D31:D38)</f>
        <v>9950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911582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921532</v>
      </c>
      <c r="O30" s="45">
        <f t="shared" si="1"/>
        <v>177.31999230325187</v>
      </c>
      <c r="P30" s="10"/>
    </row>
    <row r="31" spans="1:16">
      <c r="A31" s="12"/>
      <c r="B31" s="25">
        <v>341.9</v>
      </c>
      <c r="C31" s="20" t="s">
        <v>39</v>
      </c>
      <c r="D31" s="46">
        <v>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75</v>
      </c>
      <c r="O31" s="47">
        <f t="shared" si="1"/>
        <v>1.4431402732345585E-2</v>
      </c>
      <c r="P31" s="9"/>
    </row>
    <row r="32" spans="1:16">
      <c r="A32" s="12"/>
      <c r="B32" s="25">
        <v>342.9</v>
      </c>
      <c r="C32" s="20" t="s">
        <v>68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</v>
      </c>
      <c r="O32" s="47">
        <f t="shared" si="1"/>
        <v>2.3090244371752936E-3</v>
      </c>
      <c r="P32" s="9"/>
    </row>
    <row r="33" spans="1:16">
      <c r="A33" s="12"/>
      <c r="B33" s="25">
        <v>343.3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711902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711902</v>
      </c>
      <c r="O33" s="47">
        <f t="shared" si="1"/>
        <v>136.98325957283049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199668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199668</v>
      </c>
      <c r="O34" s="47">
        <f t="shared" si="1"/>
        <v>38.41985761015971</v>
      </c>
      <c r="P34" s="9"/>
    </row>
    <row r="35" spans="1:16">
      <c r="A35" s="12"/>
      <c r="B35" s="25">
        <v>343.8</v>
      </c>
      <c r="C35" s="20" t="s">
        <v>43</v>
      </c>
      <c r="D35" s="46">
        <v>6010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6010</v>
      </c>
      <c r="O35" s="47">
        <f t="shared" si="1"/>
        <v>1.156436405618626</v>
      </c>
      <c r="P35" s="9"/>
    </row>
    <row r="36" spans="1:16">
      <c r="A36" s="12"/>
      <c r="B36" s="25">
        <v>347.4</v>
      </c>
      <c r="C36" s="20" t="s">
        <v>45</v>
      </c>
      <c r="D36" s="46">
        <v>2860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2860</v>
      </c>
      <c r="O36" s="47">
        <f t="shared" si="1"/>
        <v>0.55031749086011161</v>
      </c>
      <c r="P36" s="9"/>
    </row>
    <row r="37" spans="1:16">
      <c r="A37" s="12"/>
      <c r="B37" s="25">
        <v>347.5</v>
      </c>
      <c r="C37" s="20" t="s">
        <v>46</v>
      </c>
      <c r="D37" s="46">
        <v>120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120</v>
      </c>
      <c r="O37" s="47">
        <f t="shared" si="1"/>
        <v>2.3090244371752933E-2</v>
      </c>
      <c r="P37" s="9"/>
    </row>
    <row r="38" spans="1:16">
      <c r="A38" s="12"/>
      <c r="B38" s="25">
        <v>349</v>
      </c>
      <c r="C38" s="20" t="s">
        <v>1</v>
      </c>
      <c r="D38" s="46">
        <v>885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885</v>
      </c>
      <c r="O38" s="47">
        <f t="shared" si="1"/>
        <v>0.17029055224167788</v>
      </c>
      <c r="P38" s="9"/>
    </row>
    <row r="39" spans="1:16" ht="15.75">
      <c r="A39" s="29" t="s">
        <v>37</v>
      </c>
      <c r="B39" s="30"/>
      <c r="C39" s="31"/>
      <c r="D39" s="32">
        <f t="shared" ref="D39:M39" si="9">SUM(D40:D41)</f>
        <v>11403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11403</v>
      </c>
      <c r="O39" s="45">
        <f t="shared" si="1"/>
        <v>2.1941504714258224</v>
      </c>
      <c r="P39" s="10"/>
    </row>
    <row r="40" spans="1:16">
      <c r="A40" s="13"/>
      <c r="B40" s="39">
        <v>354</v>
      </c>
      <c r="C40" s="21" t="s">
        <v>49</v>
      </c>
      <c r="D40" s="46">
        <v>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500</v>
      </c>
      <c r="O40" s="47">
        <f t="shared" si="1"/>
        <v>9.6209351548970562E-2</v>
      </c>
      <c r="P40" s="9"/>
    </row>
    <row r="41" spans="1:16">
      <c r="A41" s="13"/>
      <c r="B41" s="39">
        <v>359</v>
      </c>
      <c r="C41" s="21" t="s">
        <v>50</v>
      </c>
      <c r="D41" s="46">
        <v>10903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10903</v>
      </c>
      <c r="O41" s="47">
        <f t="shared" si="1"/>
        <v>2.0979411198768521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SUM(D43:D46)</f>
        <v>22951</v>
      </c>
      <c r="E42" s="32">
        <f t="shared" si="11"/>
        <v>25430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239851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288232</v>
      </c>
      <c r="O42" s="45">
        <f t="shared" si="1"/>
        <v>55.461227631325762</v>
      </c>
      <c r="P42" s="10"/>
    </row>
    <row r="43" spans="1:16">
      <c r="A43" s="12"/>
      <c r="B43" s="25">
        <v>361.1</v>
      </c>
      <c r="C43" s="20" t="s">
        <v>51</v>
      </c>
      <c r="D43" s="46">
        <v>3918</v>
      </c>
      <c r="E43" s="46">
        <v>430</v>
      </c>
      <c r="F43" s="46">
        <v>0</v>
      </c>
      <c r="G43" s="46">
        <v>0</v>
      </c>
      <c r="H43" s="46">
        <v>0</v>
      </c>
      <c r="I43" s="46">
        <v>7460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11808</v>
      </c>
      <c r="O43" s="47">
        <f t="shared" si="1"/>
        <v>2.2720800461804886</v>
      </c>
      <c r="P43" s="9"/>
    </row>
    <row r="44" spans="1:16">
      <c r="A44" s="12"/>
      <c r="B44" s="25">
        <v>362</v>
      </c>
      <c r="C44" s="20" t="s">
        <v>52</v>
      </c>
      <c r="D44" s="46">
        <v>19023</v>
      </c>
      <c r="E44" s="46">
        <v>0</v>
      </c>
      <c r="F44" s="46">
        <v>0</v>
      </c>
      <c r="G44" s="46">
        <v>0</v>
      </c>
      <c r="H44" s="46">
        <v>0</v>
      </c>
      <c r="I44" s="46">
        <v>19825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38848</v>
      </c>
      <c r="O44" s="47">
        <f t="shared" si="1"/>
        <v>7.4750817779488168</v>
      </c>
      <c r="P44" s="9"/>
    </row>
    <row r="45" spans="1:16">
      <c r="A45" s="12"/>
      <c r="B45" s="25">
        <v>366</v>
      </c>
      <c r="C45" s="20" t="s">
        <v>69</v>
      </c>
      <c r="D45" s="46">
        <v>184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184</v>
      </c>
      <c r="O45" s="47">
        <f t="shared" si="1"/>
        <v>3.5405041370021165E-2</v>
      </c>
      <c r="P45" s="9"/>
    </row>
    <row r="46" spans="1:16">
      <c r="A46" s="12"/>
      <c r="B46" s="25">
        <v>369.9</v>
      </c>
      <c r="C46" s="20" t="s">
        <v>53</v>
      </c>
      <c r="D46" s="46">
        <v>-174</v>
      </c>
      <c r="E46" s="46">
        <v>25000</v>
      </c>
      <c r="F46" s="46">
        <v>0</v>
      </c>
      <c r="G46" s="46">
        <v>0</v>
      </c>
      <c r="H46" s="46">
        <v>0</v>
      </c>
      <c r="I46" s="46">
        <v>212566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237392</v>
      </c>
      <c r="O46" s="47">
        <f t="shared" si="1"/>
        <v>45.678660765826436</v>
      </c>
      <c r="P46" s="9"/>
    </row>
    <row r="47" spans="1:16" ht="15.75">
      <c r="A47" s="29" t="s">
        <v>38</v>
      </c>
      <c r="B47" s="30"/>
      <c r="C47" s="31"/>
      <c r="D47" s="32">
        <f t="shared" ref="D47:M47" si="12">SUM(D48:D51)</f>
        <v>334507</v>
      </c>
      <c r="E47" s="32">
        <f t="shared" si="12"/>
        <v>3605871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15000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3955378</v>
      </c>
      <c r="O47" s="45">
        <f t="shared" si="1"/>
        <v>761.08870502212812</v>
      </c>
      <c r="P47" s="9"/>
    </row>
    <row r="48" spans="1:16">
      <c r="A48" s="12"/>
      <c r="B48" s="25">
        <v>381</v>
      </c>
      <c r="C48" s="20" t="s">
        <v>54</v>
      </c>
      <c r="D48" s="46">
        <v>67927</v>
      </c>
      <c r="E48" s="46">
        <v>2004243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2072170</v>
      </c>
      <c r="O48" s="47">
        <f t="shared" si="1"/>
        <v>398.72426399846063</v>
      </c>
      <c r="P48" s="9"/>
    </row>
    <row r="49" spans="1:119">
      <c r="A49" s="12"/>
      <c r="B49" s="25">
        <v>382</v>
      </c>
      <c r="C49" s="20" t="s">
        <v>63</v>
      </c>
      <c r="D49" s="46">
        <v>266580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266580</v>
      </c>
      <c r="O49" s="47">
        <f t="shared" si="1"/>
        <v>51.294977871849142</v>
      </c>
      <c r="P49" s="9"/>
    </row>
    <row r="50" spans="1:119">
      <c r="A50" s="12"/>
      <c r="B50" s="25">
        <v>384</v>
      </c>
      <c r="C50" s="20" t="s">
        <v>55</v>
      </c>
      <c r="D50" s="46">
        <v>0</v>
      </c>
      <c r="E50" s="46">
        <v>1601628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1601628</v>
      </c>
      <c r="O50" s="47">
        <f t="shared" si="1"/>
        <v>308.18318260534926</v>
      </c>
      <c r="P50" s="9"/>
    </row>
    <row r="51" spans="1:119" ht="15.75" thickBot="1">
      <c r="A51" s="12"/>
      <c r="B51" s="25">
        <v>389.4</v>
      </c>
      <c r="C51" s="20" t="s">
        <v>70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15000</v>
      </c>
      <c r="O51" s="47">
        <f t="shared" si="1"/>
        <v>2.8862805464691168</v>
      </c>
      <c r="P51" s="9"/>
    </row>
    <row r="52" spans="1:119" ht="16.5" thickBot="1">
      <c r="A52" s="14" t="s">
        <v>47</v>
      </c>
      <c r="B52" s="23"/>
      <c r="C52" s="22"/>
      <c r="D52" s="15">
        <f t="shared" ref="D52:M52" si="13">SUM(D5,D14,D23,D30,D39,D42,D47)</f>
        <v>2023453</v>
      </c>
      <c r="E52" s="15">
        <f t="shared" si="13"/>
        <v>4283402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2306126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8612981</v>
      </c>
      <c r="O52" s="38">
        <f t="shared" si="1"/>
        <v>1657.2986338272081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71</v>
      </c>
      <c r="M54" s="48"/>
      <c r="N54" s="48"/>
      <c r="O54" s="43">
        <v>5197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thickBot="1">
      <c r="A56" s="52" t="s">
        <v>72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969272</v>
      </c>
      <c r="E5" s="27">
        <f t="shared" si="0"/>
        <v>633318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21165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1623755</v>
      </c>
      <c r="O5" s="33">
        <f t="shared" ref="O5:O50" si="1">(N5/O$52)</f>
        <v>305.79190207156307</v>
      </c>
      <c r="P5" s="6"/>
    </row>
    <row r="6" spans="1:133">
      <c r="A6" s="12"/>
      <c r="B6" s="25">
        <v>311</v>
      </c>
      <c r="C6" s="20" t="s">
        <v>3</v>
      </c>
      <c r="D6" s="46">
        <v>622999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622999</v>
      </c>
      <c r="O6" s="47">
        <f t="shared" si="1"/>
        <v>117.32561205273069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143959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143959</v>
      </c>
      <c r="O7" s="47">
        <f t="shared" si="1"/>
        <v>27.110922787193974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489359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489359</v>
      </c>
      <c r="O8" s="47">
        <f t="shared" si="1"/>
        <v>92.158003766478345</v>
      </c>
      <c r="P8" s="9"/>
    </row>
    <row r="9" spans="1:133">
      <c r="A9" s="12"/>
      <c r="B9" s="25">
        <v>314.10000000000002</v>
      </c>
      <c r="C9" s="20" t="s">
        <v>13</v>
      </c>
      <c r="D9" s="46">
        <v>165514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165514</v>
      </c>
      <c r="O9" s="47">
        <f t="shared" si="1"/>
        <v>31.170244821092279</v>
      </c>
      <c r="P9" s="9"/>
    </row>
    <row r="10" spans="1:133">
      <c r="A10" s="12"/>
      <c r="B10" s="25">
        <v>314.3</v>
      </c>
      <c r="C10" s="20" t="s">
        <v>14</v>
      </c>
      <c r="D10" s="46">
        <v>63461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63461</v>
      </c>
      <c r="O10" s="47">
        <f t="shared" si="1"/>
        <v>11.951224105461394</v>
      </c>
      <c r="P10" s="9"/>
    </row>
    <row r="11" spans="1:133">
      <c r="A11" s="12"/>
      <c r="B11" s="25">
        <v>314.39999999999998</v>
      </c>
      <c r="C11" s="20" t="s">
        <v>15</v>
      </c>
      <c r="D11" s="46">
        <v>10734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10734</v>
      </c>
      <c r="O11" s="47">
        <f t="shared" si="1"/>
        <v>2.0214689265536725</v>
      </c>
      <c r="P11" s="9"/>
    </row>
    <row r="12" spans="1:133">
      <c r="A12" s="12"/>
      <c r="B12" s="25">
        <v>315</v>
      </c>
      <c r="C12" s="20" t="s">
        <v>16</v>
      </c>
      <c r="D12" s="46">
        <v>106564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106564</v>
      </c>
      <c r="O12" s="47">
        <f t="shared" si="1"/>
        <v>20.06854990583804</v>
      </c>
      <c r="P12" s="9"/>
    </row>
    <row r="13" spans="1:133">
      <c r="A13" s="12"/>
      <c r="B13" s="25">
        <v>316</v>
      </c>
      <c r="C13" s="20" t="s">
        <v>17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21165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21165</v>
      </c>
      <c r="O13" s="47">
        <f t="shared" si="1"/>
        <v>3.9858757062146895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232786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174215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407001</v>
      </c>
      <c r="O14" s="45">
        <f t="shared" si="1"/>
        <v>76.648022598870057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54372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54372</v>
      </c>
      <c r="O15" s="47">
        <f t="shared" si="1"/>
        <v>10.23954802259887</v>
      </c>
      <c r="P15" s="9"/>
    </row>
    <row r="16" spans="1:133">
      <c r="A16" s="12"/>
      <c r="B16" s="25">
        <v>323.10000000000002</v>
      </c>
      <c r="C16" s="20" t="s">
        <v>19</v>
      </c>
      <c r="D16" s="46">
        <v>178358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178358</v>
      </c>
      <c r="O16" s="47">
        <f t="shared" si="1"/>
        <v>33.589077212806025</v>
      </c>
      <c r="P16" s="9"/>
    </row>
    <row r="17" spans="1:16">
      <c r="A17" s="12"/>
      <c r="B17" s="25">
        <v>323.3</v>
      </c>
      <c r="C17" s="20" t="s">
        <v>20</v>
      </c>
      <c r="D17" s="46">
        <v>39194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39194</v>
      </c>
      <c r="O17" s="47">
        <f t="shared" si="1"/>
        <v>7.3811676082862521</v>
      </c>
      <c r="P17" s="9"/>
    </row>
    <row r="18" spans="1:16">
      <c r="A18" s="12"/>
      <c r="B18" s="25">
        <v>323.60000000000002</v>
      </c>
      <c r="C18" s="20" t="s">
        <v>21</v>
      </c>
      <c r="D18" s="46">
        <v>11119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11119</v>
      </c>
      <c r="O18" s="47">
        <f t="shared" si="1"/>
        <v>2.0939736346516007</v>
      </c>
      <c r="P18" s="9"/>
    </row>
    <row r="19" spans="1:16">
      <c r="A19" s="12"/>
      <c r="B19" s="25">
        <v>323.7</v>
      </c>
      <c r="C19" s="20" t="s">
        <v>22</v>
      </c>
      <c r="D19" s="46">
        <v>4115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4115</v>
      </c>
      <c r="O19" s="47">
        <f t="shared" si="1"/>
        <v>0.77495291902071561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69987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69987</v>
      </c>
      <c r="O20" s="47">
        <f t="shared" si="1"/>
        <v>13.180225988700565</v>
      </c>
      <c r="P20" s="9"/>
    </row>
    <row r="21" spans="1:16">
      <c r="A21" s="12"/>
      <c r="B21" s="25">
        <v>324.22000000000003</v>
      </c>
      <c r="C21" s="20" t="s">
        <v>24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20137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20137</v>
      </c>
      <c r="O21" s="47">
        <f t="shared" si="1"/>
        <v>3.7922787193973635</v>
      </c>
      <c r="P21" s="9"/>
    </row>
    <row r="22" spans="1:16">
      <c r="A22" s="12"/>
      <c r="B22" s="25">
        <v>329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29719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29719</v>
      </c>
      <c r="O22" s="47">
        <f t="shared" si="1"/>
        <v>5.596798493408663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SUM(D24:D28)</f>
        <v>389312</v>
      </c>
      <c r="E23" s="32">
        <f t="shared" si="5"/>
        <v>700000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1727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29" si="6">SUM(D23:M23)</f>
        <v>1091039</v>
      </c>
      <c r="O23" s="45">
        <f t="shared" si="1"/>
        <v>205.46873822975519</v>
      </c>
      <c r="P23" s="10"/>
    </row>
    <row r="24" spans="1:16">
      <c r="A24" s="12"/>
      <c r="B24" s="25">
        <v>331.49</v>
      </c>
      <c r="C24" s="20" t="s">
        <v>27</v>
      </c>
      <c r="D24" s="46">
        <v>0</v>
      </c>
      <c r="E24" s="46">
        <v>700000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700000</v>
      </c>
      <c r="O24" s="47">
        <f t="shared" si="1"/>
        <v>131.82674199623352</v>
      </c>
      <c r="P24" s="9"/>
    </row>
    <row r="25" spans="1:16">
      <c r="A25" s="12"/>
      <c r="B25" s="25">
        <v>335.12</v>
      </c>
      <c r="C25" s="20" t="s">
        <v>28</v>
      </c>
      <c r="D25" s="46">
        <v>120966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120966</v>
      </c>
      <c r="O25" s="47">
        <f t="shared" si="1"/>
        <v>22.780790960451977</v>
      </c>
      <c r="P25" s="9"/>
    </row>
    <row r="26" spans="1:16">
      <c r="A26" s="12"/>
      <c r="B26" s="25">
        <v>335.14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124</v>
      </c>
      <c r="O26" s="47">
        <f t="shared" si="1"/>
        <v>2.3352165725047083E-2</v>
      </c>
      <c r="P26" s="9"/>
    </row>
    <row r="27" spans="1:16">
      <c r="A27" s="12"/>
      <c r="B27" s="25">
        <v>335.15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1603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1603</v>
      </c>
      <c r="O27" s="47">
        <f t="shared" si="1"/>
        <v>0.30188323917137477</v>
      </c>
      <c r="P27" s="9"/>
    </row>
    <row r="28" spans="1:16">
      <c r="A28" s="12"/>
      <c r="B28" s="25">
        <v>335.18</v>
      </c>
      <c r="C28" s="20" t="s">
        <v>31</v>
      </c>
      <c r="D28" s="46">
        <v>268346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268346</v>
      </c>
      <c r="O28" s="47">
        <f t="shared" si="1"/>
        <v>50.535969868173261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SUM(D30:D38)</f>
        <v>25413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896816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922229</v>
      </c>
      <c r="O29" s="45">
        <f t="shared" si="1"/>
        <v>173.67777777777778</v>
      </c>
      <c r="P29" s="10"/>
    </row>
    <row r="30" spans="1:16">
      <c r="A30" s="12"/>
      <c r="B30" s="25">
        <v>341.9</v>
      </c>
      <c r="C30" s="20" t="s">
        <v>39</v>
      </c>
      <c r="D30" s="46">
        <v>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50</v>
      </c>
      <c r="O30" s="47">
        <f t="shared" si="1"/>
        <v>9.4161958568738224E-3</v>
      </c>
      <c r="P30" s="9"/>
    </row>
    <row r="31" spans="1:16">
      <c r="A31" s="12"/>
      <c r="B31" s="25">
        <v>342.5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2658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2658</v>
      </c>
      <c r="O31" s="47">
        <f t="shared" si="1"/>
        <v>0.50056497175141246</v>
      </c>
      <c r="P31" s="9"/>
    </row>
    <row r="32" spans="1:16">
      <c r="A32" s="12"/>
      <c r="B32" s="25">
        <v>343.3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705670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705670</v>
      </c>
      <c r="O32" s="47">
        <f t="shared" si="1"/>
        <v>132.89453860640302</v>
      </c>
      <c r="P32" s="9"/>
    </row>
    <row r="33" spans="1:16">
      <c r="A33" s="12"/>
      <c r="B33" s="25">
        <v>343.5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188384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188384</v>
      </c>
      <c r="O33" s="47">
        <f t="shared" si="1"/>
        <v>35.477212806026365</v>
      </c>
      <c r="P33" s="9"/>
    </row>
    <row r="34" spans="1:16">
      <c r="A34" s="12"/>
      <c r="B34" s="25">
        <v>343.8</v>
      </c>
      <c r="C34" s="20" t="s">
        <v>43</v>
      </c>
      <c r="D34" s="46">
        <v>5600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5600</v>
      </c>
      <c r="O34" s="47">
        <f t="shared" si="1"/>
        <v>1.0546139359698681</v>
      </c>
      <c r="P34" s="9"/>
    </row>
    <row r="35" spans="1:16">
      <c r="A35" s="12"/>
      <c r="B35" s="25">
        <v>347.2</v>
      </c>
      <c r="C35" s="20" t="s">
        <v>44</v>
      </c>
      <c r="D35" s="46">
        <v>9862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9862</v>
      </c>
      <c r="O35" s="47">
        <f t="shared" si="1"/>
        <v>1.8572504708097928</v>
      </c>
      <c r="P35" s="9"/>
    </row>
    <row r="36" spans="1:16">
      <c r="A36" s="12"/>
      <c r="B36" s="25">
        <v>347.4</v>
      </c>
      <c r="C36" s="20" t="s">
        <v>45</v>
      </c>
      <c r="D36" s="46">
        <v>3523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3523</v>
      </c>
      <c r="O36" s="47">
        <f t="shared" si="1"/>
        <v>0.66346516007532952</v>
      </c>
      <c r="P36" s="9"/>
    </row>
    <row r="37" spans="1:16">
      <c r="A37" s="12"/>
      <c r="B37" s="25">
        <v>347.5</v>
      </c>
      <c r="C37" s="20" t="s">
        <v>46</v>
      </c>
      <c r="D37" s="46">
        <v>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800</v>
      </c>
      <c r="O37" s="47">
        <f t="shared" si="1"/>
        <v>0.15065913370998116</v>
      </c>
      <c r="P37" s="9"/>
    </row>
    <row r="38" spans="1:16">
      <c r="A38" s="12"/>
      <c r="B38" s="25">
        <v>349</v>
      </c>
      <c r="C38" s="20" t="s">
        <v>1</v>
      </c>
      <c r="D38" s="46">
        <v>5578</v>
      </c>
      <c r="E38" s="46">
        <v>0</v>
      </c>
      <c r="F38" s="46">
        <v>0</v>
      </c>
      <c r="G38" s="46">
        <v>0</v>
      </c>
      <c r="H38" s="46">
        <v>0</v>
      </c>
      <c r="I38" s="46">
        <v>104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5682</v>
      </c>
      <c r="O38" s="47">
        <f t="shared" si="1"/>
        <v>1.0700564971751412</v>
      </c>
      <c r="P38" s="9"/>
    </row>
    <row r="39" spans="1:16" ht="15.75">
      <c r="A39" s="29" t="s">
        <v>37</v>
      </c>
      <c r="B39" s="30"/>
      <c r="C39" s="31"/>
      <c r="D39" s="32">
        <f t="shared" ref="D39:M39" si="10">SUM(D40:D41)</f>
        <v>12774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3218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15992</v>
      </c>
      <c r="O39" s="45">
        <f t="shared" si="1"/>
        <v>3.0116760828625235</v>
      </c>
      <c r="P39" s="10"/>
    </row>
    <row r="40" spans="1:16">
      <c r="A40" s="13"/>
      <c r="B40" s="39">
        <v>354</v>
      </c>
      <c r="C40" s="21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3218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3218</v>
      </c>
      <c r="O40" s="47">
        <f t="shared" si="1"/>
        <v>0.60602636534839927</v>
      </c>
      <c r="P40" s="9"/>
    </row>
    <row r="41" spans="1:16">
      <c r="A41" s="13"/>
      <c r="B41" s="39">
        <v>359</v>
      </c>
      <c r="C41" s="21" t="s">
        <v>50</v>
      </c>
      <c r="D41" s="46">
        <v>12774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12774</v>
      </c>
      <c r="O41" s="47">
        <f t="shared" si="1"/>
        <v>2.4056497175141245</v>
      </c>
      <c r="P41" s="9"/>
    </row>
    <row r="42" spans="1:16" ht="15.75">
      <c r="A42" s="29" t="s">
        <v>4</v>
      </c>
      <c r="B42" s="30"/>
      <c r="C42" s="31"/>
      <c r="D42" s="32">
        <f t="shared" ref="D42:M42" si="11">SUM(D43:D45)</f>
        <v>53724</v>
      </c>
      <c r="E42" s="32">
        <f t="shared" si="11"/>
        <v>46173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192230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292127</v>
      </c>
      <c r="O42" s="45">
        <f t="shared" si="1"/>
        <v>55.014500941619588</v>
      </c>
      <c r="P42" s="10"/>
    </row>
    <row r="43" spans="1:16">
      <c r="A43" s="12"/>
      <c r="B43" s="25">
        <v>361.1</v>
      </c>
      <c r="C43" s="20" t="s">
        <v>51</v>
      </c>
      <c r="D43" s="46">
        <v>3588</v>
      </c>
      <c r="E43" s="46">
        <v>470</v>
      </c>
      <c r="F43" s="46">
        <v>0</v>
      </c>
      <c r="G43" s="46">
        <v>0</v>
      </c>
      <c r="H43" s="46">
        <v>0</v>
      </c>
      <c r="I43" s="46">
        <v>1603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5661</v>
      </c>
      <c r="O43" s="47">
        <f t="shared" si="1"/>
        <v>1.0661016949152542</v>
      </c>
      <c r="P43" s="9"/>
    </row>
    <row r="44" spans="1:16">
      <c r="A44" s="12"/>
      <c r="B44" s="25">
        <v>362</v>
      </c>
      <c r="C44" s="20" t="s">
        <v>52</v>
      </c>
      <c r="D44" s="46">
        <v>4510</v>
      </c>
      <c r="E44" s="46">
        <v>0</v>
      </c>
      <c r="F44" s="46">
        <v>0</v>
      </c>
      <c r="G44" s="46">
        <v>0</v>
      </c>
      <c r="H44" s="46">
        <v>0</v>
      </c>
      <c r="I44" s="46">
        <v>20848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25358</v>
      </c>
      <c r="O44" s="47">
        <f t="shared" si="1"/>
        <v>4.7755178907721278</v>
      </c>
      <c r="P44" s="9"/>
    </row>
    <row r="45" spans="1:16">
      <c r="A45" s="12"/>
      <c r="B45" s="25">
        <v>369.9</v>
      </c>
      <c r="C45" s="20" t="s">
        <v>53</v>
      </c>
      <c r="D45" s="46">
        <v>45626</v>
      </c>
      <c r="E45" s="46">
        <v>45703</v>
      </c>
      <c r="F45" s="46">
        <v>0</v>
      </c>
      <c r="G45" s="46">
        <v>0</v>
      </c>
      <c r="H45" s="46">
        <v>0</v>
      </c>
      <c r="I45" s="46">
        <v>169779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261108</v>
      </c>
      <c r="O45" s="47">
        <f t="shared" si="1"/>
        <v>49.172881355932205</v>
      </c>
      <c r="P45" s="9"/>
    </row>
    <row r="46" spans="1:16" ht="15.75">
      <c r="A46" s="29" t="s">
        <v>38</v>
      </c>
      <c r="B46" s="30"/>
      <c r="C46" s="31"/>
      <c r="D46" s="32">
        <f t="shared" ref="D46:M46" si="12">SUM(D47:D49)</f>
        <v>324420</v>
      </c>
      <c r="E46" s="32">
        <f t="shared" si="12"/>
        <v>3218829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10800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9"/>
        <v>3554049</v>
      </c>
      <c r="O46" s="45">
        <f t="shared" si="1"/>
        <v>669.31242937853108</v>
      </c>
      <c r="P46" s="9"/>
    </row>
    <row r="47" spans="1:16">
      <c r="A47" s="12"/>
      <c r="B47" s="25">
        <v>381</v>
      </c>
      <c r="C47" s="20" t="s">
        <v>54</v>
      </c>
      <c r="D47" s="46">
        <v>57840</v>
      </c>
      <c r="E47" s="46">
        <v>1820457</v>
      </c>
      <c r="F47" s="46">
        <v>0</v>
      </c>
      <c r="G47" s="46">
        <v>0</v>
      </c>
      <c r="H47" s="46">
        <v>0</v>
      </c>
      <c r="I47" s="46">
        <v>10800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1889097</v>
      </c>
      <c r="O47" s="47">
        <f t="shared" si="1"/>
        <v>355.76214689265538</v>
      </c>
      <c r="P47" s="9"/>
    </row>
    <row r="48" spans="1:16">
      <c r="A48" s="12"/>
      <c r="B48" s="25">
        <v>382</v>
      </c>
      <c r="C48" s="20" t="s">
        <v>63</v>
      </c>
      <c r="D48" s="46">
        <v>266580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266580</v>
      </c>
      <c r="O48" s="47">
        <f t="shared" si="1"/>
        <v>50.203389830508478</v>
      </c>
      <c r="P48" s="9"/>
    </row>
    <row r="49" spans="1:119" ht="15.75" thickBot="1">
      <c r="A49" s="12"/>
      <c r="B49" s="25">
        <v>384</v>
      </c>
      <c r="C49" s="20" t="s">
        <v>55</v>
      </c>
      <c r="D49" s="46">
        <v>0</v>
      </c>
      <c r="E49" s="46">
        <v>1398372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1398372</v>
      </c>
      <c r="O49" s="47">
        <f t="shared" si="1"/>
        <v>263.34689265536724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SUM(D5,D14,D23,D29,D39,D42,D46)</f>
        <v>2007701</v>
      </c>
      <c r="E50" s="15">
        <f t="shared" si="13"/>
        <v>4598320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1300171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9"/>
        <v>7906192</v>
      </c>
      <c r="O50" s="38">
        <f t="shared" si="1"/>
        <v>1488.9250470809793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62</v>
      </c>
      <c r="M52" s="48"/>
      <c r="N52" s="48"/>
      <c r="O52" s="43">
        <v>5310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thickBot="1">
      <c r="A54" s="52" t="s">
        <v>72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A54:O54"/>
    <mergeCell ref="A53:O53"/>
    <mergeCell ref="L52:N5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826789</v>
      </c>
      <c r="E5" s="27">
        <f t="shared" si="0"/>
        <v>661008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20320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1508117</v>
      </c>
      <c r="O5" s="33">
        <f t="shared" ref="O5:O50" si="1">(N5/O$52)</f>
        <v>295.24608457321847</v>
      </c>
      <c r="P5" s="6"/>
    </row>
    <row r="6" spans="1:133">
      <c r="A6" s="12"/>
      <c r="B6" s="25">
        <v>311</v>
      </c>
      <c r="C6" s="20" t="s">
        <v>3</v>
      </c>
      <c r="D6" s="46">
        <v>527543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527543</v>
      </c>
      <c r="O6" s="47">
        <f t="shared" si="1"/>
        <v>103.27779953014878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127332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127332</v>
      </c>
      <c r="O7" s="47">
        <f t="shared" si="1"/>
        <v>24.927956147220048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533676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533676</v>
      </c>
      <c r="O8" s="47">
        <f t="shared" si="1"/>
        <v>104.47846515270165</v>
      </c>
      <c r="P8" s="9"/>
    </row>
    <row r="9" spans="1:133">
      <c r="A9" s="12"/>
      <c r="B9" s="25">
        <v>314.10000000000002</v>
      </c>
      <c r="C9" s="20" t="s">
        <v>13</v>
      </c>
      <c r="D9" s="46">
        <v>120544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120544</v>
      </c>
      <c r="O9" s="47">
        <f t="shared" si="1"/>
        <v>23.599060297572436</v>
      </c>
      <c r="P9" s="9"/>
    </row>
    <row r="10" spans="1:133">
      <c r="A10" s="12"/>
      <c r="B10" s="25">
        <v>314.3</v>
      </c>
      <c r="C10" s="20" t="s">
        <v>14</v>
      </c>
      <c r="D10" s="46">
        <v>61407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61407</v>
      </c>
      <c r="O10" s="47">
        <f t="shared" si="1"/>
        <v>12.021730618637431</v>
      </c>
      <c r="P10" s="9"/>
    </row>
    <row r="11" spans="1:133">
      <c r="A11" s="12"/>
      <c r="B11" s="25">
        <v>314.39999999999998</v>
      </c>
      <c r="C11" s="20" t="s">
        <v>15</v>
      </c>
      <c r="D11" s="46">
        <v>14254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14254</v>
      </c>
      <c r="O11" s="47">
        <f t="shared" si="1"/>
        <v>2.7905246671887234</v>
      </c>
      <c r="P11" s="9"/>
    </row>
    <row r="12" spans="1:133">
      <c r="A12" s="12"/>
      <c r="B12" s="25">
        <v>315</v>
      </c>
      <c r="C12" s="20" t="s">
        <v>16</v>
      </c>
      <c r="D12" s="46">
        <v>103041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103041</v>
      </c>
      <c r="O12" s="47">
        <f t="shared" si="1"/>
        <v>20.172474549725919</v>
      </c>
      <c r="P12" s="9"/>
    </row>
    <row r="13" spans="1:133">
      <c r="A13" s="12"/>
      <c r="B13" s="25">
        <v>316</v>
      </c>
      <c r="C13" s="20" t="s">
        <v>17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20320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20320</v>
      </c>
      <c r="O13" s="47">
        <f t="shared" si="1"/>
        <v>3.9780736100234924</v>
      </c>
      <c r="P13" s="9"/>
    </row>
    <row r="14" spans="1:133" ht="15.75">
      <c r="A14" s="29" t="s">
        <v>86</v>
      </c>
      <c r="B14" s="30"/>
      <c r="C14" s="31"/>
      <c r="D14" s="32">
        <f t="shared" ref="D14:M14" si="3">SUM(D15:D20)</f>
        <v>184270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98574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282844</v>
      </c>
      <c r="O14" s="45">
        <f t="shared" si="1"/>
        <v>55.372748629600629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45632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45632</v>
      </c>
      <c r="O15" s="47">
        <f t="shared" si="1"/>
        <v>8.9334377447141744</v>
      </c>
      <c r="P15" s="9"/>
    </row>
    <row r="16" spans="1:133">
      <c r="A16" s="12"/>
      <c r="B16" s="25">
        <v>323.10000000000002</v>
      </c>
      <c r="C16" s="20" t="s">
        <v>19</v>
      </c>
      <c r="D16" s="46">
        <v>131557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131557</v>
      </c>
      <c r="O16" s="47">
        <f t="shared" si="1"/>
        <v>25.755090054815977</v>
      </c>
      <c r="P16" s="9"/>
    </row>
    <row r="17" spans="1:16">
      <c r="A17" s="12"/>
      <c r="B17" s="25">
        <v>323.3</v>
      </c>
      <c r="C17" s="20" t="s">
        <v>20</v>
      </c>
      <c r="D17" s="46">
        <v>37862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37862</v>
      </c>
      <c r="O17" s="47">
        <f t="shared" si="1"/>
        <v>7.4122944400939703</v>
      </c>
      <c r="P17" s="9"/>
    </row>
    <row r="18" spans="1:16">
      <c r="A18" s="12"/>
      <c r="B18" s="25">
        <v>323.60000000000002</v>
      </c>
      <c r="C18" s="20" t="s">
        <v>21</v>
      </c>
      <c r="D18" s="46">
        <v>10031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10031</v>
      </c>
      <c r="O18" s="47">
        <f t="shared" si="1"/>
        <v>1.9637823022709475</v>
      </c>
      <c r="P18" s="9"/>
    </row>
    <row r="19" spans="1:16">
      <c r="A19" s="12"/>
      <c r="B19" s="25">
        <v>323.7</v>
      </c>
      <c r="C19" s="20" t="s">
        <v>22</v>
      </c>
      <c r="D19" s="46">
        <v>4820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4820</v>
      </c>
      <c r="O19" s="47">
        <f t="shared" si="1"/>
        <v>0.94361785434612377</v>
      </c>
      <c r="P19" s="9"/>
    </row>
    <row r="20" spans="1:16">
      <c r="A20" s="12"/>
      <c r="B20" s="25">
        <v>329</v>
      </c>
      <c r="C20" s="20" t="s">
        <v>87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52942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52942</v>
      </c>
      <c r="O20" s="47">
        <f t="shared" si="1"/>
        <v>10.364526233359436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SUM(D22:D28)</f>
        <v>445990</v>
      </c>
      <c r="E21" s="32">
        <f t="shared" si="5"/>
        <v>5193165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2502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5641657</v>
      </c>
      <c r="O21" s="45">
        <f t="shared" si="1"/>
        <v>1104.4747454972592</v>
      </c>
      <c r="P21" s="10"/>
    </row>
    <row r="22" spans="1:16">
      <c r="A22" s="12"/>
      <c r="B22" s="25">
        <v>331.5</v>
      </c>
      <c r="C22" s="20" t="s">
        <v>74</v>
      </c>
      <c r="D22" s="46">
        <v>0</v>
      </c>
      <c r="E22" s="46">
        <v>4864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4864</v>
      </c>
      <c r="O22" s="47">
        <f t="shared" si="1"/>
        <v>0.95223179326546592</v>
      </c>
      <c r="P22" s="9"/>
    </row>
    <row r="23" spans="1:16">
      <c r="A23" s="12"/>
      <c r="B23" s="25">
        <v>334.7</v>
      </c>
      <c r="C23" s="20" t="s">
        <v>77</v>
      </c>
      <c r="D23" s="46">
        <v>0</v>
      </c>
      <c r="E23" s="46">
        <v>281250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281250</v>
      </c>
      <c r="O23" s="47">
        <f t="shared" si="1"/>
        <v>55.060689115113547</v>
      </c>
      <c r="P23" s="9"/>
    </row>
    <row r="24" spans="1:16">
      <c r="A24" s="12"/>
      <c r="B24" s="25">
        <v>334.9</v>
      </c>
      <c r="C24" s="20" t="s">
        <v>88</v>
      </c>
      <c r="D24" s="46">
        <v>0</v>
      </c>
      <c r="E24" s="46">
        <v>4907051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4907051</v>
      </c>
      <c r="O24" s="47">
        <f t="shared" si="1"/>
        <v>960.6599451840251</v>
      </c>
      <c r="P24" s="9"/>
    </row>
    <row r="25" spans="1:16">
      <c r="A25" s="12"/>
      <c r="B25" s="25">
        <v>335.12</v>
      </c>
      <c r="C25" s="20" t="s">
        <v>28</v>
      </c>
      <c r="D25" s="46">
        <v>150489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150489</v>
      </c>
      <c r="O25" s="47">
        <f t="shared" si="1"/>
        <v>29.461433046202036</v>
      </c>
      <c r="P25" s="9"/>
    </row>
    <row r="26" spans="1:16">
      <c r="A26" s="12"/>
      <c r="B26" s="25">
        <v>335.14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</v>
      </c>
      <c r="O26" s="47">
        <f t="shared" si="1"/>
        <v>5.736100234925607E-2</v>
      </c>
      <c r="P26" s="9"/>
    </row>
    <row r="27" spans="1:16">
      <c r="A27" s="12"/>
      <c r="B27" s="25">
        <v>335.15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2209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2209</v>
      </c>
      <c r="O27" s="47">
        <f t="shared" si="1"/>
        <v>0.43245888801879406</v>
      </c>
      <c r="P27" s="9"/>
    </row>
    <row r="28" spans="1:16">
      <c r="A28" s="12"/>
      <c r="B28" s="25">
        <v>335.18</v>
      </c>
      <c r="C28" s="20" t="s">
        <v>31</v>
      </c>
      <c r="D28" s="46">
        <v>295501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295501</v>
      </c>
      <c r="O28" s="47">
        <f t="shared" si="1"/>
        <v>57.850626468285043</v>
      </c>
      <c r="P28" s="9"/>
    </row>
    <row r="29" spans="1:16" ht="15.75">
      <c r="A29" s="29" t="s">
        <v>36</v>
      </c>
      <c r="B29" s="30"/>
      <c r="C29" s="31"/>
      <c r="D29" s="32">
        <f t="shared" ref="D29:M29" si="7">SUM(D30:D36)</f>
        <v>19071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906009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925080</v>
      </c>
      <c r="O29" s="45">
        <f t="shared" si="1"/>
        <v>181.10415035238842</v>
      </c>
      <c r="P29" s="10"/>
    </row>
    <row r="30" spans="1:16">
      <c r="A30" s="12"/>
      <c r="B30" s="25">
        <v>341.9</v>
      </c>
      <c r="C30" s="20" t="s">
        <v>39</v>
      </c>
      <c r="D30" s="46">
        <v>100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8">SUM(D30:M30)</f>
        <v>100</v>
      </c>
      <c r="O30" s="47">
        <f t="shared" si="1"/>
        <v>1.9577133907595929E-2</v>
      </c>
      <c r="P30" s="9"/>
    </row>
    <row r="31" spans="1:16">
      <c r="A31" s="12"/>
      <c r="B31" s="25">
        <v>343.3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733915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733915</v>
      </c>
      <c r="O31" s="47">
        <f t="shared" si="1"/>
        <v>143.67952231793265</v>
      </c>
      <c r="P31" s="9"/>
    </row>
    <row r="32" spans="1:16">
      <c r="A32" s="12"/>
      <c r="B32" s="25">
        <v>343.5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172094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172094</v>
      </c>
      <c r="O32" s="47">
        <f t="shared" si="1"/>
        <v>33.691072826938139</v>
      </c>
      <c r="P32" s="9"/>
    </row>
    <row r="33" spans="1:16">
      <c r="A33" s="12"/>
      <c r="B33" s="25">
        <v>343.8</v>
      </c>
      <c r="C33" s="20" t="s">
        <v>43</v>
      </c>
      <c r="D33" s="46">
        <v>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850</v>
      </c>
      <c r="O33" s="47">
        <f t="shared" si="1"/>
        <v>0.16640563821456539</v>
      </c>
      <c r="P33" s="9"/>
    </row>
    <row r="34" spans="1:16">
      <c r="A34" s="12"/>
      <c r="B34" s="25">
        <v>347.2</v>
      </c>
      <c r="C34" s="20" t="s">
        <v>44</v>
      </c>
      <c r="D34" s="46">
        <v>10922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10922</v>
      </c>
      <c r="O34" s="47">
        <f t="shared" si="1"/>
        <v>2.1382145653876274</v>
      </c>
      <c r="P34" s="9"/>
    </row>
    <row r="35" spans="1:16">
      <c r="A35" s="12"/>
      <c r="B35" s="25">
        <v>347.4</v>
      </c>
      <c r="C35" s="20" t="s">
        <v>45</v>
      </c>
      <c r="D35" s="46">
        <v>5116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5116</v>
      </c>
      <c r="O35" s="47">
        <f t="shared" si="1"/>
        <v>1.0015661707126078</v>
      </c>
      <c r="P35" s="9"/>
    </row>
    <row r="36" spans="1:16">
      <c r="A36" s="12"/>
      <c r="B36" s="25">
        <v>349</v>
      </c>
      <c r="C36" s="20" t="s">
        <v>1</v>
      </c>
      <c r="D36" s="46">
        <v>2083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2083</v>
      </c>
      <c r="O36" s="47">
        <f t="shared" si="1"/>
        <v>0.40779169929522319</v>
      </c>
      <c r="P36" s="9"/>
    </row>
    <row r="37" spans="1:16" ht="15.75">
      <c r="A37" s="29" t="s">
        <v>37</v>
      </c>
      <c r="B37" s="30"/>
      <c r="C37" s="31"/>
      <c r="D37" s="32">
        <f t="shared" ref="D37:M37" si="9">SUM(D38:D39)</f>
        <v>18517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2388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20905</v>
      </c>
      <c r="O37" s="45">
        <f t="shared" si="1"/>
        <v>4.0925998433829287</v>
      </c>
      <c r="P37" s="10"/>
    </row>
    <row r="38" spans="1:16">
      <c r="A38" s="13"/>
      <c r="B38" s="39">
        <v>354</v>
      </c>
      <c r="C38" s="21" t="s">
        <v>49</v>
      </c>
      <c r="D38" s="46">
        <v>280</v>
      </c>
      <c r="E38" s="46">
        <v>0</v>
      </c>
      <c r="F38" s="46">
        <v>0</v>
      </c>
      <c r="G38" s="46">
        <v>0</v>
      </c>
      <c r="H38" s="46">
        <v>0</v>
      </c>
      <c r="I38" s="46">
        <v>2388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10">SUM(D38:M38)</f>
        <v>2668</v>
      </c>
      <c r="O38" s="47">
        <f t="shared" si="1"/>
        <v>0.52231793265465931</v>
      </c>
      <c r="P38" s="9"/>
    </row>
    <row r="39" spans="1:16">
      <c r="A39" s="13"/>
      <c r="B39" s="39">
        <v>359</v>
      </c>
      <c r="C39" s="21" t="s">
        <v>50</v>
      </c>
      <c r="D39" s="46">
        <v>18237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18237</v>
      </c>
      <c r="O39" s="47">
        <f t="shared" si="1"/>
        <v>3.5702819107282693</v>
      </c>
      <c r="P39" s="9"/>
    </row>
    <row r="40" spans="1:16" ht="15.75">
      <c r="A40" s="29" t="s">
        <v>4</v>
      </c>
      <c r="B40" s="30"/>
      <c r="C40" s="31"/>
      <c r="D40" s="32">
        <f t="shared" ref="D40:M40" si="11">SUM(D41:D46)</f>
        <v>90257</v>
      </c>
      <c r="E40" s="32">
        <f t="shared" si="11"/>
        <v>559827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375451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1025535</v>
      </c>
      <c r="O40" s="45">
        <f t="shared" si="1"/>
        <v>200.77036021926389</v>
      </c>
      <c r="P40" s="10"/>
    </row>
    <row r="41" spans="1:16">
      <c r="A41" s="12"/>
      <c r="B41" s="25">
        <v>361.1</v>
      </c>
      <c r="C41" s="20" t="s">
        <v>51</v>
      </c>
      <c r="D41" s="46">
        <v>28798</v>
      </c>
      <c r="E41" s="46">
        <v>14669</v>
      </c>
      <c r="F41" s="46">
        <v>0</v>
      </c>
      <c r="G41" s="46">
        <v>0</v>
      </c>
      <c r="H41" s="46">
        <v>0</v>
      </c>
      <c r="I41" s="46">
        <v>55436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98903</v>
      </c>
      <c r="O41" s="47">
        <f t="shared" si="1"/>
        <v>19.3623727486296</v>
      </c>
      <c r="P41" s="9"/>
    </row>
    <row r="42" spans="1:16">
      <c r="A42" s="12"/>
      <c r="B42" s="25">
        <v>362</v>
      </c>
      <c r="C42" s="20" t="s">
        <v>52</v>
      </c>
      <c r="D42" s="46">
        <v>5710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5710</v>
      </c>
      <c r="O42" s="47">
        <f t="shared" si="1"/>
        <v>1.1178543461237276</v>
      </c>
      <c r="P42" s="9"/>
    </row>
    <row r="43" spans="1:16">
      <c r="A43" s="12"/>
      <c r="B43" s="25">
        <v>364</v>
      </c>
      <c r="C43" s="20" t="s">
        <v>79</v>
      </c>
      <c r="D43" s="46">
        <v>1243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1243</v>
      </c>
      <c r="O43" s="47">
        <f t="shared" si="1"/>
        <v>0.24334377447141739</v>
      </c>
      <c r="P43" s="9"/>
    </row>
    <row r="44" spans="1:16">
      <c r="A44" s="12"/>
      <c r="B44" s="25">
        <v>365</v>
      </c>
      <c r="C44" s="20" t="s">
        <v>89</v>
      </c>
      <c r="D44" s="46">
        <v>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</v>
      </c>
      <c r="O44" s="47">
        <f t="shared" si="1"/>
        <v>1.9577133907595928E-4</v>
      </c>
      <c r="P44" s="9"/>
    </row>
    <row r="45" spans="1:16">
      <c r="A45" s="12"/>
      <c r="B45" s="25">
        <v>366</v>
      </c>
      <c r="C45" s="20" t="s">
        <v>69</v>
      </c>
      <c r="D45" s="46">
        <v>1096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1096</v>
      </c>
      <c r="O45" s="47">
        <f t="shared" si="1"/>
        <v>0.21456538762725136</v>
      </c>
      <c r="P45" s="9"/>
    </row>
    <row r="46" spans="1:16">
      <c r="A46" s="12"/>
      <c r="B46" s="25">
        <v>369.9</v>
      </c>
      <c r="C46" s="20" t="s">
        <v>53</v>
      </c>
      <c r="D46" s="46">
        <v>53409</v>
      </c>
      <c r="E46" s="46">
        <v>545158</v>
      </c>
      <c r="F46" s="46">
        <v>0</v>
      </c>
      <c r="G46" s="46">
        <v>0</v>
      </c>
      <c r="H46" s="46">
        <v>0</v>
      </c>
      <c r="I46" s="46">
        <v>320015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918582</v>
      </c>
      <c r="O46" s="47">
        <f t="shared" si="1"/>
        <v>179.83202819107282</v>
      </c>
      <c r="P46" s="9"/>
    </row>
    <row r="47" spans="1:16" ht="15.75">
      <c r="A47" s="29" t="s">
        <v>38</v>
      </c>
      <c r="B47" s="30"/>
      <c r="C47" s="31"/>
      <c r="D47" s="32">
        <f t="shared" ref="D47:M47" si="12">SUM(D48:D49)</f>
        <v>361144</v>
      </c>
      <c r="E47" s="32">
        <f t="shared" si="12"/>
        <v>503754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864898</v>
      </c>
      <c r="O47" s="45">
        <f t="shared" si="1"/>
        <v>169.32223962411902</v>
      </c>
      <c r="P47" s="9"/>
    </row>
    <row r="48" spans="1:16">
      <c r="A48" s="12"/>
      <c r="B48" s="25">
        <v>381</v>
      </c>
      <c r="C48" s="20" t="s">
        <v>54</v>
      </c>
      <c r="D48" s="46">
        <v>100444</v>
      </c>
      <c r="E48" s="46">
        <v>503754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604198</v>
      </c>
      <c r="O48" s="47">
        <f t="shared" si="1"/>
        <v>118.28465152701645</v>
      </c>
      <c r="P48" s="9"/>
    </row>
    <row r="49" spans="1:119" ht="15.75" thickBot="1">
      <c r="A49" s="12"/>
      <c r="B49" s="25">
        <v>382</v>
      </c>
      <c r="C49" s="20" t="s">
        <v>63</v>
      </c>
      <c r="D49" s="46">
        <v>260700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260700</v>
      </c>
      <c r="O49" s="47">
        <f t="shared" si="1"/>
        <v>51.037588097102585</v>
      </c>
      <c r="P49" s="9"/>
    </row>
    <row r="50" spans="1:119" ht="16.5" thickBot="1">
      <c r="A50" s="14" t="s">
        <v>47</v>
      </c>
      <c r="B50" s="23"/>
      <c r="C50" s="22"/>
      <c r="D50" s="15">
        <f t="shared" ref="D50:M50" si="13">SUM(D5,D14,D21,D29,D37,D40,D47)</f>
        <v>1946038</v>
      </c>
      <c r="E50" s="15">
        <f t="shared" si="13"/>
        <v>6917754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1405244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10269036</v>
      </c>
      <c r="O50" s="38">
        <f t="shared" si="1"/>
        <v>2010.3829287392325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90</v>
      </c>
      <c r="M52" s="48"/>
      <c r="N52" s="48"/>
      <c r="O52" s="43">
        <v>5108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1250005</v>
      </c>
      <c r="E5" s="27">
        <f t="shared" si="0"/>
        <v>1182854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2432859</v>
      </c>
      <c r="P5" s="33">
        <f t="shared" ref="P5:P36" si="1">(O5/P$57)</f>
        <v>495.18807246081826</v>
      </c>
      <c r="Q5" s="6"/>
    </row>
    <row r="6" spans="1:134">
      <c r="A6" s="12"/>
      <c r="B6" s="25">
        <v>311</v>
      </c>
      <c r="C6" s="20" t="s">
        <v>3</v>
      </c>
      <c r="D6" s="46">
        <v>645066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645066</v>
      </c>
      <c r="P6" s="47">
        <f t="shared" si="1"/>
        <v>131.29778139629553</v>
      </c>
      <c r="Q6" s="9"/>
    </row>
    <row r="7" spans="1:134">
      <c r="A7" s="12"/>
      <c r="B7" s="25">
        <v>312.41000000000003</v>
      </c>
      <c r="C7" s="20" t="s">
        <v>140</v>
      </c>
      <c r="D7" s="46">
        <v>0</v>
      </c>
      <c r="E7" s="46">
        <v>166319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166319</v>
      </c>
      <c r="P7" s="47">
        <f t="shared" si="1"/>
        <v>33.852839405658457</v>
      </c>
      <c r="Q7" s="9"/>
    </row>
    <row r="8" spans="1:134">
      <c r="A8" s="12"/>
      <c r="B8" s="25">
        <v>312.43</v>
      </c>
      <c r="C8" s="20" t="s">
        <v>152</v>
      </c>
      <c r="D8" s="46">
        <v>0</v>
      </c>
      <c r="E8" s="46">
        <v>1016535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1016535</v>
      </c>
      <c r="P8" s="47">
        <f t="shared" si="1"/>
        <v>206.90718501933645</v>
      </c>
      <c r="Q8" s="9"/>
    </row>
    <row r="9" spans="1:134">
      <c r="A9" s="12"/>
      <c r="B9" s="25">
        <v>314.10000000000002</v>
      </c>
      <c r="C9" s="20" t="s">
        <v>13</v>
      </c>
      <c r="D9" s="46">
        <v>360059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360059</v>
      </c>
      <c r="P9" s="47">
        <f t="shared" si="1"/>
        <v>73.286993690209641</v>
      </c>
      <c r="Q9" s="9"/>
    </row>
    <row r="10" spans="1:134">
      <c r="A10" s="12"/>
      <c r="B10" s="25">
        <v>314.3</v>
      </c>
      <c r="C10" s="20" t="s">
        <v>14</v>
      </c>
      <c r="D10" s="46">
        <v>93727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93727</v>
      </c>
      <c r="P10" s="47">
        <f t="shared" si="1"/>
        <v>19.077345817219623</v>
      </c>
      <c r="Q10" s="9"/>
    </row>
    <row r="11" spans="1:134">
      <c r="A11" s="12"/>
      <c r="B11" s="25">
        <v>314.39999999999998</v>
      </c>
      <c r="C11" s="20" t="s">
        <v>15</v>
      </c>
      <c r="D11" s="46">
        <v>6414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6414</v>
      </c>
      <c r="P11" s="47">
        <f t="shared" si="1"/>
        <v>1.3055159780175045</v>
      </c>
      <c r="Q11" s="9"/>
    </row>
    <row r="12" spans="1:134">
      <c r="A12" s="12"/>
      <c r="B12" s="25">
        <v>314.8</v>
      </c>
      <c r="C12" s="20" t="s">
        <v>82</v>
      </c>
      <c r="D12" s="46">
        <v>21829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21829</v>
      </c>
      <c r="P12" s="47">
        <f t="shared" si="1"/>
        <v>4.4431101160187261</v>
      </c>
      <c r="Q12" s="9"/>
    </row>
    <row r="13" spans="1:134">
      <c r="A13" s="12"/>
      <c r="B13" s="25">
        <v>315.10000000000002</v>
      </c>
      <c r="C13" s="20" t="s">
        <v>142</v>
      </c>
      <c r="D13" s="46">
        <v>122910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122910</v>
      </c>
      <c r="P13" s="47">
        <f t="shared" si="1"/>
        <v>25.017301038062282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SUM(D15:D21)</f>
        <v>381847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434940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816787</v>
      </c>
      <c r="P14" s="45">
        <f t="shared" si="1"/>
        <v>166.25015265621821</v>
      </c>
      <c r="Q14" s="10"/>
    </row>
    <row r="15" spans="1:134">
      <c r="A15" s="12"/>
      <c r="B15" s="25">
        <v>322</v>
      </c>
      <c r="C15" s="20" t="s">
        <v>143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291148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291148</v>
      </c>
      <c r="P15" s="47">
        <f t="shared" si="1"/>
        <v>59.260736820679831</v>
      </c>
      <c r="Q15" s="9"/>
    </row>
    <row r="16" spans="1:134">
      <c r="A16" s="12"/>
      <c r="B16" s="25">
        <v>323.10000000000002</v>
      </c>
      <c r="C16" s="20" t="s">
        <v>19</v>
      </c>
      <c r="D16" s="46">
        <v>277329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277329</v>
      </c>
      <c r="P16" s="47">
        <f t="shared" si="1"/>
        <v>56.447995115001021</v>
      </c>
      <c r="Q16" s="9"/>
    </row>
    <row r="17" spans="1:17">
      <c r="A17" s="12"/>
      <c r="B17" s="25">
        <v>323.3</v>
      </c>
      <c r="C17" s="20" t="s">
        <v>20</v>
      </c>
      <c r="D17" s="46">
        <v>57754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57754</v>
      </c>
      <c r="P17" s="47">
        <f t="shared" si="1"/>
        <v>11.755342967636881</v>
      </c>
      <c r="Q17" s="9"/>
    </row>
    <row r="18" spans="1:17">
      <c r="A18" s="12"/>
      <c r="B18" s="25">
        <v>323.39999999999998</v>
      </c>
      <c r="C18" s="20" t="s">
        <v>103</v>
      </c>
      <c r="D18" s="46">
        <v>8763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8763</v>
      </c>
      <c r="P18" s="47">
        <f t="shared" si="1"/>
        <v>1.7836352534093223</v>
      </c>
      <c r="Q18" s="9"/>
    </row>
    <row r="19" spans="1:17">
      <c r="A19" s="12"/>
      <c r="B19" s="25">
        <v>323.60000000000002</v>
      </c>
      <c r="C19" s="20" t="s">
        <v>21</v>
      </c>
      <c r="D19" s="46">
        <v>23398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23398</v>
      </c>
      <c r="P19" s="47">
        <f t="shared" si="1"/>
        <v>4.7624669244860574</v>
      </c>
      <c r="Q19" s="9"/>
    </row>
    <row r="20" spans="1:17">
      <c r="A20" s="12"/>
      <c r="B20" s="25">
        <v>323.7</v>
      </c>
      <c r="C20" s="20" t="s">
        <v>22</v>
      </c>
      <c r="D20" s="46">
        <v>14603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14603</v>
      </c>
      <c r="P20" s="47">
        <f t="shared" si="1"/>
        <v>2.972318339100346</v>
      </c>
      <c r="Q20" s="9"/>
    </row>
    <row r="21" spans="1:17">
      <c r="A21" s="12"/>
      <c r="B21" s="25">
        <v>329.1</v>
      </c>
      <c r="C21" s="20" t="s">
        <v>153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143792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143792</v>
      </c>
      <c r="P21" s="47">
        <f t="shared" si="1"/>
        <v>29.267657235904743</v>
      </c>
      <c r="Q21" s="9"/>
    </row>
    <row r="22" spans="1:17" ht="15.75">
      <c r="A22" s="29" t="s">
        <v>146</v>
      </c>
      <c r="B22" s="30"/>
      <c r="C22" s="31"/>
      <c r="D22" s="32">
        <f t="shared" ref="D22:N22" si="5">SUM(D23:D33)</f>
        <v>968019</v>
      </c>
      <c r="E22" s="32">
        <f t="shared" si="5"/>
        <v>1493238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2461257</v>
      </c>
      <c r="P22" s="45">
        <f t="shared" si="1"/>
        <v>500.96824750661511</v>
      </c>
      <c r="Q22" s="10"/>
    </row>
    <row r="23" spans="1:17">
      <c r="A23" s="12"/>
      <c r="B23" s="25">
        <v>331.2</v>
      </c>
      <c r="C23" s="20" t="s">
        <v>66</v>
      </c>
      <c r="D23" s="46">
        <v>7810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7810</v>
      </c>
      <c r="P23" s="47">
        <f t="shared" si="1"/>
        <v>1.5896600854874823</v>
      </c>
      <c r="Q23" s="9"/>
    </row>
    <row r="24" spans="1:17">
      <c r="A24" s="12"/>
      <c r="B24" s="25">
        <v>331.49</v>
      </c>
      <c r="C24" s="20" t="s">
        <v>27</v>
      </c>
      <c r="D24" s="46">
        <v>0</v>
      </c>
      <c r="E24" s="46">
        <v>693283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2" si="6">SUM(D24:N24)</f>
        <v>693283</v>
      </c>
      <c r="P24" s="47">
        <f t="shared" si="1"/>
        <v>141.11194789334419</v>
      </c>
      <c r="Q24" s="9"/>
    </row>
    <row r="25" spans="1:17">
      <c r="A25" s="12"/>
      <c r="B25" s="25">
        <v>331.51</v>
      </c>
      <c r="C25" s="20" t="s">
        <v>154</v>
      </c>
      <c r="D25" s="46">
        <v>0</v>
      </c>
      <c r="E25" s="46">
        <v>234493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234493</v>
      </c>
      <c r="P25" s="47">
        <f t="shared" si="1"/>
        <v>47.729086098107061</v>
      </c>
      <c r="Q25" s="9"/>
    </row>
    <row r="26" spans="1:17">
      <c r="A26" s="12"/>
      <c r="B26" s="25">
        <v>331.69</v>
      </c>
      <c r="C26" s="20" t="s">
        <v>155</v>
      </c>
      <c r="D26" s="46">
        <v>0</v>
      </c>
      <c r="E26" s="46">
        <v>35000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35000</v>
      </c>
      <c r="P26" s="47">
        <f t="shared" si="1"/>
        <v>7.1239568491756566</v>
      </c>
      <c r="Q26" s="9"/>
    </row>
    <row r="27" spans="1:17">
      <c r="A27" s="12"/>
      <c r="B27" s="25">
        <v>331.9</v>
      </c>
      <c r="C27" s="20" t="s">
        <v>124</v>
      </c>
      <c r="D27" s="46">
        <v>0</v>
      </c>
      <c r="E27" s="46">
        <v>136528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136528</v>
      </c>
      <c r="P27" s="47">
        <f t="shared" si="1"/>
        <v>27.789130877264402</v>
      </c>
      <c r="Q27" s="9"/>
    </row>
    <row r="28" spans="1:17">
      <c r="A28" s="12"/>
      <c r="B28" s="25">
        <v>334.36</v>
      </c>
      <c r="C28" s="20" t="s">
        <v>120</v>
      </c>
      <c r="D28" s="46">
        <v>0</v>
      </c>
      <c r="E28" s="46">
        <v>343934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343934</v>
      </c>
      <c r="P28" s="47">
        <f t="shared" si="1"/>
        <v>70.004884998982291</v>
      </c>
      <c r="Q28" s="9"/>
    </row>
    <row r="29" spans="1:17">
      <c r="A29" s="12"/>
      <c r="B29" s="25">
        <v>334.7</v>
      </c>
      <c r="C29" s="20" t="s">
        <v>77</v>
      </c>
      <c r="D29" s="46">
        <v>0</v>
      </c>
      <c r="E29" s="46">
        <v>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50000</v>
      </c>
      <c r="P29" s="47">
        <f t="shared" si="1"/>
        <v>10.17708121310808</v>
      </c>
      <c r="Q29" s="9"/>
    </row>
    <row r="30" spans="1:17">
      <c r="A30" s="12"/>
      <c r="B30" s="25">
        <v>335.125</v>
      </c>
      <c r="C30" s="20" t="s">
        <v>147</v>
      </c>
      <c r="D30" s="46">
        <v>88175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88175</v>
      </c>
      <c r="P30" s="47">
        <f t="shared" si="1"/>
        <v>17.9472827193161</v>
      </c>
      <c r="Q30" s="9"/>
    </row>
    <row r="31" spans="1:17">
      <c r="A31" s="12"/>
      <c r="B31" s="25">
        <v>335.18</v>
      </c>
      <c r="C31" s="20" t="s">
        <v>148</v>
      </c>
      <c r="D31" s="46">
        <v>521182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521182</v>
      </c>
      <c r="P31" s="47">
        <f t="shared" si="1"/>
        <v>106.08223081620191</v>
      </c>
      <c r="Q31" s="9"/>
    </row>
    <row r="32" spans="1:17">
      <c r="A32" s="12"/>
      <c r="B32" s="25">
        <v>335.19</v>
      </c>
      <c r="C32" s="20" t="s">
        <v>109</v>
      </c>
      <c r="D32" s="46">
        <v>349267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349267</v>
      </c>
      <c r="P32" s="47">
        <f t="shared" si="1"/>
        <v>71.090372481172395</v>
      </c>
      <c r="Q32" s="9"/>
    </row>
    <row r="33" spans="1:17">
      <c r="A33" s="12"/>
      <c r="B33" s="25">
        <v>335.45</v>
      </c>
      <c r="C33" s="20" t="s">
        <v>149</v>
      </c>
      <c r="D33" s="46">
        <v>1585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7">SUM(D33:N33)</f>
        <v>1585</v>
      </c>
      <c r="P33" s="47">
        <f t="shared" si="1"/>
        <v>0.32261347445552613</v>
      </c>
      <c r="Q33" s="9"/>
    </row>
    <row r="34" spans="1:17" ht="15.75">
      <c r="A34" s="29" t="s">
        <v>36</v>
      </c>
      <c r="B34" s="30"/>
      <c r="C34" s="31"/>
      <c r="D34" s="32">
        <f t="shared" ref="D34:N34" si="8">SUM(D35:D39)</f>
        <v>4890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1389326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1394216</v>
      </c>
      <c r="P34" s="45">
        <f t="shared" si="1"/>
        <v>283.78098921229389</v>
      </c>
      <c r="Q34" s="10"/>
    </row>
    <row r="35" spans="1:17">
      <c r="A35" s="12"/>
      <c r="B35" s="25">
        <v>341.9</v>
      </c>
      <c r="C35" s="20" t="s">
        <v>99</v>
      </c>
      <c r="D35" s="46">
        <v>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9" si="9">SUM(D35:N35)</f>
        <v>75</v>
      </c>
      <c r="P35" s="47">
        <f t="shared" si="1"/>
        <v>1.5265621819662121E-2</v>
      </c>
      <c r="Q35" s="9"/>
    </row>
    <row r="36" spans="1:17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1002101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1002101</v>
      </c>
      <c r="P36" s="47">
        <f t="shared" si="1"/>
        <v>203.96926521473642</v>
      </c>
      <c r="Q36" s="9"/>
    </row>
    <row r="37" spans="1:17">
      <c r="A37" s="12"/>
      <c r="B37" s="25">
        <v>343.5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387225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387225</v>
      </c>
      <c r="P37" s="47">
        <f t="shared" ref="P37:P55" si="10">(O37/P$57)</f>
        <v>78.816405454915525</v>
      </c>
      <c r="Q37" s="9"/>
    </row>
    <row r="38" spans="1:17">
      <c r="A38" s="12"/>
      <c r="B38" s="25">
        <v>343.8</v>
      </c>
      <c r="C38" s="20" t="s">
        <v>43</v>
      </c>
      <c r="D38" s="46">
        <v>1950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1950</v>
      </c>
      <c r="P38" s="47">
        <f t="shared" si="10"/>
        <v>0.39690616731121514</v>
      </c>
      <c r="Q38" s="9"/>
    </row>
    <row r="39" spans="1:17">
      <c r="A39" s="12"/>
      <c r="B39" s="25">
        <v>347.4</v>
      </c>
      <c r="C39" s="20" t="s">
        <v>45</v>
      </c>
      <c r="D39" s="46">
        <v>2865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2865</v>
      </c>
      <c r="P39" s="47">
        <f t="shared" si="10"/>
        <v>0.58314675351109302</v>
      </c>
      <c r="Q39" s="9"/>
    </row>
    <row r="40" spans="1:17" ht="15.75">
      <c r="A40" s="29" t="s">
        <v>37</v>
      </c>
      <c r="B40" s="30"/>
      <c r="C40" s="31"/>
      <c r="D40" s="32">
        <f t="shared" ref="D40:N40" si="11">SUM(D41:D43)</f>
        <v>4894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1"/>
        <v>0</v>
      </c>
      <c r="O40" s="32">
        <f>SUM(D40:N40)</f>
        <v>4894</v>
      </c>
      <c r="P40" s="45">
        <f t="shared" si="10"/>
        <v>0.99613270913901897</v>
      </c>
      <c r="Q40" s="10"/>
    </row>
    <row r="41" spans="1:17">
      <c r="A41" s="13"/>
      <c r="B41" s="39">
        <v>351.1</v>
      </c>
      <c r="C41" s="21" t="s">
        <v>116</v>
      </c>
      <c r="D41" s="46">
        <v>4621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4621</v>
      </c>
      <c r="P41" s="47">
        <f t="shared" si="10"/>
        <v>0.94056584571544877</v>
      </c>
      <c r="Q41" s="9"/>
    </row>
    <row r="42" spans="1:17">
      <c r="A42" s="13"/>
      <c r="B42" s="39">
        <v>351.2</v>
      </c>
      <c r="C42" s="21" t="s">
        <v>117</v>
      </c>
      <c r="D42" s="46">
        <v>248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12">SUM(D42:N42)</f>
        <v>248</v>
      </c>
      <c r="P42" s="47">
        <f t="shared" si="10"/>
        <v>5.0478322817016079E-2</v>
      </c>
      <c r="Q42" s="9"/>
    </row>
    <row r="43" spans="1:17">
      <c r="A43" s="13"/>
      <c r="B43" s="39">
        <v>354</v>
      </c>
      <c r="C43" s="21" t="s">
        <v>49</v>
      </c>
      <c r="D43" s="46">
        <v>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25</v>
      </c>
      <c r="P43" s="47">
        <f t="shared" si="10"/>
        <v>5.0885406065540404E-3</v>
      </c>
      <c r="Q43" s="9"/>
    </row>
    <row r="44" spans="1:17" ht="15.75">
      <c r="A44" s="29" t="s">
        <v>4</v>
      </c>
      <c r="B44" s="30"/>
      <c r="C44" s="31"/>
      <c r="D44" s="32">
        <f t="shared" ref="D44:N44" si="13">SUM(D45:D50)</f>
        <v>146568</v>
      </c>
      <c r="E44" s="32">
        <f t="shared" si="13"/>
        <v>29104</v>
      </c>
      <c r="F44" s="32">
        <f t="shared" si="13"/>
        <v>0</v>
      </c>
      <c r="G44" s="32">
        <f t="shared" si="13"/>
        <v>0</v>
      </c>
      <c r="H44" s="32">
        <f t="shared" si="13"/>
        <v>0</v>
      </c>
      <c r="I44" s="32">
        <f t="shared" si="13"/>
        <v>192968</v>
      </c>
      <c r="J44" s="32">
        <f t="shared" si="13"/>
        <v>0</v>
      </c>
      <c r="K44" s="32">
        <f t="shared" si="13"/>
        <v>0</v>
      </c>
      <c r="L44" s="32">
        <f t="shared" si="13"/>
        <v>0</v>
      </c>
      <c r="M44" s="32">
        <f t="shared" si="13"/>
        <v>0</v>
      </c>
      <c r="N44" s="32">
        <f t="shared" si="13"/>
        <v>0</v>
      </c>
      <c r="O44" s="32">
        <f>SUM(D44:N44)</f>
        <v>368640</v>
      </c>
      <c r="P44" s="45">
        <f t="shared" si="10"/>
        <v>75.033584368003261</v>
      </c>
      <c r="Q44" s="10"/>
    </row>
    <row r="45" spans="1:17">
      <c r="A45" s="12"/>
      <c r="B45" s="25">
        <v>361.1</v>
      </c>
      <c r="C45" s="20" t="s">
        <v>51</v>
      </c>
      <c r="D45" s="46">
        <v>9660</v>
      </c>
      <c r="E45" s="46">
        <v>5410</v>
      </c>
      <c r="F45" s="46">
        <v>0</v>
      </c>
      <c r="G45" s="46">
        <v>0</v>
      </c>
      <c r="H45" s="46">
        <v>0</v>
      </c>
      <c r="I45" s="46">
        <v>11574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26644</v>
      </c>
      <c r="P45" s="47">
        <f t="shared" si="10"/>
        <v>5.423163036841034</v>
      </c>
      <c r="Q45" s="9"/>
    </row>
    <row r="46" spans="1:17">
      <c r="A46" s="12"/>
      <c r="B46" s="25">
        <v>362</v>
      </c>
      <c r="C46" s="20" t="s">
        <v>52</v>
      </c>
      <c r="D46" s="46">
        <v>42677</v>
      </c>
      <c r="E46" s="46">
        <v>0</v>
      </c>
      <c r="F46" s="46">
        <v>0</v>
      </c>
      <c r="G46" s="46">
        <v>0</v>
      </c>
      <c r="H46" s="46">
        <v>0</v>
      </c>
      <c r="I46" s="46">
        <v>40958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4" si="14">SUM(D46:N46)</f>
        <v>83635</v>
      </c>
      <c r="P46" s="47">
        <f t="shared" si="10"/>
        <v>17.023203745165887</v>
      </c>
      <c r="Q46" s="9"/>
    </row>
    <row r="47" spans="1:17">
      <c r="A47" s="12"/>
      <c r="B47" s="25">
        <v>364</v>
      </c>
      <c r="C47" s="20" t="s">
        <v>110</v>
      </c>
      <c r="D47" s="46">
        <v>8979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8979</v>
      </c>
      <c r="P47" s="47">
        <f t="shared" si="10"/>
        <v>1.827600244249949</v>
      </c>
      <c r="Q47" s="9"/>
    </row>
    <row r="48" spans="1:17">
      <c r="A48" s="12"/>
      <c r="B48" s="25">
        <v>365</v>
      </c>
      <c r="C48" s="20" t="s">
        <v>111</v>
      </c>
      <c r="D48" s="46">
        <v>131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131</v>
      </c>
      <c r="P48" s="47">
        <f t="shared" si="10"/>
        <v>2.6663952778343172E-2</v>
      </c>
      <c r="Q48" s="9"/>
    </row>
    <row r="49" spans="1:120">
      <c r="A49" s="12"/>
      <c r="B49" s="25">
        <v>366</v>
      </c>
      <c r="C49" s="20" t="s">
        <v>69</v>
      </c>
      <c r="D49" s="46">
        <v>640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640</v>
      </c>
      <c r="P49" s="47">
        <f t="shared" si="10"/>
        <v>0.13026663952778345</v>
      </c>
      <c r="Q49" s="9"/>
    </row>
    <row r="50" spans="1:120">
      <c r="A50" s="12"/>
      <c r="B50" s="25">
        <v>369.9</v>
      </c>
      <c r="C50" s="20" t="s">
        <v>53</v>
      </c>
      <c r="D50" s="46">
        <v>84481</v>
      </c>
      <c r="E50" s="46">
        <v>23694</v>
      </c>
      <c r="F50" s="46">
        <v>0</v>
      </c>
      <c r="G50" s="46">
        <v>0</v>
      </c>
      <c r="H50" s="46">
        <v>0</v>
      </c>
      <c r="I50" s="46">
        <v>140436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248611</v>
      </c>
      <c r="P50" s="47">
        <f t="shared" si="10"/>
        <v>50.602686749440259</v>
      </c>
      <c r="Q50" s="9"/>
    </row>
    <row r="51" spans="1:120" ht="15.75">
      <c r="A51" s="29" t="s">
        <v>38</v>
      </c>
      <c r="B51" s="30"/>
      <c r="C51" s="31"/>
      <c r="D51" s="32">
        <f t="shared" ref="D51:N51" si="15">SUM(D52:D54)</f>
        <v>387774</v>
      </c>
      <c r="E51" s="32">
        <f t="shared" si="15"/>
        <v>2565427</v>
      </c>
      <c r="F51" s="32">
        <f t="shared" si="15"/>
        <v>0</v>
      </c>
      <c r="G51" s="32">
        <f t="shared" si="15"/>
        <v>0</v>
      </c>
      <c r="H51" s="32">
        <f t="shared" si="15"/>
        <v>0</v>
      </c>
      <c r="I51" s="32">
        <f t="shared" si="15"/>
        <v>51228</v>
      </c>
      <c r="J51" s="32">
        <f t="shared" si="15"/>
        <v>0</v>
      </c>
      <c r="K51" s="32">
        <f t="shared" si="15"/>
        <v>0</v>
      </c>
      <c r="L51" s="32">
        <f t="shared" si="15"/>
        <v>0</v>
      </c>
      <c r="M51" s="32">
        <f t="shared" si="15"/>
        <v>0</v>
      </c>
      <c r="N51" s="32">
        <f t="shared" si="15"/>
        <v>0</v>
      </c>
      <c r="O51" s="32">
        <f t="shared" si="14"/>
        <v>3004429</v>
      </c>
      <c r="P51" s="45">
        <f t="shared" si="10"/>
        <v>611.52635864034198</v>
      </c>
      <c r="Q51" s="9"/>
    </row>
    <row r="52" spans="1:120">
      <c r="A52" s="12"/>
      <c r="B52" s="25">
        <v>381</v>
      </c>
      <c r="C52" s="20" t="s">
        <v>54</v>
      </c>
      <c r="D52" s="46">
        <v>56490</v>
      </c>
      <c r="E52" s="46">
        <v>350707</v>
      </c>
      <c r="F52" s="46">
        <v>0</v>
      </c>
      <c r="G52" s="46">
        <v>0</v>
      </c>
      <c r="H52" s="46">
        <v>0</v>
      </c>
      <c r="I52" s="46">
        <v>51228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458425</v>
      </c>
      <c r="P52" s="47">
        <f t="shared" si="10"/>
        <v>93.308569102381441</v>
      </c>
      <c r="Q52" s="9"/>
    </row>
    <row r="53" spans="1:120">
      <c r="A53" s="12"/>
      <c r="B53" s="25">
        <v>382</v>
      </c>
      <c r="C53" s="20" t="s">
        <v>63</v>
      </c>
      <c r="D53" s="46">
        <v>331284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331284</v>
      </c>
      <c r="P53" s="47">
        <f t="shared" si="10"/>
        <v>67.430083452065944</v>
      </c>
      <c r="Q53" s="9"/>
    </row>
    <row r="54" spans="1:120" ht="15.75" thickBot="1">
      <c r="A54" s="12"/>
      <c r="B54" s="25">
        <v>384</v>
      </c>
      <c r="C54" s="20" t="s">
        <v>55</v>
      </c>
      <c r="D54" s="46">
        <v>0</v>
      </c>
      <c r="E54" s="46">
        <v>2214720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2214720</v>
      </c>
      <c r="P54" s="47">
        <f t="shared" si="10"/>
        <v>450.78770608589457</v>
      </c>
      <c r="Q54" s="9"/>
    </row>
    <row r="55" spans="1:120" ht="16.5" thickBot="1">
      <c r="A55" s="14" t="s">
        <v>47</v>
      </c>
      <c r="B55" s="23"/>
      <c r="C55" s="22"/>
      <c r="D55" s="15">
        <f t="shared" ref="D55:N55" si="16">SUM(D5,D14,D22,D34,D40,D44,D51)</f>
        <v>3143997</v>
      </c>
      <c r="E55" s="15">
        <f t="shared" si="16"/>
        <v>5270623</v>
      </c>
      <c r="F55" s="15">
        <f t="shared" si="16"/>
        <v>0</v>
      </c>
      <c r="G55" s="15">
        <f t="shared" si="16"/>
        <v>0</v>
      </c>
      <c r="H55" s="15">
        <f t="shared" si="16"/>
        <v>0</v>
      </c>
      <c r="I55" s="15">
        <f t="shared" si="16"/>
        <v>2068462</v>
      </c>
      <c r="J55" s="15">
        <f t="shared" si="16"/>
        <v>0</v>
      </c>
      <c r="K55" s="15">
        <f t="shared" si="16"/>
        <v>0</v>
      </c>
      <c r="L55" s="15">
        <f t="shared" si="16"/>
        <v>0</v>
      </c>
      <c r="M55" s="15">
        <f t="shared" si="16"/>
        <v>0</v>
      </c>
      <c r="N55" s="15">
        <f t="shared" si="16"/>
        <v>0</v>
      </c>
      <c r="O55" s="15">
        <f>SUM(D55:N55)</f>
        <v>10483082</v>
      </c>
      <c r="P55" s="38">
        <f t="shared" si="10"/>
        <v>2133.7435375534296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8" t="s">
        <v>156</v>
      </c>
      <c r="N57" s="48"/>
      <c r="O57" s="48"/>
      <c r="P57" s="43">
        <v>4913</v>
      </c>
    </row>
    <row r="58" spans="1:120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1"/>
    </row>
    <row r="59" spans="1:120" ht="15.75" customHeight="1" thickBot="1">
      <c r="A59" s="52" t="s">
        <v>72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4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8"/>
      <c r="M3" s="69"/>
      <c r="N3" s="36"/>
      <c r="O3" s="37"/>
      <c r="P3" s="70" t="s">
        <v>136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137</v>
      </c>
      <c r="N4" s="35" t="s">
        <v>10</v>
      </c>
      <c r="O4" s="35" t="s">
        <v>138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SUM(D6:D14)</f>
        <v>1147289</v>
      </c>
      <c r="E5" s="27">
        <f t="shared" si="0"/>
        <v>1089200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23205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2259694</v>
      </c>
      <c r="P5" s="33">
        <f t="shared" ref="P5:P36" si="1">(O5/P$58)</f>
        <v>468.42744610281926</v>
      </c>
      <c r="Q5" s="6"/>
    </row>
    <row r="6" spans="1:134">
      <c r="A6" s="12"/>
      <c r="B6" s="25">
        <v>311</v>
      </c>
      <c r="C6" s="20" t="s">
        <v>3</v>
      </c>
      <c r="D6" s="46">
        <v>604352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604352</v>
      </c>
      <c r="P6" s="47">
        <f t="shared" si="1"/>
        <v>125.28026533996683</v>
      </c>
      <c r="Q6" s="9"/>
    </row>
    <row r="7" spans="1:134">
      <c r="A7" s="12"/>
      <c r="B7" s="25">
        <v>312.41000000000003</v>
      </c>
      <c r="C7" s="20" t="s">
        <v>140</v>
      </c>
      <c r="D7" s="46">
        <v>0</v>
      </c>
      <c r="E7" s="46">
        <v>183544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183544</v>
      </c>
      <c r="P7" s="47">
        <f t="shared" si="1"/>
        <v>38.048092868988391</v>
      </c>
      <c r="Q7" s="9"/>
    </row>
    <row r="8" spans="1:134">
      <c r="A8" s="12"/>
      <c r="B8" s="25">
        <v>312.63</v>
      </c>
      <c r="C8" s="20" t="s">
        <v>141</v>
      </c>
      <c r="D8" s="46">
        <v>0</v>
      </c>
      <c r="E8" s="46">
        <v>905656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905656</v>
      </c>
      <c r="P8" s="47">
        <f t="shared" si="1"/>
        <v>187.73963515754559</v>
      </c>
      <c r="Q8" s="9"/>
    </row>
    <row r="9" spans="1:134">
      <c r="A9" s="12"/>
      <c r="B9" s="25">
        <v>314.10000000000002</v>
      </c>
      <c r="C9" s="20" t="s">
        <v>13</v>
      </c>
      <c r="D9" s="46">
        <v>340501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340501</v>
      </c>
      <c r="P9" s="47">
        <f t="shared" si="1"/>
        <v>70.584784411276942</v>
      </c>
      <c r="Q9" s="9"/>
    </row>
    <row r="10" spans="1:134">
      <c r="A10" s="12"/>
      <c r="B10" s="25">
        <v>314.3</v>
      </c>
      <c r="C10" s="20" t="s">
        <v>14</v>
      </c>
      <c r="D10" s="46">
        <v>88413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88413</v>
      </c>
      <c r="P10" s="47">
        <f t="shared" si="1"/>
        <v>18.327736318407961</v>
      </c>
      <c r="Q10" s="9"/>
    </row>
    <row r="11" spans="1:134">
      <c r="A11" s="12"/>
      <c r="B11" s="25">
        <v>314.39999999999998</v>
      </c>
      <c r="C11" s="20" t="s">
        <v>15</v>
      </c>
      <c r="D11" s="46">
        <v>7237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7237</v>
      </c>
      <c r="P11" s="47">
        <f t="shared" si="1"/>
        <v>1.5002072968490878</v>
      </c>
      <c r="Q11" s="9"/>
    </row>
    <row r="12" spans="1:134">
      <c r="A12" s="12"/>
      <c r="B12" s="25">
        <v>314.8</v>
      </c>
      <c r="C12" s="20" t="s">
        <v>82</v>
      </c>
      <c r="D12" s="46">
        <v>16795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16795</v>
      </c>
      <c r="P12" s="47">
        <f t="shared" si="1"/>
        <v>3.4815505804311773</v>
      </c>
      <c r="Q12" s="9"/>
    </row>
    <row r="13" spans="1:134">
      <c r="A13" s="12"/>
      <c r="B13" s="25">
        <v>315.10000000000002</v>
      </c>
      <c r="C13" s="20" t="s">
        <v>142</v>
      </c>
      <c r="D13" s="46">
        <v>89991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89991</v>
      </c>
      <c r="P13" s="47">
        <f t="shared" si="1"/>
        <v>18.654850746268657</v>
      </c>
      <c r="Q13" s="9"/>
    </row>
    <row r="14" spans="1:134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23205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23205</v>
      </c>
      <c r="P14" s="47">
        <f t="shared" si="1"/>
        <v>4.8103233830845769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SUM(D16:D23)</f>
        <v>340686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304017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644703</v>
      </c>
      <c r="P15" s="45">
        <f t="shared" si="1"/>
        <v>133.64490049751242</v>
      </c>
      <c r="Q15" s="10"/>
    </row>
    <row r="16" spans="1:134">
      <c r="A16" s="12"/>
      <c r="B16" s="25">
        <v>322</v>
      </c>
      <c r="C16" s="20" t="s">
        <v>143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121881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121881</v>
      </c>
      <c r="P16" s="47">
        <f t="shared" si="1"/>
        <v>25.265547263681594</v>
      </c>
      <c r="Q16" s="9"/>
    </row>
    <row r="17" spans="1:17">
      <c r="A17" s="12"/>
      <c r="B17" s="25">
        <v>322.89999999999998</v>
      </c>
      <c r="C17" s="20" t="s">
        <v>144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49552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49552</v>
      </c>
      <c r="P17" s="47">
        <f t="shared" si="1"/>
        <v>10.271973466003317</v>
      </c>
      <c r="Q17" s="9"/>
    </row>
    <row r="18" spans="1:17">
      <c r="A18" s="12"/>
      <c r="B18" s="25">
        <v>323.10000000000002</v>
      </c>
      <c r="C18" s="20" t="s">
        <v>19</v>
      </c>
      <c r="D18" s="46">
        <v>241451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241451</v>
      </c>
      <c r="P18" s="47">
        <f t="shared" si="1"/>
        <v>50.052031509121065</v>
      </c>
      <c r="Q18" s="9"/>
    </row>
    <row r="19" spans="1:17">
      <c r="A19" s="12"/>
      <c r="B19" s="25">
        <v>323.3</v>
      </c>
      <c r="C19" s="20" t="s">
        <v>20</v>
      </c>
      <c r="D19" s="46">
        <v>54725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54725</v>
      </c>
      <c r="P19" s="47">
        <f t="shared" si="1"/>
        <v>11.344320066334992</v>
      </c>
      <c r="Q19" s="9"/>
    </row>
    <row r="20" spans="1:17">
      <c r="A20" s="12"/>
      <c r="B20" s="25">
        <v>323.39999999999998</v>
      </c>
      <c r="C20" s="20" t="s">
        <v>103</v>
      </c>
      <c r="D20" s="46">
        <v>7714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7714</v>
      </c>
      <c r="P20" s="47">
        <f t="shared" si="1"/>
        <v>1.5990878938640132</v>
      </c>
      <c r="Q20" s="9"/>
    </row>
    <row r="21" spans="1:17">
      <c r="A21" s="12"/>
      <c r="B21" s="25">
        <v>323.60000000000002</v>
      </c>
      <c r="C21" s="20" t="s">
        <v>21</v>
      </c>
      <c r="D21" s="46">
        <v>21841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21841</v>
      </c>
      <c r="P21" s="47">
        <f t="shared" si="1"/>
        <v>4.5275704809286896</v>
      </c>
      <c r="Q21" s="9"/>
    </row>
    <row r="22" spans="1:17">
      <c r="A22" s="12"/>
      <c r="B22" s="25">
        <v>323.7</v>
      </c>
      <c r="C22" s="20" t="s">
        <v>22</v>
      </c>
      <c r="D22" s="46">
        <v>14955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14955</v>
      </c>
      <c r="P22" s="47">
        <f t="shared" si="1"/>
        <v>3.1001243781094527</v>
      </c>
      <c r="Q22" s="9"/>
    </row>
    <row r="23" spans="1:17">
      <c r="A23" s="12"/>
      <c r="B23" s="25">
        <v>329.2</v>
      </c>
      <c r="C23" s="20" t="s">
        <v>145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132584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132584</v>
      </c>
      <c r="P23" s="47">
        <f t="shared" si="1"/>
        <v>27.484245439469319</v>
      </c>
      <c r="Q23" s="9"/>
    </row>
    <row r="24" spans="1:17" ht="15.75">
      <c r="A24" s="29" t="s">
        <v>146</v>
      </c>
      <c r="B24" s="30"/>
      <c r="C24" s="31"/>
      <c r="D24" s="32">
        <f t="shared" ref="D24:N24" si="5">SUM(D25:D36)</f>
        <v>881805</v>
      </c>
      <c r="E24" s="32">
        <f t="shared" si="5"/>
        <v>816495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1725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1700025</v>
      </c>
      <c r="P24" s="45">
        <f t="shared" si="1"/>
        <v>352.40982587064678</v>
      </c>
      <c r="Q24" s="10"/>
    </row>
    <row r="25" spans="1:17">
      <c r="A25" s="12"/>
      <c r="B25" s="25">
        <v>331.2</v>
      </c>
      <c r="C25" s="20" t="s">
        <v>66</v>
      </c>
      <c r="D25" s="46">
        <v>23248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23248</v>
      </c>
      <c r="P25" s="47">
        <f t="shared" si="1"/>
        <v>4.8192371475953566</v>
      </c>
      <c r="Q25" s="9"/>
    </row>
    <row r="26" spans="1:17">
      <c r="A26" s="12"/>
      <c r="B26" s="25">
        <v>331.49</v>
      </c>
      <c r="C26" s="20" t="s">
        <v>27</v>
      </c>
      <c r="D26" s="46">
        <v>0</v>
      </c>
      <c r="E26" s="46">
        <v>324708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5" si="6">SUM(D26:N26)</f>
        <v>324708</v>
      </c>
      <c r="P26" s="47">
        <f t="shared" si="1"/>
        <v>67.310945273631845</v>
      </c>
      <c r="Q26" s="9"/>
    </row>
    <row r="27" spans="1:17">
      <c r="A27" s="12"/>
      <c r="B27" s="25">
        <v>331.5</v>
      </c>
      <c r="C27" s="20" t="s">
        <v>74</v>
      </c>
      <c r="D27" s="46">
        <v>0</v>
      </c>
      <c r="E27" s="46">
        <v>3863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3863</v>
      </c>
      <c r="P27" s="47">
        <f t="shared" si="1"/>
        <v>0.80078772802653397</v>
      </c>
      <c r="Q27" s="9"/>
    </row>
    <row r="28" spans="1:17">
      <c r="A28" s="12"/>
      <c r="B28" s="25">
        <v>331.9</v>
      </c>
      <c r="C28" s="20" t="s">
        <v>124</v>
      </c>
      <c r="D28" s="46">
        <v>0</v>
      </c>
      <c r="E28" s="46">
        <v>343710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343710</v>
      </c>
      <c r="P28" s="47">
        <f t="shared" si="1"/>
        <v>71.25</v>
      </c>
      <c r="Q28" s="9"/>
    </row>
    <row r="29" spans="1:17">
      <c r="A29" s="12"/>
      <c r="B29" s="25">
        <v>334.36</v>
      </c>
      <c r="C29" s="20" t="s">
        <v>120</v>
      </c>
      <c r="D29" s="46">
        <v>0</v>
      </c>
      <c r="E29" s="46">
        <v>143999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143999</v>
      </c>
      <c r="P29" s="47">
        <f t="shared" si="1"/>
        <v>29.85053897180763</v>
      </c>
      <c r="Q29" s="9"/>
    </row>
    <row r="30" spans="1:17">
      <c r="A30" s="12"/>
      <c r="B30" s="25">
        <v>334.49</v>
      </c>
      <c r="C30" s="20" t="s">
        <v>94</v>
      </c>
      <c r="D30" s="46">
        <v>0</v>
      </c>
      <c r="E30" s="46">
        <v>215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215</v>
      </c>
      <c r="P30" s="47">
        <f t="shared" si="1"/>
        <v>4.4568822553897179E-2</v>
      </c>
      <c r="Q30" s="9"/>
    </row>
    <row r="31" spans="1:17">
      <c r="A31" s="12"/>
      <c r="B31" s="25">
        <v>335.125</v>
      </c>
      <c r="C31" s="20" t="s">
        <v>147</v>
      </c>
      <c r="D31" s="46">
        <v>79171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79171</v>
      </c>
      <c r="P31" s="47">
        <f t="shared" si="1"/>
        <v>16.411898839137645</v>
      </c>
      <c r="Q31" s="9"/>
    </row>
    <row r="32" spans="1:17">
      <c r="A32" s="12"/>
      <c r="B32" s="25">
        <v>335.14</v>
      </c>
      <c r="C32" s="20" t="s">
        <v>96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222</v>
      </c>
      <c r="P32" s="47">
        <f t="shared" si="1"/>
        <v>4.6019900497512436E-2</v>
      </c>
      <c r="Q32" s="9"/>
    </row>
    <row r="33" spans="1:17">
      <c r="A33" s="12"/>
      <c r="B33" s="25">
        <v>335.15</v>
      </c>
      <c r="C33" s="20" t="s">
        <v>97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1503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1503</v>
      </c>
      <c r="P33" s="47">
        <f t="shared" si="1"/>
        <v>0.31156716417910446</v>
      </c>
      <c r="Q33" s="9"/>
    </row>
    <row r="34" spans="1:17">
      <c r="A34" s="12"/>
      <c r="B34" s="25">
        <v>335.18</v>
      </c>
      <c r="C34" s="20" t="s">
        <v>148</v>
      </c>
      <c r="D34" s="46">
        <v>493274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493274</v>
      </c>
      <c r="P34" s="47">
        <f t="shared" si="1"/>
        <v>102.25414593698176</v>
      </c>
      <c r="Q34" s="9"/>
    </row>
    <row r="35" spans="1:17">
      <c r="A35" s="12"/>
      <c r="B35" s="25">
        <v>335.19</v>
      </c>
      <c r="C35" s="20" t="s">
        <v>109</v>
      </c>
      <c r="D35" s="46">
        <v>283606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283606</v>
      </c>
      <c r="P35" s="47">
        <f t="shared" si="1"/>
        <v>58.790630182421225</v>
      </c>
      <c r="Q35" s="9"/>
    </row>
    <row r="36" spans="1:17">
      <c r="A36" s="12"/>
      <c r="B36" s="25">
        <v>335.45</v>
      </c>
      <c r="C36" s="20" t="s">
        <v>149</v>
      </c>
      <c r="D36" s="46">
        <v>2506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56" si="7">SUM(D36:N36)</f>
        <v>2506</v>
      </c>
      <c r="P36" s="47">
        <f t="shared" si="1"/>
        <v>0.51948590381426207</v>
      </c>
      <c r="Q36" s="9"/>
    </row>
    <row r="37" spans="1:17" ht="15.75">
      <c r="A37" s="29" t="s">
        <v>36</v>
      </c>
      <c r="B37" s="30"/>
      <c r="C37" s="31"/>
      <c r="D37" s="32">
        <f t="shared" ref="D37:N37" si="8">SUM(D38:D41)</f>
        <v>12108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1326872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7"/>
        <v>1338980</v>
      </c>
      <c r="P37" s="45">
        <f t="shared" ref="P37:P56" si="9">(O37/P$58)</f>
        <v>277.56633499170812</v>
      </c>
      <c r="Q37" s="10"/>
    </row>
    <row r="38" spans="1:17">
      <c r="A38" s="12"/>
      <c r="B38" s="25">
        <v>342.9</v>
      </c>
      <c r="C38" s="20" t="s">
        <v>68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128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128</v>
      </c>
      <c r="P38" s="47">
        <f t="shared" si="9"/>
        <v>2.6533996683250415E-2</v>
      </c>
      <c r="Q38" s="9"/>
    </row>
    <row r="39" spans="1:17">
      <c r="A39" s="12"/>
      <c r="B39" s="25">
        <v>343.3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954564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954564</v>
      </c>
      <c r="P39" s="47">
        <f t="shared" si="9"/>
        <v>197.87810945273631</v>
      </c>
      <c r="Q39" s="9"/>
    </row>
    <row r="40" spans="1:17">
      <c r="A40" s="12"/>
      <c r="B40" s="25">
        <v>343.5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372180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372180</v>
      </c>
      <c r="P40" s="47">
        <f t="shared" si="9"/>
        <v>77.151741293532339</v>
      </c>
      <c r="Q40" s="9"/>
    </row>
    <row r="41" spans="1:17">
      <c r="A41" s="12"/>
      <c r="B41" s="25">
        <v>343.8</v>
      </c>
      <c r="C41" s="20" t="s">
        <v>43</v>
      </c>
      <c r="D41" s="46">
        <v>12108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12108</v>
      </c>
      <c r="P41" s="47">
        <f t="shared" si="9"/>
        <v>2.5099502487562191</v>
      </c>
      <c r="Q41" s="9"/>
    </row>
    <row r="42" spans="1:17" ht="15.75">
      <c r="A42" s="29" t="s">
        <v>37</v>
      </c>
      <c r="B42" s="30"/>
      <c r="C42" s="31"/>
      <c r="D42" s="32">
        <f t="shared" ref="D42:N42" si="10">SUM(D43:D45)</f>
        <v>3495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5815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 t="shared" si="7"/>
        <v>9310</v>
      </c>
      <c r="P42" s="45">
        <f t="shared" si="9"/>
        <v>1.9299336650082919</v>
      </c>
      <c r="Q42" s="10"/>
    </row>
    <row r="43" spans="1:17">
      <c r="A43" s="13"/>
      <c r="B43" s="39">
        <v>351.1</v>
      </c>
      <c r="C43" s="21" t="s">
        <v>116</v>
      </c>
      <c r="D43" s="46">
        <v>3271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3271</v>
      </c>
      <c r="P43" s="47">
        <f t="shared" si="9"/>
        <v>0.67806799336650081</v>
      </c>
      <c r="Q43" s="9"/>
    </row>
    <row r="44" spans="1:17">
      <c r="A44" s="13"/>
      <c r="B44" s="39">
        <v>351.2</v>
      </c>
      <c r="C44" s="21" t="s">
        <v>117</v>
      </c>
      <c r="D44" s="46">
        <v>224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224</v>
      </c>
      <c r="P44" s="47">
        <f t="shared" si="9"/>
        <v>4.6434494195688222E-2</v>
      </c>
      <c r="Q44" s="9"/>
    </row>
    <row r="45" spans="1:17">
      <c r="A45" s="13"/>
      <c r="B45" s="39">
        <v>354</v>
      </c>
      <c r="C45" s="21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5815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7"/>
        <v>5815</v>
      </c>
      <c r="P45" s="47">
        <f t="shared" si="9"/>
        <v>1.2054311774461028</v>
      </c>
      <c r="Q45" s="9"/>
    </row>
    <row r="46" spans="1:17" ht="15.75">
      <c r="A46" s="29" t="s">
        <v>4</v>
      </c>
      <c r="B46" s="30"/>
      <c r="C46" s="31"/>
      <c r="D46" s="32">
        <f t="shared" ref="D46:N46" si="11">SUM(D47:D50)</f>
        <v>88254</v>
      </c>
      <c r="E46" s="32">
        <f t="shared" si="11"/>
        <v>20283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115223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 t="shared" si="7"/>
        <v>223760</v>
      </c>
      <c r="P46" s="45">
        <f t="shared" si="9"/>
        <v>46.384742951907128</v>
      </c>
      <c r="Q46" s="10"/>
    </row>
    <row r="47" spans="1:17">
      <c r="A47" s="12"/>
      <c r="B47" s="25">
        <v>361.1</v>
      </c>
      <c r="C47" s="20" t="s">
        <v>51</v>
      </c>
      <c r="D47" s="46">
        <v>1154</v>
      </c>
      <c r="E47" s="46">
        <v>346</v>
      </c>
      <c r="F47" s="46">
        <v>0</v>
      </c>
      <c r="G47" s="46">
        <v>0</v>
      </c>
      <c r="H47" s="46">
        <v>0</v>
      </c>
      <c r="I47" s="46">
        <v>1924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7"/>
        <v>3424</v>
      </c>
      <c r="P47" s="47">
        <f t="shared" si="9"/>
        <v>0.70978441127694858</v>
      </c>
      <c r="Q47" s="9"/>
    </row>
    <row r="48" spans="1:17">
      <c r="A48" s="12"/>
      <c r="B48" s="25">
        <v>362</v>
      </c>
      <c r="C48" s="20" t="s">
        <v>52</v>
      </c>
      <c r="D48" s="46">
        <v>34974</v>
      </c>
      <c r="E48" s="46">
        <v>0</v>
      </c>
      <c r="F48" s="46">
        <v>0</v>
      </c>
      <c r="G48" s="46">
        <v>0</v>
      </c>
      <c r="H48" s="46">
        <v>0</v>
      </c>
      <c r="I48" s="46">
        <v>43862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7"/>
        <v>78836</v>
      </c>
      <c r="P48" s="47">
        <f t="shared" si="9"/>
        <v>16.342454394693199</v>
      </c>
      <c r="Q48" s="9"/>
    </row>
    <row r="49" spans="1:120">
      <c r="A49" s="12"/>
      <c r="B49" s="25">
        <v>364</v>
      </c>
      <c r="C49" s="20" t="s">
        <v>110</v>
      </c>
      <c r="D49" s="46">
        <v>11824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7"/>
        <v>11824</v>
      </c>
      <c r="P49" s="47">
        <f t="shared" si="9"/>
        <v>2.4510779436152572</v>
      </c>
      <c r="Q49" s="9"/>
    </row>
    <row r="50" spans="1:120">
      <c r="A50" s="12"/>
      <c r="B50" s="25">
        <v>369.9</v>
      </c>
      <c r="C50" s="20" t="s">
        <v>53</v>
      </c>
      <c r="D50" s="46">
        <v>40302</v>
      </c>
      <c r="E50" s="46">
        <v>19937</v>
      </c>
      <c r="F50" s="46">
        <v>0</v>
      </c>
      <c r="G50" s="46">
        <v>0</v>
      </c>
      <c r="H50" s="46">
        <v>0</v>
      </c>
      <c r="I50" s="46">
        <v>69437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7"/>
        <v>129676</v>
      </c>
      <c r="P50" s="47">
        <f t="shared" si="9"/>
        <v>26.881426202321723</v>
      </c>
      <c r="Q50" s="9"/>
    </row>
    <row r="51" spans="1:120" ht="15.75">
      <c r="A51" s="29" t="s">
        <v>38</v>
      </c>
      <c r="B51" s="30"/>
      <c r="C51" s="31"/>
      <c r="D51" s="32">
        <f t="shared" ref="D51:N51" si="12">SUM(D52:D55)</f>
        <v>432601</v>
      </c>
      <c r="E51" s="32">
        <f t="shared" si="12"/>
        <v>322938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47772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 t="shared" si="7"/>
        <v>803311</v>
      </c>
      <c r="P51" s="45">
        <f t="shared" si="9"/>
        <v>166.5238391376451</v>
      </c>
      <c r="Q51" s="9"/>
    </row>
    <row r="52" spans="1:120">
      <c r="A52" s="12"/>
      <c r="B52" s="25">
        <v>381</v>
      </c>
      <c r="C52" s="20" t="s">
        <v>54</v>
      </c>
      <c r="D52" s="46">
        <v>92006</v>
      </c>
      <c r="E52" s="46">
        <v>223754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7"/>
        <v>315760</v>
      </c>
      <c r="P52" s="47">
        <f t="shared" si="9"/>
        <v>65.456053067993366</v>
      </c>
      <c r="Q52" s="9"/>
    </row>
    <row r="53" spans="1:120">
      <c r="A53" s="12"/>
      <c r="B53" s="25">
        <v>382</v>
      </c>
      <c r="C53" s="20" t="s">
        <v>63</v>
      </c>
      <c r="D53" s="46">
        <v>332220</v>
      </c>
      <c r="E53" s="46">
        <v>0</v>
      </c>
      <c r="F53" s="46">
        <v>0</v>
      </c>
      <c r="G53" s="46">
        <v>0</v>
      </c>
      <c r="H53" s="46">
        <v>0</v>
      </c>
      <c r="I53" s="46">
        <v>47772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7"/>
        <v>379992</v>
      </c>
      <c r="P53" s="47">
        <f t="shared" si="9"/>
        <v>78.771144278606968</v>
      </c>
      <c r="Q53" s="9"/>
    </row>
    <row r="54" spans="1:120">
      <c r="A54" s="12"/>
      <c r="B54" s="25">
        <v>384</v>
      </c>
      <c r="C54" s="20" t="s">
        <v>55</v>
      </c>
      <c r="D54" s="46">
        <v>0</v>
      </c>
      <c r="E54" s="46">
        <v>99184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7"/>
        <v>99184</v>
      </c>
      <c r="P54" s="47">
        <f t="shared" si="9"/>
        <v>20.560530679933667</v>
      </c>
      <c r="Q54" s="9"/>
    </row>
    <row r="55" spans="1:120" ht="15.75" thickBot="1">
      <c r="A55" s="12"/>
      <c r="B55" s="25">
        <v>389.5</v>
      </c>
      <c r="C55" s="20" t="s">
        <v>150</v>
      </c>
      <c r="D55" s="46">
        <v>8375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7"/>
        <v>8375</v>
      </c>
      <c r="P55" s="47">
        <f t="shared" si="9"/>
        <v>1.7361111111111112</v>
      </c>
      <c r="Q55" s="9"/>
    </row>
    <row r="56" spans="1:120" ht="16.5" thickBot="1">
      <c r="A56" s="14" t="s">
        <v>47</v>
      </c>
      <c r="B56" s="23"/>
      <c r="C56" s="22"/>
      <c r="D56" s="15">
        <f t="shared" ref="D56:N56" si="13">SUM(D5,D15,D24,D37,D42,D46,D51)</f>
        <v>2906238</v>
      </c>
      <c r="E56" s="15">
        <f t="shared" si="13"/>
        <v>2248916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1824629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0</v>
      </c>
      <c r="N56" s="15">
        <f t="shared" si="13"/>
        <v>0</v>
      </c>
      <c r="O56" s="15">
        <f t="shared" si="7"/>
        <v>6979783</v>
      </c>
      <c r="P56" s="38">
        <f t="shared" si="9"/>
        <v>1446.8870232172471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135</v>
      </c>
      <c r="N58" s="48"/>
      <c r="O58" s="48"/>
      <c r="P58" s="43">
        <v>4824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72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1081122</v>
      </c>
      <c r="E5" s="27">
        <f t="shared" si="0"/>
        <v>959808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25920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2066850</v>
      </c>
      <c r="O5" s="33">
        <f t="shared" ref="O5:O36" si="1">(N5/O$57)</f>
        <v>364.65243472124206</v>
      </c>
      <c r="P5" s="6"/>
    </row>
    <row r="6" spans="1:133">
      <c r="A6" s="12"/>
      <c r="B6" s="25">
        <v>311</v>
      </c>
      <c r="C6" s="20" t="s">
        <v>3</v>
      </c>
      <c r="D6" s="46">
        <v>571139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571139</v>
      </c>
      <c r="O6" s="47">
        <f t="shared" si="1"/>
        <v>100.76552575864503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170656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170656</v>
      </c>
      <c r="O7" s="47">
        <f t="shared" si="1"/>
        <v>30.108680310515172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789152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789152</v>
      </c>
      <c r="O8" s="47">
        <f t="shared" si="1"/>
        <v>139.22935779816513</v>
      </c>
      <c r="P8" s="9"/>
    </row>
    <row r="9" spans="1:133">
      <c r="A9" s="12"/>
      <c r="B9" s="25">
        <v>314.10000000000002</v>
      </c>
      <c r="C9" s="20" t="s">
        <v>13</v>
      </c>
      <c r="D9" s="46">
        <v>331243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331243</v>
      </c>
      <c r="O9" s="47">
        <f t="shared" si="1"/>
        <v>58.440896259703599</v>
      </c>
      <c r="P9" s="9"/>
    </row>
    <row r="10" spans="1:133">
      <c r="A10" s="12"/>
      <c r="B10" s="25">
        <v>314.3</v>
      </c>
      <c r="C10" s="20" t="s">
        <v>14</v>
      </c>
      <c r="D10" s="46">
        <v>90037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90037</v>
      </c>
      <c r="O10" s="47">
        <f t="shared" si="1"/>
        <v>15.885144671841919</v>
      </c>
      <c r="P10" s="9"/>
    </row>
    <row r="11" spans="1:133">
      <c r="A11" s="12"/>
      <c r="B11" s="25">
        <v>314.39999999999998</v>
      </c>
      <c r="C11" s="20" t="s">
        <v>15</v>
      </c>
      <c r="D11" s="46">
        <v>7537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7537</v>
      </c>
      <c r="O11" s="47">
        <f t="shared" si="1"/>
        <v>1.3297459421312632</v>
      </c>
      <c r="P11" s="9"/>
    </row>
    <row r="12" spans="1:133">
      <c r="A12" s="12"/>
      <c r="B12" s="25">
        <v>314.8</v>
      </c>
      <c r="C12" s="20" t="s">
        <v>82</v>
      </c>
      <c r="D12" s="46">
        <v>12567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12567</v>
      </c>
      <c r="O12" s="47">
        <f t="shared" si="1"/>
        <v>2.2171841919548343</v>
      </c>
      <c r="P12" s="9"/>
    </row>
    <row r="13" spans="1:133">
      <c r="A13" s="12"/>
      <c r="B13" s="25">
        <v>315</v>
      </c>
      <c r="C13" s="20" t="s">
        <v>92</v>
      </c>
      <c r="D13" s="46">
        <v>68599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68599</v>
      </c>
      <c r="O13" s="47">
        <f t="shared" si="1"/>
        <v>12.102858151023289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25920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25920</v>
      </c>
      <c r="O14" s="47">
        <f t="shared" si="1"/>
        <v>4.573041637261821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329125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248838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577963</v>
      </c>
      <c r="O15" s="45">
        <f t="shared" si="1"/>
        <v>101.96947776993649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92060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92060</v>
      </c>
      <c r="O16" s="47">
        <f t="shared" si="1"/>
        <v>16.242060691601974</v>
      </c>
      <c r="P16" s="9"/>
    </row>
    <row r="17" spans="1:16">
      <c r="A17" s="12"/>
      <c r="B17" s="25">
        <v>323.10000000000002</v>
      </c>
      <c r="C17" s="20" t="s">
        <v>19</v>
      </c>
      <c r="D17" s="46">
        <v>228961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228961</v>
      </c>
      <c r="O17" s="47">
        <f t="shared" si="1"/>
        <v>40.395377558221597</v>
      </c>
      <c r="P17" s="9"/>
    </row>
    <row r="18" spans="1:16">
      <c r="A18" s="12"/>
      <c r="B18" s="25">
        <v>323.3</v>
      </c>
      <c r="C18" s="20" t="s">
        <v>20</v>
      </c>
      <c r="D18" s="46">
        <v>56026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56026</v>
      </c>
      <c r="O18" s="47">
        <f t="shared" si="1"/>
        <v>9.884615384615385</v>
      </c>
      <c r="P18" s="9"/>
    </row>
    <row r="19" spans="1:16">
      <c r="A19" s="12"/>
      <c r="B19" s="25">
        <v>323.39999999999998</v>
      </c>
      <c r="C19" s="20" t="s">
        <v>103</v>
      </c>
      <c r="D19" s="46">
        <v>7761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7761</v>
      </c>
      <c r="O19" s="47">
        <f t="shared" si="1"/>
        <v>1.3692660550458715</v>
      </c>
      <c r="P19" s="9"/>
    </row>
    <row r="20" spans="1:16">
      <c r="A20" s="12"/>
      <c r="B20" s="25">
        <v>323.60000000000002</v>
      </c>
      <c r="C20" s="20" t="s">
        <v>21</v>
      </c>
      <c r="D20" s="46">
        <v>20974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20974</v>
      </c>
      <c r="O20" s="47">
        <f t="shared" si="1"/>
        <v>3.7004234297812277</v>
      </c>
      <c r="P20" s="9"/>
    </row>
    <row r="21" spans="1:16">
      <c r="A21" s="12"/>
      <c r="B21" s="25">
        <v>323.7</v>
      </c>
      <c r="C21" s="20" t="s">
        <v>22</v>
      </c>
      <c r="D21" s="46">
        <v>15403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15403</v>
      </c>
      <c r="O21" s="47">
        <f t="shared" si="1"/>
        <v>2.7175370501058573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33816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33816</v>
      </c>
      <c r="O22" s="47">
        <f t="shared" si="1"/>
        <v>5.9661256175017643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448</v>
      </c>
      <c r="O23" s="47">
        <f t="shared" si="1"/>
        <v>7.9040225829216659E-2</v>
      </c>
      <c r="P23" s="9"/>
    </row>
    <row r="24" spans="1:16">
      <c r="A24" s="12"/>
      <c r="B24" s="25">
        <v>329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122514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122514</v>
      </c>
      <c r="O24" s="47">
        <f t="shared" si="1"/>
        <v>21.615031757233591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SUM(D26:D35)</f>
        <v>749343</v>
      </c>
      <c r="E25" s="32">
        <f t="shared" si="6"/>
        <v>547547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1746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1298636</v>
      </c>
      <c r="O25" s="45">
        <f t="shared" si="1"/>
        <v>229.11714890613973</v>
      </c>
      <c r="P25" s="10"/>
    </row>
    <row r="26" spans="1:16">
      <c r="A26" s="12"/>
      <c r="B26" s="25">
        <v>331.2</v>
      </c>
      <c r="C26" s="20" t="s">
        <v>66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1000</v>
      </c>
      <c r="O26" s="47">
        <f t="shared" si="1"/>
        <v>0.17642907551164433</v>
      </c>
      <c r="P26" s="9"/>
    </row>
    <row r="27" spans="1:16">
      <c r="A27" s="12"/>
      <c r="B27" s="25">
        <v>331.5</v>
      </c>
      <c r="C27" s="20" t="s">
        <v>74</v>
      </c>
      <c r="D27" s="46">
        <v>0</v>
      </c>
      <c r="E27" s="46">
        <v>2846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2846</v>
      </c>
      <c r="O27" s="47">
        <f t="shared" si="1"/>
        <v>0.50211714890613968</v>
      </c>
      <c r="P27" s="9"/>
    </row>
    <row r="28" spans="1:16">
      <c r="A28" s="12"/>
      <c r="B28" s="25">
        <v>331.9</v>
      </c>
      <c r="C28" s="20" t="s">
        <v>124</v>
      </c>
      <c r="D28" s="46">
        <v>0</v>
      </c>
      <c r="E28" s="46">
        <v>39761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39761</v>
      </c>
      <c r="O28" s="47">
        <f t="shared" si="1"/>
        <v>7.01499647141849</v>
      </c>
      <c r="P28" s="9"/>
    </row>
    <row r="29" spans="1:16">
      <c r="A29" s="12"/>
      <c r="B29" s="25">
        <v>334.2</v>
      </c>
      <c r="C29" s="20" t="s">
        <v>132</v>
      </c>
      <c r="D29" s="46">
        <v>10979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10979</v>
      </c>
      <c r="O29" s="47">
        <f t="shared" si="1"/>
        <v>1.9370148200423429</v>
      </c>
      <c r="P29" s="9"/>
    </row>
    <row r="30" spans="1:16">
      <c r="A30" s="12"/>
      <c r="B30" s="25">
        <v>334.36</v>
      </c>
      <c r="C30" s="20" t="s">
        <v>120</v>
      </c>
      <c r="D30" s="46">
        <v>0</v>
      </c>
      <c r="E30" s="46">
        <v>504940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504940</v>
      </c>
      <c r="O30" s="47">
        <f t="shared" si="1"/>
        <v>89.08609738884968</v>
      </c>
      <c r="P30" s="9"/>
    </row>
    <row r="31" spans="1:16">
      <c r="A31" s="12"/>
      <c r="B31" s="25">
        <v>334.7</v>
      </c>
      <c r="C31" s="20" t="s">
        <v>77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30000</v>
      </c>
      <c r="O31" s="47">
        <f t="shared" si="1"/>
        <v>5.2928722653493292</v>
      </c>
      <c r="P31" s="9"/>
    </row>
    <row r="32" spans="1:16">
      <c r="A32" s="12"/>
      <c r="B32" s="25">
        <v>335.12</v>
      </c>
      <c r="C32" s="20" t="s">
        <v>95</v>
      </c>
      <c r="D32" s="46">
        <v>285157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285157</v>
      </c>
      <c r="O32" s="47">
        <f t="shared" si="1"/>
        <v>50.30998588567396</v>
      </c>
      <c r="P32" s="9"/>
    </row>
    <row r="33" spans="1:16">
      <c r="A33" s="12"/>
      <c r="B33" s="25">
        <v>335.14</v>
      </c>
      <c r="C33" s="20" t="s">
        <v>96</v>
      </c>
      <c r="D33" s="46">
        <v>42</v>
      </c>
      <c r="E33" s="46">
        <v>0</v>
      </c>
      <c r="F33" s="46">
        <v>0</v>
      </c>
      <c r="G33" s="46">
        <v>0</v>
      </c>
      <c r="H33" s="46">
        <v>0</v>
      </c>
      <c r="I33" s="46">
        <v>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120</v>
      </c>
      <c r="O33" s="47">
        <f t="shared" si="1"/>
        <v>2.1171489061397319E-2</v>
      </c>
      <c r="P33" s="9"/>
    </row>
    <row r="34" spans="1:16">
      <c r="A34" s="12"/>
      <c r="B34" s="25">
        <v>335.15</v>
      </c>
      <c r="C34" s="20" t="s">
        <v>97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1668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1668</v>
      </c>
      <c r="O34" s="47">
        <f t="shared" si="1"/>
        <v>0.29428369795342274</v>
      </c>
      <c r="P34" s="9"/>
    </row>
    <row r="35" spans="1:16">
      <c r="A35" s="12"/>
      <c r="B35" s="25">
        <v>335.18</v>
      </c>
      <c r="C35" s="20" t="s">
        <v>98</v>
      </c>
      <c r="D35" s="46">
        <v>422165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422165</v>
      </c>
      <c r="O35" s="47">
        <f t="shared" si="1"/>
        <v>74.482180663373327</v>
      </c>
      <c r="P35" s="9"/>
    </row>
    <row r="36" spans="1:16" ht="15.75">
      <c r="A36" s="29" t="s">
        <v>36</v>
      </c>
      <c r="B36" s="30"/>
      <c r="C36" s="31"/>
      <c r="D36" s="32">
        <f t="shared" ref="D36:M36" si="8">SUM(D37:D41)</f>
        <v>4542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1287941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55" si="9">SUM(D36:M36)</f>
        <v>1292483</v>
      </c>
      <c r="O36" s="45">
        <f t="shared" si="1"/>
        <v>228.03158080451658</v>
      </c>
      <c r="P36" s="10"/>
    </row>
    <row r="37" spans="1:16">
      <c r="A37" s="12"/>
      <c r="B37" s="25">
        <v>341.9</v>
      </c>
      <c r="C37" s="20" t="s">
        <v>99</v>
      </c>
      <c r="D37" s="46">
        <v>292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292</v>
      </c>
      <c r="O37" s="47">
        <f t="shared" ref="O37:O55" si="10">(N37/O$57)</f>
        <v>5.1517290049400144E-2</v>
      </c>
      <c r="P37" s="9"/>
    </row>
    <row r="38" spans="1:16">
      <c r="A38" s="12"/>
      <c r="B38" s="25">
        <v>342.9</v>
      </c>
      <c r="C38" s="20" t="s">
        <v>68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170</v>
      </c>
      <c r="O38" s="47">
        <f t="shared" si="10"/>
        <v>2.9992942836979536E-2</v>
      </c>
      <c r="P38" s="9"/>
    </row>
    <row r="39" spans="1:16">
      <c r="A39" s="12"/>
      <c r="B39" s="25">
        <v>343.3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946962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946962</v>
      </c>
      <c r="O39" s="47">
        <f t="shared" si="10"/>
        <v>167.07163020465774</v>
      </c>
      <c r="P39" s="9"/>
    </row>
    <row r="40" spans="1:16">
      <c r="A40" s="12"/>
      <c r="B40" s="25">
        <v>343.5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340809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340809</v>
      </c>
      <c r="O40" s="47">
        <f t="shared" si="10"/>
        <v>60.128616796047986</v>
      </c>
      <c r="P40" s="9"/>
    </row>
    <row r="41" spans="1:16">
      <c r="A41" s="12"/>
      <c r="B41" s="25">
        <v>343.8</v>
      </c>
      <c r="C41" s="20" t="s">
        <v>43</v>
      </c>
      <c r="D41" s="46">
        <v>4250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4250</v>
      </c>
      <c r="O41" s="47">
        <f t="shared" si="10"/>
        <v>0.74982357092448837</v>
      </c>
      <c r="P41" s="9"/>
    </row>
    <row r="42" spans="1:16" ht="15.75">
      <c r="A42" s="29" t="s">
        <v>37</v>
      </c>
      <c r="B42" s="30"/>
      <c r="C42" s="31"/>
      <c r="D42" s="32">
        <f t="shared" ref="D42:M42" si="11">SUM(D43:D45)</f>
        <v>4545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166672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171217</v>
      </c>
      <c r="O42" s="45">
        <f t="shared" si="10"/>
        <v>30.207657021877207</v>
      </c>
      <c r="P42" s="10"/>
    </row>
    <row r="43" spans="1:16">
      <c r="A43" s="13"/>
      <c r="B43" s="39">
        <v>351.1</v>
      </c>
      <c r="C43" s="21" t="s">
        <v>116</v>
      </c>
      <c r="D43" s="46">
        <v>4209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4209</v>
      </c>
      <c r="O43" s="47">
        <f t="shared" si="10"/>
        <v>0.74258997882851097</v>
      </c>
      <c r="P43" s="9"/>
    </row>
    <row r="44" spans="1:16">
      <c r="A44" s="13"/>
      <c r="B44" s="39">
        <v>351.2</v>
      </c>
      <c r="C44" s="21" t="s">
        <v>117</v>
      </c>
      <c r="D44" s="46">
        <v>336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336</v>
      </c>
      <c r="O44" s="47">
        <f t="shared" si="10"/>
        <v>5.9280169371912494E-2</v>
      </c>
      <c r="P44" s="9"/>
    </row>
    <row r="45" spans="1:16">
      <c r="A45" s="13"/>
      <c r="B45" s="39">
        <v>354</v>
      </c>
      <c r="C45" s="21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166672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166672</v>
      </c>
      <c r="O45" s="47">
        <f t="shared" si="10"/>
        <v>29.405786873676782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142405</v>
      </c>
      <c r="E46" s="32">
        <f t="shared" si="12"/>
        <v>21495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134433</v>
      </c>
      <c r="J46" s="32">
        <f t="shared" si="12"/>
        <v>0</v>
      </c>
      <c r="K46" s="32">
        <f t="shared" si="12"/>
        <v>0</v>
      </c>
      <c r="L46" s="32">
        <f t="shared" si="12"/>
        <v>11</v>
      </c>
      <c r="M46" s="32">
        <f t="shared" si="12"/>
        <v>0</v>
      </c>
      <c r="N46" s="32">
        <f t="shared" si="9"/>
        <v>298344</v>
      </c>
      <c r="O46" s="45">
        <f t="shared" si="10"/>
        <v>52.636556104446015</v>
      </c>
      <c r="P46" s="10"/>
    </row>
    <row r="47" spans="1:16">
      <c r="A47" s="12"/>
      <c r="B47" s="25">
        <v>361.1</v>
      </c>
      <c r="C47" s="20" t="s">
        <v>51</v>
      </c>
      <c r="D47" s="46">
        <v>5374</v>
      </c>
      <c r="E47" s="46">
        <v>1196</v>
      </c>
      <c r="F47" s="46">
        <v>0</v>
      </c>
      <c r="G47" s="46">
        <v>0</v>
      </c>
      <c r="H47" s="46">
        <v>0</v>
      </c>
      <c r="I47" s="46">
        <v>11760</v>
      </c>
      <c r="J47" s="46">
        <v>0</v>
      </c>
      <c r="K47" s="46">
        <v>0</v>
      </c>
      <c r="L47" s="46">
        <v>11</v>
      </c>
      <c r="M47" s="46">
        <v>0</v>
      </c>
      <c r="N47" s="46">
        <f t="shared" si="9"/>
        <v>18341</v>
      </c>
      <c r="O47" s="47">
        <f t="shared" si="10"/>
        <v>3.2358856739590687</v>
      </c>
      <c r="P47" s="9"/>
    </row>
    <row r="48" spans="1:16">
      <c r="A48" s="12"/>
      <c r="B48" s="25">
        <v>362</v>
      </c>
      <c r="C48" s="20" t="s">
        <v>52</v>
      </c>
      <c r="D48" s="46">
        <v>34461</v>
      </c>
      <c r="E48" s="46">
        <v>0</v>
      </c>
      <c r="F48" s="46">
        <v>0</v>
      </c>
      <c r="G48" s="46">
        <v>0</v>
      </c>
      <c r="H48" s="46">
        <v>0</v>
      </c>
      <c r="I48" s="46">
        <v>35874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70335</v>
      </c>
      <c r="O48" s="47">
        <f t="shared" si="10"/>
        <v>12.409139026111504</v>
      </c>
      <c r="P48" s="9"/>
    </row>
    <row r="49" spans="1:119">
      <c r="A49" s="12"/>
      <c r="B49" s="25">
        <v>364</v>
      </c>
      <c r="C49" s="20" t="s">
        <v>110</v>
      </c>
      <c r="D49" s="46">
        <v>17028</v>
      </c>
      <c r="E49" s="46">
        <v>0</v>
      </c>
      <c r="F49" s="46">
        <v>0</v>
      </c>
      <c r="G49" s="46">
        <v>0</v>
      </c>
      <c r="H49" s="46">
        <v>0</v>
      </c>
      <c r="I49" s="46">
        <v>1964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18992</v>
      </c>
      <c r="O49" s="47">
        <f t="shared" si="10"/>
        <v>3.3507410021171489</v>
      </c>
      <c r="P49" s="9"/>
    </row>
    <row r="50" spans="1:119">
      <c r="A50" s="12"/>
      <c r="B50" s="25">
        <v>366</v>
      </c>
      <c r="C50" s="20" t="s">
        <v>69</v>
      </c>
      <c r="D50" s="46">
        <v>1660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1660</v>
      </c>
      <c r="O50" s="47">
        <f t="shared" si="10"/>
        <v>0.29287226534932959</v>
      </c>
      <c r="P50" s="9"/>
    </row>
    <row r="51" spans="1:119">
      <c r="A51" s="12"/>
      <c r="B51" s="25">
        <v>369.9</v>
      </c>
      <c r="C51" s="20" t="s">
        <v>53</v>
      </c>
      <c r="D51" s="46">
        <v>83882</v>
      </c>
      <c r="E51" s="46">
        <v>20299</v>
      </c>
      <c r="F51" s="46">
        <v>0</v>
      </c>
      <c r="G51" s="46">
        <v>0</v>
      </c>
      <c r="H51" s="46">
        <v>0</v>
      </c>
      <c r="I51" s="46">
        <v>84835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189016</v>
      </c>
      <c r="O51" s="47">
        <f t="shared" si="10"/>
        <v>33.347918136908966</v>
      </c>
      <c r="P51" s="9"/>
    </row>
    <row r="52" spans="1:119" ht="15.75">
      <c r="A52" s="29" t="s">
        <v>38</v>
      </c>
      <c r="B52" s="30"/>
      <c r="C52" s="31"/>
      <c r="D52" s="32">
        <f t="shared" ref="D52:M52" si="13">SUM(D53:D54)</f>
        <v>446765</v>
      </c>
      <c r="E52" s="32">
        <f t="shared" si="13"/>
        <v>94986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130164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9"/>
        <v>671915</v>
      </c>
      <c r="O52" s="45">
        <f t="shared" si="10"/>
        <v>118.54534227240649</v>
      </c>
      <c r="P52" s="9"/>
    </row>
    <row r="53" spans="1:119">
      <c r="A53" s="12"/>
      <c r="B53" s="25">
        <v>381</v>
      </c>
      <c r="C53" s="20" t="s">
        <v>54</v>
      </c>
      <c r="D53" s="46">
        <v>446765</v>
      </c>
      <c r="E53" s="46">
        <v>94986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541751</v>
      </c>
      <c r="O53" s="47">
        <f t="shared" si="10"/>
        <v>95.580628087508828</v>
      </c>
      <c r="P53" s="9"/>
    </row>
    <row r="54" spans="1:119" ht="15.75" thickBot="1">
      <c r="A54" s="12"/>
      <c r="B54" s="25">
        <v>382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130164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130164</v>
      </c>
      <c r="O54" s="47">
        <f t="shared" si="10"/>
        <v>22.964714184897669</v>
      </c>
      <c r="P54" s="9"/>
    </row>
    <row r="55" spans="1:119" ht="16.5" thickBot="1">
      <c r="A55" s="14" t="s">
        <v>47</v>
      </c>
      <c r="B55" s="23"/>
      <c r="C55" s="22"/>
      <c r="D55" s="15">
        <f t="shared" ref="D55:M55" si="14">SUM(D5,D15,D25,D36,D42,D46,D52)</f>
        <v>2757847</v>
      </c>
      <c r="E55" s="15">
        <f t="shared" si="14"/>
        <v>1623836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1995714</v>
      </c>
      <c r="J55" s="15">
        <f t="shared" si="14"/>
        <v>0</v>
      </c>
      <c r="K55" s="15">
        <f t="shared" si="14"/>
        <v>0</v>
      </c>
      <c r="L55" s="15">
        <f t="shared" si="14"/>
        <v>11</v>
      </c>
      <c r="M55" s="15">
        <f t="shared" si="14"/>
        <v>0</v>
      </c>
      <c r="N55" s="15">
        <f t="shared" si="9"/>
        <v>6377408</v>
      </c>
      <c r="O55" s="38">
        <f t="shared" si="10"/>
        <v>1125.1601976005645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133</v>
      </c>
      <c r="M57" s="48"/>
      <c r="N57" s="48"/>
      <c r="O57" s="43">
        <v>5668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72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1045307</v>
      </c>
      <c r="E5" s="27">
        <f t="shared" si="0"/>
        <v>955043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25351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2025701</v>
      </c>
      <c r="O5" s="33">
        <f t="shared" ref="O5:O36" si="1">(N5/O$58)</f>
        <v>361.0231687756193</v>
      </c>
      <c r="P5" s="6"/>
    </row>
    <row r="6" spans="1:133">
      <c r="A6" s="12"/>
      <c r="B6" s="25">
        <v>311</v>
      </c>
      <c r="C6" s="20" t="s">
        <v>3</v>
      </c>
      <c r="D6" s="46">
        <v>555247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555247</v>
      </c>
      <c r="O6" s="47">
        <f t="shared" si="1"/>
        <v>98.956870433077881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160535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160535</v>
      </c>
      <c r="O7" s="47">
        <f t="shared" si="1"/>
        <v>28.610764569595439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794508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794508</v>
      </c>
      <c r="O8" s="47">
        <f t="shared" si="1"/>
        <v>141.59828907503118</v>
      </c>
      <c r="P8" s="9"/>
    </row>
    <row r="9" spans="1:133">
      <c r="A9" s="12"/>
      <c r="B9" s="25">
        <v>314.10000000000002</v>
      </c>
      <c r="C9" s="20" t="s">
        <v>13</v>
      </c>
      <c r="D9" s="46">
        <v>328586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328586</v>
      </c>
      <c r="O9" s="47">
        <f t="shared" si="1"/>
        <v>58.561040812689363</v>
      </c>
      <c r="P9" s="9"/>
    </row>
    <row r="10" spans="1:133">
      <c r="A10" s="12"/>
      <c r="B10" s="25">
        <v>314.3</v>
      </c>
      <c r="C10" s="20" t="s">
        <v>14</v>
      </c>
      <c r="D10" s="46">
        <v>82507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82507</v>
      </c>
      <c r="O10" s="47">
        <f t="shared" si="1"/>
        <v>14.704509000178222</v>
      </c>
      <c r="P10" s="9"/>
    </row>
    <row r="11" spans="1:133">
      <c r="A11" s="12"/>
      <c r="B11" s="25">
        <v>314.39999999999998</v>
      </c>
      <c r="C11" s="20" t="s">
        <v>15</v>
      </c>
      <c r="D11" s="46">
        <v>8250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8250</v>
      </c>
      <c r="O11" s="47">
        <f t="shared" si="1"/>
        <v>1.4703261450721796</v>
      </c>
      <c r="P11" s="9"/>
    </row>
    <row r="12" spans="1:133">
      <c r="A12" s="12"/>
      <c r="B12" s="25">
        <v>314.8</v>
      </c>
      <c r="C12" s="20" t="s">
        <v>82</v>
      </c>
      <c r="D12" s="46">
        <v>12706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12706</v>
      </c>
      <c r="O12" s="47">
        <f t="shared" si="1"/>
        <v>2.2644804847620743</v>
      </c>
      <c r="P12" s="9"/>
    </row>
    <row r="13" spans="1:133">
      <c r="A13" s="12"/>
      <c r="B13" s="25">
        <v>315</v>
      </c>
      <c r="C13" s="20" t="s">
        <v>92</v>
      </c>
      <c r="D13" s="46">
        <v>58011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58011</v>
      </c>
      <c r="O13" s="47">
        <f t="shared" si="1"/>
        <v>10.338798788094813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25351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25351</v>
      </c>
      <c r="O14" s="47">
        <f t="shared" si="1"/>
        <v>4.5180894671181608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332947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313184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646131</v>
      </c>
      <c r="O15" s="45">
        <f t="shared" si="1"/>
        <v>115.15433968989485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90275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90275</v>
      </c>
      <c r="O16" s="47">
        <f t="shared" si="1"/>
        <v>16.088932454108001</v>
      </c>
      <c r="P16" s="9"/>
    </row>
    <row r="17" spans="1:16">
      <c r="A17" s="12"/>
      <c r="B17" s="25">
        <v>323.10000000000002</v>
      </c>
      <c r="C17" s="20" t="s">
        <v>19</v>
      </c>
      <c r="D17" s="46">
        <v>238730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238730</v>
      </c>
      <c r="O17" s="47">
        <f t="shared" si="1"/>
        <v>42.546783104615933</v>
      </c>
      <c r="P17" s="9"/>
    </row>
    <row r="18" spans="1:16">
      <c r="A18" s="12"/>
      <c r="B18" s="25">
        <v>323.3</v>
      </c>
      <c r="C18" s="20" t="s">
        <v>20</v>
      </c>
      <c r="D18" s="46">
        <v>50916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50916</v>
      </c>
      <c r="O18" s="47">
        <f t="shared" si="1"/>
        <v>9.0743183033327401</v>
      </c>
      <c r="P18" s="9"/>
    </row>
    <row r="19" spans="1:16">
      <c r="A19" s="12"/>
      <c r="B19" s="25">
        <v>323.39999999999998</v>
      </c>
      <c r="C19" s="20" t="s">
        <v>103</v>
      </c>
      <c r="D19" s="46">
        <v>10748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10748</v>
      </c>
      <c r="O19" s="47">
        <f t="shared" si="1"/>
        <v>1.9155230796649438</v>
      </c>
      <c r="P19" s="9"/>
    </row>
    <row r="20" spans="1:16">
      <c r="A20" s="12"/>
      <c r="B20" s="25">
        <v>323.60000000000002</v>
      </c>
      <c r="C20" s="20" t="s">
        <v>21</v>
      </c>
      <c r="D20" s="46">
        <v>19032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19032</v>
      </c>
      <c r="O20" s="47">
        <f t="shared" si="1"/>
        <v>3.3919087506683301</v>
      </c>
      <c r="P20" s="9"/>
    </row>
    <row r="21" spans="1:16">
      <c r="A21" s="12"/>
      <c r="B21" s="25">
        <v>323.7</v>
      </c>
      <c r="C21" s="20" t="s">
        <v>22</v>
      </c>
      <c r="D21" s="46">
        <v>13521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13521</v>
      </c>
      <c r="O21" s="47">
        <f t="shared" si="1"/>
        <v>2.4097308857601138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30449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30449</v>
      </c>
      <c r="O22" s="47">
        <f t="shared" si="1"/>
        <v>5.4266619140973091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3663</v>
      </c>
      <c r="O23" s="47">
        <f t="shared" si="1"/>
        <v>0.65282480841204771</v>
      </c>
      <c r="P23" s="9"/>
    </row>
    <row r="24" spans="1:16">
      <c r="A24" s="12"/>
      <c r="B24" s="25">
        <v>329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188797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188797</v>
      </c>
      <c r="O24" s="47">
        <f t="shared" si="1"/>
        <v>33.647656389235429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SUM(D26:D35)</f>
        <v>737665</v>
      </c>
      <c r="E25" s="32">
        <f t="shared" si="5"/>
        <v>829030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1947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1568642</v>
      </c>
      <c r="O25" s="45">
        <f t="shared" si="1"/>
        <v>279.56549634646228</v>
      </c>
      <c r="P25" s="10"/>
    </row>
    <row r="26" spans="1:16">
      <c r="A26" s="12"/>
      <c r="B26" s="25">
        <v>331.2</v>
      </c>
      <c r="C26" s="20" t="s">
        <v>66</v>
      </c>
      <c r="D26" s="46">
        <v>594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594</v>
      </c>
      <c r="O26" s="47">
        <f t="shared" si="1"/>
        <v>0.10586348244519693</v>
      </c>
      <c r="P26" s="9"/>
    </row>
    <row r="27" spans="1:16">
      <c r="A27" s="12"/>
      <c r="B27" s="25">
        <v>331.49</v>
      </c>
      <c r="C27" s="20" t="s">
        <v>27</v>
      </c>
      <c r="D27" s="46">
        <v>0</v>
      </c>
      <c r="E27" s="46">
        <v>347675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347675</v>
      </c>
      <c r="O27" s="47">
        <f t="shared" si="1"/>
        <v>61.96310818036001</v>
      </c>
      <c r="P27" s="9"/>
    </row>
    <row r="28" spans="1:16">
      <c r="A28" s="12"/>
      <c r="B28" s="25">
        <v>331.5</v>
      </c>
      <c r="C28" s="20" t="s">
        <v>74</v>
      </c>
      <c r="D28" s="46">
        <v>0</v>
      </c>
      <c r="E28" s="46">
        <v>131355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131355</v>
      </c>
      <c r="O28" s="47">
        <f t="shared" si="1"/>
        <v>23.410265549812866</v>
      </c>
      <c r="P28" s="9"/>
    </row>
    <row r="29" spans="1:16">
      <c r="A29" s="12"/>
      <c r="B29" s="25">
        <v>334.39</v>
      </c>
      <c r="C29" s="20" t="s">
        <v>127</v>
      </c>
      <c r="D29" s="46">
        <v>0</v>
      </c>
      <c r="E29" s="46">
        <v>250000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250000</v>
      </c>
      <c r="O29" s="47">
        <f t="shared" si="1"/>
        <v>44.555337729459993</v>
      </c>
      <c r="P29" s="9"/>
    </row>
    <row r="30" spans="1:16">
      <c r="A30" s="12"/>
      <c r="B30" s="25">
        <v>334.7</v>
      </c>
      <c r="C30" s="20" t="s">
        <v>77</v>
      </c>
      <c r="D30" s="46">
        <v>0</v>
      </c>
      <c r="E30" s="46">
        <v>50000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50000</v>
      </c>
      <c r="O30" s="47">
        <f t="shared" si="1"/>
        <v>8.9110675458919975</v>
      </c>
      <c r="P30" s="9"/>
    </row>
    <row r="31" spans="1:16">
      <c r="A31" s="12"/>
      <c r="B31" s="25">
        <v>335.12</v>
      </c>
      <c r="C31" s="20" t="s">
        <v>95</v>
      </c>
      <c r="D31" s="46">
        <v>313195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313195</v>
      </c>
      <c r="O31" s="47">
        <f t="shared" si="1"/>
        <v>55.818036000712887</v>
      </c>
      <c r="P31" s="9"/>
    </row>
    <row r="32" spans="1:16">
      <c r="A32" s="12"/>
      <c r="B32" s="25">
        <v>335.14</v>
      </c>
      <c r="C32" s="20" t="s">
        <v>96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297</v>
      </c>
      <c r="O32" s="47">
        <f t="shared" si="1"/>
        <v>5.2931741222598465E-2</v>
      </c>
      <c r="P32" s="9"/>
    </row>
    <row r="33" spans="1:16">
      <c r="A33" s="12"/>
      <c r="B33" s="25">
        <v>335.15</v>
      </c>
      <c r="C33" s="20" t="s">
        <v>97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1650</v>
      </c>
      <c r="O33" s="47">
        <f t="shared" si="1"/>
        <v>0.29406522901443594</v>
      </c>
      <c r="P33" s="9"/>
    </row>
    <row r="34" spans="1:16">
      <c r="A34" s="12"/>
      <c r="B34" s="25">
        <v>335.18</v>
      </c>
      <c r="C34" s="20" t="s">
        <v>98</v>
      </c>
      <c r="D34" s="46">
        <v>423876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423876</v>
      </c>
      <c r="O34" s="47">
        <f t="shared" si="1"/>
        <v>75.54375334165033</v>
      </c>
      <c r="P34" s="9"/>
    </row>
    <row r="35" spans="1:16">
      <c r="A35" s="12"/>
      <c r="B35" s="25">
        <v>335.7</v>
      </c>
      <c r="C35" s="20" t="s">
        <v>128</v>
      </c>
      <c r="D35" s="46">
        <v>0</v>
      </c>
      <c r="E35" s="46">
        <v>50000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50000</v>
      </c>
      <c r="O35" s="47">
        <f t="shared" si="1"/>
        <v>8.9110675458919975</v>
      </c>
      <c r="P35" s="9"/>
    </row>
    <row r="36" spans="1:16" ht="15.75">
      <c r="A36" s="29" t="s">
        <v>36</v>
      </c>
      <c r="B36" s="30"/>
      <c r="C36" s="31"/>
      <c r="D36" s="32">
        <f t="shared" ref="D36:M36" si="7">SUM(D37:D43)</f>
        <v>4513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1164246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1168759</v>
      </c>
      <c r="O36" s="45">
        <f t="shared" si="1"/>
        <v>208.29780787738372</v>
      </c>
      <c r="P36" s="10"/>
    </row>
    <row r="37" spans="1:16">
      <c r="A37" s="12"/>
      <c r="B37" s="25">
        <v>341.9</v>
      </c>
      <c r="C37" s="20" t="s">
        <v>99</v>
      </c>
      <c r="D37" s="46">
        <v>156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156</v>
      </c>
      <c r="O37" s="47">
        <f t="shared" ref="O37:O56" si="9">(N37/O$58)</f>
        <v>2.7802530743183035E-2</v>
      </c>
      <c r="P37" s="9"/>
    </row>
    <row r="38" spans="1:16">
      <c r="A38" s="12"/>
      <c r="B38" s="25">
        <v>342.9</v>
      </c>
      <c r="C38" s="20" t="s">
        <v>68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147</v>
      </c>
      <c r="O38" s="47">
        <f t="shared" si="9"/>
        <v>2.6198538584922475E-2</v>
      </c>
      <c r="P38" s="9"/>
    </row>
    <row r="39" spans="1:16">
      <c r="A39" s="12"/>
      <c r="B39" s="25">
        <v>343.3</v>
      </c>
      <c r="C39" s="20" t="s">
        <v>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851728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851728</v>
      </c>
      <c r="O39" s="47">
        <f t="shared" si="9"/>
        <v>151.79611477454998</v>
      </c>
      <c r="P39" s="9"/>
    </row>
    <row r="40" spans="1:16">
      <c r="A40" s="12"/>
      <c r="B40" s="25">
        <v>343.5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312215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312215</v>
      </c>
      <c r="O40" s="47">
        <f t="shared" si="9"/>
        <v>55.643379076813403</v>
      </c>
      <c r="P40" s="9"/>
    </row>
    <row r="41" spans="1:16">
      <c r="A41" s="12"/>
      <c r="B41" s="25">
        <v>343.8</v>
      </c>
      <c r="C41" s="20" t="s">
        <v>43</v>
      </c>
      <c r="D41" s="46">
        <v>3250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3250</v>
      </c>
      <c r="O41" s="47">
        <f t="shared" si="9"/>
        <v>0.57921939048297988</v>
      </c>
      <c r="P41" s="9"/>
    </row>
    <row r="42" spans="1:16">
      <c r="A42" s="12"/>
      <c r="B42" s="25">
        <v>347.3</v>
      </c>
      <c r="C42" s="20" t="s">
        <v>129</v>
      </c>
      <c r="D42" s="46">
        <v>1107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1107</v>
      </c>
      <c r="O42" s="47">
        <f t="shared" si="9"/>
        <v>0.19729103546604884</v>
      </c>
      <c r="P42" s="9"/>
    </row>
    <row r="43" spans="1:16">
      <c r="A43" s="12"/>
      <c r="B43" s="25">
        <v>349</v>
      </c>
      <c r="C43" s="20" t="s">
        <v>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156</v>
      </c>
      <c r="O43" s="47">
        <f t="shared" si="9"/>
        <v>2.7802530743183035E-2</v>
      </c>
      <c r="P43" s="9"/>
    </row>
    <row r="44" spans="1:16" ht="15.75">
      <c r="A44" s="29" t="s">
        <v>37</v>
      </c>
      <c r="B44" s="30"/>
      <c r="C44" s="31"/>
      <c r="D44" s="32">
        <f t="shared" ref="D44:M44" si="10">SUM(D45:D47)</f>
        <v>3432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41963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6" si="11">SUM(D44:M44)</f>
        <v>45395</v>
      </c>
      <c r="O44" s="45">
        <f t="shared" si="9"/>
        <v>8.0903582249153452</v>
      </c>
      <c r="P44" s="10"/>
    </row>
    <row r="45" spans="1:16">
      <c r="A45" s="13"/>
      <c r="B45" s="39">
        <v>351.1</v>
      </c>
      <c r="C45" s="21" t="s">
        <v>116</v>
      </c>
      <c r="D45" s="46">
        <v>3118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3118</v>
      </c>
      <c r="O45" s="47">
        <f t="shared" si="9"/>
        <v>0.55569417216182504</v>
      </c>
      <c r="P45" s="9"/>
    </row>
    <row r="46" spans="1:16">
      <c r="A46" s="13"/>
      <c r="B46" s="39">
        <v>351.2</v>
      </c>
      <c r="C46" s="21" t="s">
        <v>117</v>
      </c>
      <c r="D46" s="46">
        <v>314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314</v>
      </c>
      <c r="O46" s="47">
        <f t="shared" si="9"/>
        <v>5.5961504188201748E-2</v>
      </c>
      <c r="P46" s="9"/>
    </row>
    <row r="47" spans="1:16">
      <c r="A47" s="13"/>
      <c r="B47" s="39">
        <v>354</v>
      </c>
      <c r="C47" s="21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41963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41963</v>
      </c>
      <c r="O47" s="47">
        <f t="shared" si="9"/>
        <v>7.4787025485653178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SUM(D49:D52)</f>
        <v>110155</v>
      </c>
      <c r="E48" s="32">
        <f t="shared" si="12"/>
        <v>47493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127437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285085</v>
      </c>
      <c r="O48" s="45">
        <f t="shared" si="9"/>
        <v>50.808233826412405</v>
      </c>
      <c r="P48" s="10"/>
    </row>
    <row r="49" spans="1:119">
      <c r="A49" s="12"/>
      <c r="B49" s="25">
        <v>361.1</v>
      </c>
      <c r="C49" s="20" t="s">
        <v>51</v>
      </c>
      <c r="D49" s="46">
        <v>5583</v>
      </c>
      <c r="E49" s="46">
        <v>96</v>
      </c>
      <c r="F49" s="46">
        <v>0</v>
      </c>
      <c r="G49" s="46">
        <v>0</v>
      </c>
      <c r="H49" s="46">
        <v>0</v>
      </c>
      <c r="I49" s="46">
        <v>17140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22819</v>
      </c>
      <c r="O49" s="47">
        <f t="shared" si="9"/>
        <v>4.06683300659419</v>
      </c>
      <c r="P49" s="9"/>
    </row>
    <row r="50" spans="1:119">
      <c r="A50" s="12"/>
      <c r="B50" s="25">
        <v>362</v>
      </c>
      <c r="C50" s="20" t="s">
        <v>52</v>
      </c>
      <c r="D50" s="46">
        <v>45495</v>
      </c>
      <c r="E50" s="46">
        <v>0</v>
      </c>
      <c r="F50" s="46">
        <v>0</v>
      </c>
      <c r="G50" s="46">
        <v>0</v>
      </c>
      <c r="H50" s="46">
        <v>0</v>
      </c>
      <c r="I50" s="46">
        <v>34789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80284</v>
      </c>
      <c r="O50" s="47">
        <f t="shared" si="9"/>
        <v>14.308322937087864</v>
      </c>
      <c r="P50" s="9"/>
    </row>
    <row r="51" spans="1:119">
      <c r="A51" s="12"/>
      <c r="B51" s="25">
        <v>366</v>
      </c>
      <c r="C51" s="20" t="s">
        <v>69</v>
      </c>
      <c r="D51" s="46">
        <v>2744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2744</v>
      </c>
      <c r="O51" s="47">
        <f t="shared" si="9"/>
        <v>0.48903938691855287</v>
      </c>
      <c r="P51" s="9"/>
    </row>
    <row r="52" spans="1:119">
      <c r="A52" s="12"/>
      <c r="B52" s="25">
        <v>369.9</v>
      </c>
      <c r="C52" s="20" t="s">
        <v>53</v>
      </c>
      <c r="D52" s="46">
        <v>56333</v>
      </c>
      <c r="E52" s="46">
        <v>47397</v>
      </c>
      <c r="F52" s="46">
        <v>0</v>
      </c>
      <c r="G52" s="46">
        <v>0</v>
      </c>
      <c r="H52" s="46">
        <v>0</v>
      </c>
      <c r="I52" s="46">
        <v>75508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179238</v>
      </c>
      <c r="O52" s="47">
        <f t="shared" si="9"/>
        <v>31.9440384958118</v>
      </c>
      <c r="P52" s="9"/>
    </row>
    <row r="53" spans="1:119" ht="15.75">
      <c r="A53" s="29" t="s">
        <v>38</v>
      </c>
      <c r="B53" s="30"/>
      <c r="C53" s="31"/>
      <c r="D53" s="32">
        <f t="shared" ref="D53:M53" si="13">SUM(D54:D55)</f>
        <v>457986</v>
      </c>
      <c r="E53" s="32">
        <f t="shared" si="13"/>
        <v>598209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144806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1201001</v>
      </c>
      <c r="O53" s="45">
        <f t="shared" si="9"/>
        <v>214.0440206736767</v>
      </c>
      <c r="P53" s="9"/>
    </row>
    <row r="54" spans="1:119">
      <c r="A54" s="12"/>
      <c r="B54" s="25">
        <v>381</v>
      </c>
      <c r="C54" s="20" t="s">
        <v>54</v>
      </c>
      <c r="D54" s="46">
        <v>63070</v>
      </c>
      <c r="E54" s="46">
        <v>598209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661279</v>
      </c>
      <c r="O54" s="47">
        <f t="shared" si="9"/>
        <v>117.85403671359829</v>
      </c>
      <c r="P54" s="9"/>
    </row>
    <row r="55" spans="1:119" ht="15.75" thickBot="1">
      <c r="A55" s="12"/>
      <c r="B55" s="25">
        <v>382</v>
      </c>
      <c r="C55" s="20" t="s">
        <v>63</v>
      </c>
      <c r="D55" s="46">
        <v>394916</v>
      </c>
      <c r="E55" s="46">
        <v>0</v>
      </c>
      <c r="F55" s="46">
        <v>0</v>
      </c>
      <c r="G55" s="46">
        <v>0</v>
      </c>
      <c r="H55" s="46">
        <v>0</v>
      </c>
      <c r="I55" s="46">
        <v>144806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539722</v>
      </c>
      <c r="O55" s="47">
        <f t="shared" si="9"/>
        <v>96.189983960078422</v>
      </c>
      <c r="P55" s="9"/>
    </row>
    <row r="56" spans="1:119" ht="16.5" thickBot="1">
      <c r="A56" s="14" t="s">
        <v>47</v>
      </c>
      <c r="B56" s="23"/>
      <c r="C56" s="22"/>
      <c r="D56" s="15">
        <f t="shared" ref="D56:M56" si="14">SUM(D5,D15,D25,D36,D44,D48,D53)</f>
        <v>2692005</v>
      </c>
      <c r="E56" s="15">
        <f t="shared" si="14"/>
        <v>2429775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1818934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6940714</v>
      </c>
      <c r="O56" s="38">
        <f t="shared" si="9"/>
        <v>1236.9834254143645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130</v>
      </c>
      <c r="M58" s="48"/>
      <c r="N58" s="48"/>
      <c r="O58" s="43">
        <v>5611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981355</v>
      </c>
      <c r="E5" s="27">
        <f t="shared" si="0"/>
        <v>953778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24589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1959722</v>
      </c>
      <c r="O5" s="33">
        <f t="shared" ref="O5:O36" si="1">(N5/O$59)</f>
        <v>351.77203374618563</v>
      </c>
      <c r="P5" s="6"/>
    </row>
    <row r="6" spans="1:133">
      <c r="A6" s="12"/>
      <c r="B6" s="25">
        <v>311</v>
      </c>
      <c r="C6" s="20" t="s">
        <v>3</v>
      </c>
      <c r="D6" s="46">
        <v>511955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511955</v>
      </c>
      <c r="O6" s="47">
        <f t="shared" si="1"/>
        <v>91.89642793035361</v>
      </c>
      <c r="P6" s="9"/>
    </row>
    <row r="7" spans="1:133">
      <c r="A7" s="12"/>
      <c r="B7" s="25">
        <v>312.10000000000002</v>
      </c>
      <c r="C7" s="20" t="s">
        <v>115</v>
      </c>
      <c r="D7" s="46">
        <v>0</v>
      </c>
      <c r="E7" s="46">
        <v>170568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170568</v>
      </c>
      <c r="O7" s="47">
        <f t="shared" si="1"/>
        <v>30.617124394184167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783210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783210</v>
      </c>
      <c r="O8" s="47">
        <f t="shared" si="1"/>
        <v>140.58696822832525</v>
      </c>
      <c r="P8" s="9"/>
    </row>
    <row r="9" spans="1:133">
      <c r="A9" s="12"/>
      <c r="B9" s="25">
        <v>314.10000000000002</v>
      </c>
      <c r="C9" s="20" t="s">
        <v>13</v>
      </c>
      <c r="D9" s="46">
        <v>302911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302911</v>
      </c>
      <c r="O9" s="47">
        <f t="shared" si="1"/>
        <v>54.372823550529525</v>
      </c>
      <c r="P9" s="9"/>
    </row>
    <row r="10" spans="1:133">
      <c r="A10" s="12"/>
      <c r="B10" s="25">
        <v>314.3</v>
      </c>
      <c r="C10" s="20" t="s">
        <v>14</v>
      </c>
      <c r="D10" s="46">
        <v>77839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77839</v>
      </c>
      <c r="O10" s="47">
        <f t="shared" si="1"/>
        <v>13.972177346975409</v>
      </c>
      <c r="P10" s="9"/>
    </row>
    <row r="11" spans="1:133">
      <c r="A11" s="12"/>
      <c r="B11" s="25">
        <v>314.39999999999998</v>
      </c>
      <c r="C11" s="20" t="s">
        <v>15</v>
      </c>
      <c r="D11" s="46">
        <v>6443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6443</v>
      </c>
      <c r="O11" s="47">
        <f t="shared" si="1"/>
        <v>1.1565248608867349</v>
      </c>
      <c r="P11" s="9"/>
    </row>
    <row r="12" spans="1:133">
      <c r="A12" s="12"/>
      <c r="B12" s="25">
        <v>314.8</v>
      </c>
      <c r="C12" s="20" t="s">
        <v>82</v>
      </c>
      <c r="D12" s="46">
        <v>12004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12004</v>
      </c>
      <c r="O12" s="47">
        <f t="shared" si="1"/>
        <v>2.1547298510141806</v>
      </c>
      <c r="P12" s="9"/>
    </row>
    <row r="13" spans="1:133">
      <c r="A13" s="12"/>
      <c r="B13" s="25">
        <v>315</v>
      </c>
      <c r="C13" s="20" t="s">
        <v>92</v>
      </c>
      <c r="D13" s="46">
        <v>70203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70203</v>
      </c>
      <c r="O13" s="47">
        <f t="shared" si="1"/>
        <v>12.601507808292945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24589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24589</v>
      </c>
      <c r="O14" s="47">
        <f t="shared" si="1"/>
        <v>4.4137497756237662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SUM(D16:D23)</f>
        <v>304309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241892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546201</v>
      </c>
      <c r="O15" s="45">
        <f t="shared" si="1"/>
        <v>98.043618739903067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71830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71830</v>
      </c>
      <c r="O16" s="47">
        <f t="shared" si="1"/>
        <v>12.893555914557529</v>
      </c>
      <c r="P16" s="9"/>
    </row>
    <row r="17" spans="1:16">
      <c r="A17" s="12"/>
      <c r="B17" s="25">
        <v>323.10000000000002</v>
      </c>
      <c r="C17" s="20" t="s">
        <v>19</v>
      </c>
      <c r="D17" s="46">
        <v>217797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217797</v>
      </c>
      <c r="O17" s="47">
        <f t="shared" si="1"/>
        <v>39.094776521270866</v>
      </c>
      <c r="P17" s="9"/>
    </row>
    <row r="18" spans="1:16">
      <c r="A18" s="12"/>
      <c r="B18" s="25">
        <v>323.3</v>
      </c>
      <c r="C18" s="20" t="s">
        <v>20</v>
      </c>
      <c r="D18" s="46">
        <v>48021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48021</v>
      </c>
      <c r="O18" s="47">
        <f t="shared" si="1"/>
        <v>8.6198169089930001</v>
      </c>
      <c r="P18" s="9"/>
    </row>
    <row r="19" spans="1:16">
      <c r="A19" s="12"/>
      <c r="B19" s="25">
        <v>323.39999999999998</v>
      </c>
      <c r="C19" s="20" t="s">
        <v>103</v>
      </c>
      <c r="D19" s="46">
        <v>8988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8988</v>
      </c>
      <c r="O19" s="47">
        <f t="shared" si="1"/>
        <v>1.613354873451804</v>
      </c>
      <c r="P19" s="9"/>
    </row>
    <row r="20" spans="1:16">
      <c r="A20" s="12"/>
      <c r="B20" s="25">
        <v>323.60000000000002</v>
      </c>
      <c r="C20" s="20" t="s">
        <v>21</v>
      </c>
      <c r="D20" s="46">
        <v>17670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17670</v>
      </c>
      <c r="O20" s="47">
        <f t="shared" si="1"/>
        <v>3.1717824448034464</v>
      </c>
      <c r="P20" s="9"/>
    </row>
    <row r="21" spans="1:16">
      <c r="A21" s="12"/>
      <c r="B21" s="25">
        <v>323.7</v>
      </c>
      <c r="C21" s="20" t="s">
        <v>22</v>
      </c>
      <c r="D21" s="46">
        <v>11833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11833</v>
      </c>
      <c r="O21" s="47">
        <f t="shared" si="1"/>
        <v>2.1240351821935022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9195</v>
      </c>
      <c r="O22" s="47">
        <f t="shared" si="1"/>
        <v>1.6505115778136781</v>
      </c>
      <c r="P22" s="9"/>
    </row>
    <row r="23" spans="1:16">
      <c r="A23" s="12"/>
      <c r="B23" s="25">
        <v>329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160867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160867</v>
      </c>
      <c r="O23" s="47">
        <f t="shared" si="1"/>
        <v>28.875785316819243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SUM(D25:D34)</f>
        <v>711927</v>
      </c>
      <c r="E24" s="32">
        <f t="shared" si="5"/>
        <v>1762940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1551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2476418</v>
      </c>
      <c r="O24" s="45">
        <f t="shared" si="1"/>
        <v>444.51947585711719</v>
      </c>
      <c r="P24" s="10"/>
    </row>
    <row r="25" spans="1:16">
      <c r="A25" s="12"/>
      <c r="B25" s="25">
        <v>331.2</v>
      </c>
      <c r="C25" s="20" t="s">
        <v>66</v>
      </c>
      <c r="D25" s="46">
        <v>242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242</v>
      </c>
      <c r="O25" s="47">
        <f t="shared" si="1"/>
        <v>4.3439238915814034E-2</v>
      </c>
      <c r="P25" s="9"/>
    </row>
    <row r="26" spans="1:16">
      <c r="A26" s="12"/>
      <c r="B26" s="25">
        <v>331.49</v>
      </c>
      <c r="C26" s="20" t="s">
        <v>27</v>
      </c>
      <c r="D26" s="46">
        <v>0</v>
      </c>
      <c r="E26" s="46">
        <v>785003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785003</v>
      </c>
      <c r="O26" s="47">
        <f t="shared" si="1"/>
        <v>140.90881349847425</v>
      </c>
      <c r="P26" s="9"/>
    </row>
    <row r="27" spans="1:16">
      <c r="A27" s="12"/>
      <c r="B27" s="25">
        <v>331.9</v>
      </c>
      <c r="C27" s="20" t="s">
        <v>124</v>
      </c>
      <c r="D27" s="46">
        <v>2925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2925</v>
      </c>
      <c r="O27" s="47">
        <f t="shared" si="1"/>
        <v>0.52504038772213246</v>
      </c>
      <c r="P27" s="9"/>
    </row>
    <row r="28" spans="1:16">
      <c r="A28" s="12"/>
      <c r="B28" s="25">
        <v>334.36</v>
      </c>
      <c r="C28" s="20" t="s">
        <v>120</v>
      </c>
      <c r="D28" s="46">
        <v>0</v>
      </c>
      <c r="E28" s="46">
        <v>427937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427937</v>
      </c>
      <c r="O28" s="47">
        <f t="shared" si="1"/>
        <v>76.815113983126906</v>
      </c>
      <c r="P28" s="9"/>
    </row>
    <row r="29" spans="1:16">
      <c r="A29" s="12"/>
      <c r="B29" s="25">
        <v>334.7</v>
      </c>
      <c r="C29" s="20" t="s">
        <v>77</v>
      </c>
      <c r="D29" s="46">
        <v>0</v>
      </c>
      <c r="E29" s="46">
        <v>550000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550000</v>
      </c>
      <c r="O29" s="47">
        <f t="shared" si="1"/>
        <v>98.725542990486446</v>
      </c>
      <c r="P29" s="9"/>
    </row>
    <row r="30" spans="1:16">
      <c r="A30" s="12"/>
      <c r="B30" s="25">
        <v>334.9</v>
      </c>
      <c r="C30" s="20" t="s">
        <v>88</v>
      </c>
      <c r="D30" s="46">
        <v>488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488</v>
      </c>
      <c r="O30" s="47">
        <f t="shared" si="1"/>
        <v>8.7596481780649799E-2</v>
      </c>
      <c r="P30" s="9"/>
    </row>
    <row r="31" spans="1:16">
      <c r="A31" s="12"/>
      <c r="B31" s="25">
        <v>335.12</v>
      </c>
      <c r="C31" s="20" t="s">
        <v>95</v>
      </c>
      <c r="D31" s="46">
        <v>293165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293165</v>
      </c>
      <c r="O31" s="47">
        <f t="shared" si="1"/>
        <v>52.623406928738106</v>
      </c>
      <c r="P31" s="9"/>
    </row>
    <row r="32" spans="1:16">
      <c r="A32" s="12"/>
      <c r="B32" s="25">
        <v>335.14</v>
      </c>
      <c r="C32" s="20" t="s">
        <v>96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</v>
      </c>
      <c r="O32" s="47">
        <f t="shared" si="1"/>
        <v>8.0775444264943458E-3</v>
      </c>
      <c r="P32" s="9"/>
    </row>
    <row r="33" spans="1:16">
      <c r="A33" s="12"/>
      <c r="B33" s="25">
        <v>335.15</v>
      </c>
      <c r="C33" s="20" t="s">
        <v>97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1506</v>
      </c>
      <c r="O33" s="47">
        <f t="shared" si="1"/>
        <v>0.27032848680667743</v>
      </c>
      <c r="P33" s="9"/>
    </row>
    <row r="34" spans="1:16">
      <c r="A34" s="12"/>
      <c r="B34" s="25">
        <v>335.18</v>
      </c>
      <c r="C34" s="20" t="s">
        <v>98</v>
      </c>
      <c r="D34" s="46">
        <v>415107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415107</v>
      </c>
      <c r="O34" s="47">
        <f t="shared" si="1"/>
        <v>74.512116316639748</v>
      </c>
      <c r="P34" s="9"/>
    </row>
    <row r="35" spans="1:16" ht="15.75">
      <c r="A35" s="29" t="s">
        <v>36</v>
      </c>
      <c r="B35" s="30"/>
      <c r="C35" s="31"/>
      <c r="D35" s="32">
        <f t="shared" ref="D35:M35" si="7">SUM(D36:D42)</f>
        <v>4697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1133192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1137889</v>
      </c>
      <c r="O35" s="45">
        <f t="shared" si="1"/>
        <v>204.25219888709387</v>
      </c>
      <c r="P35" s="10"/>
    </row>
    <row r="36" spans="1:16">
      <c r="A36" s="12"/>
      <c r="B36" s="25">
        <v>341.9</v>
      </c>
      <c r="C36" s="20" t="s">
        <v>99</v>
      </c>
      <c r="D36" s="46">
        <v>292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292</v>
      </c>
      <c r="O36" s="47">
        <f t="shared" si="1"/>
        <v>5.2414288278585533E-2</v>
      </c>
      <c r="P36" s="9"/>
    </row>
    <row r="37" spans="1:16">
      <c r="A37" s="12"/>
      <c r="B37" s="25">
        <v>342.9</v>
      </c>
      <c r="C37" s="20" t="s">
        <v>68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2334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2334</v>
      </c>
      <c r="O37" s="47">
        <f t="shared" ref="O37:O57" si="9">(N37/O$59)</f>
        <v>0.41895530425417338</v>
      </c>
      <c r="P37" s="9"/>
    </row>
    <row r="38" spans="1:16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836834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836834</v>
      </c>
      <c r="O38" s="47">
        <f t="shared" si="9"/>
        <v>150.21252916891044</v>
      </c>
      <c r="P38" s="9"/>
    </row>
    <row r="39" spans="1:16">
      <c r="A39" s="12"/>
      <c r="B39" s="25">
        <v>343.5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294024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294024</v>
      </c>
      <c r="O39" s="47">
        <f t="shared" si="9"/>
        <v>52.777598276790521</v>
      </c>
      <c r="P39" s="9"/>
    </row>
    <row r="40" spans="1:16">
      <c r="A40" s="12"/>
      <c r="B40" s="25">
        <v>343.8</v>
      </c>
      <c r="C40" s="20" t="s">
        <v>43</v>
      </c>
      <c r="D40" s="46">
        <v>2450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2450</v>
      </c>
      <c r="O40" s="47">
        <f t="shared" si="9"/>
        <v>0.43977741877580329</v>
      </c>
      <c r="P40" s="9"/>
    </row>
    <row r="41" spans="1:16">
      <c r="A41" s="12"/>
      <c r="B41" s="25">
        <v>347.4</v>
      </c>
      <c r="C41" s="20" t="s">
        <v>45</v>
      </c>
      <c r="D41" s="46">
        <v>1569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1569</v>
      </c>
      <c r="O41" s="47">
        <f t="shared" si="9"/>
        <v>0.28163704900376951</v>
      </c>
      <c r="P41" s="9"/>
    </row>
    <row r="42" spans="1:16">
      <c r="A42" s="12"/>
      <c r="B42" s="25">
        <v>349</v>
      </c>
      <c r="C42" s="20" t="s">
        <v>1</v>
      </c>
      <c r="D42" s="46">
        <v>386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386</v>
      </c>
      <c r="O42" s="47">
        <f t="shared" si="9"/>
        <v>6.9287381080595942E-2</v>
      </c>
      <c r="P42" s="9"/>
    </row>
    <row r="43" spans="1:16" ht="15.75">
      <c r="A43" s="29" t="s">
        <v>37</v>
      </c>
      <c r="B43" s="30"/>
      <c r="C43" s="31"/>
      <c r="D43" s="32">
        <f t="shared" ref="D43:M43" si="10">SUM(D44:D47)</f>
        <v>6527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9763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16290</v>
      </c>
      <c r="O43" s="45">
        <f t="shared" si="9"/>
        <v>2.9240710823909533</v>
      </c>
      <c r="P43" s="10"/>
    </row>
    <row r="44" spans="1:16">
      <c r="A44" s="13"/>
      <c r="B44" s="39">
        <v>351.1</v>
      </c>
      <c r="C44" s="21" t="s">
        <v>116</v>
      </c>
      <c r="D44" s="46">
        <v>5493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5493</v>
      </c>
      <c r="O44" s="47">
        <f t="shared" si="9"/>
        <v>0.98599892299407643</v>
      </c>
      <c r="P44" s="9"/>
    </row>
    <row r="45" spans="1:16">
      <c r="A45" s="13"/>
      <c r="B45" s="39">
        <v>351.2</v>
      </c>
      <c r="C45" s="21" t="s">
        <v>117</v>
      </c>
      <c r="D45" s="46">
        <v>547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547</v>
      </c>
      <c r="O45" s="47">
        <f t="shared" si="9"/>
        <v>9.8187040028720154E-2</v>
      </c>
      <c r="P45" s="9"/>
    </row>
    <row r="46" spans="1:16">
      <c r="A46" s="13"/>
      <c r="B46" s="39">
        <v>354</v>
      </c>
      <c r="C46" s="21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9763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9763</v>
      </c>
      <c r="O46" s="47">
        <f t="shared" si="9"/>
        <v>1.7524681385747622</v>
      </c>
      <c r="P46" s="9"/>
    </row>
    <row r="47" spans="1:16">
      <c r="A47" s="13"/>
      <c r="B47" s="39">
        <v>359</v>
      </c>
      <c r="C47" s="21" t="s">
        <v>50</v>
      </c>
      <c r="D47" s="46">
        <v>487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487</v>
      </c>
      <c r="O47" s="47">
        <f t="shared" si="9"/>
        <v>8.7416980793394369E-2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SUM(D49:D53)</f>
        <v>570076</v>
      </c>
      <c r="E48" s="32">
        <f t="shared" si="12"/>
        <v>28512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136024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734612</v>
      </c>
      <c r="O48" s="45">
        <f t="shared" si="9"/>
        <v>131.86357924968587</v>
      </c>
      <c r="P48" s="10"/>
    </row>
    <row r="49" spans="1:119">
      <c r="A49" s="12"/>
      <c r="B49" s="25">
        <v>361.1</v>
      </c>
      <c r="C49" s="20" t="s">
        <v>51</v>
      </c>
      <c r="D49" s="46">
        <v>10266</v>
      </c>
      <c r="E49" s="46">
        <v>5345</v>
      </c>
      <c r="F49" s="46">
        <v>0</v>
      </c>
      <c r="G49" s="46">
        <v>0</v>
      </c>
      <c r="H49" s="46">
        <v>0</v>
      </c>
      <c r="I49" s="46">
        <v>9552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25163</v>
      </c>
      <c r="O49" s="47">
        <f t="shared" si="9"/>
        <v>4.5167833423083827</v>
      </c>
      <c r="P49" s="9"/>
    </row>
    <row r="50" spans="1:119">
      <c r="A50" s="12"/>
      <c r="B50" s="25">
        <v>362</v>
      </c>
      <c r="C50" s="20" t="s">
        <v>52</v>
      </c>
      <c r="D50" s="46">
        <v>57923</v>
      </c>
      <c r="E50" s="46">
        <v>0</v>
      </c>
      <c r="F50" s="46">
        <v>0</v>
      </c>
      <c r="G50" s="46">
        <v>0</v>
      </c>
      <c r="H50" s="46">
        <v>0</v>
      </c>
      <c r="I50" s="46">
        <v>33762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91685</v>
      </c>
      <c r="O50" s="47">
        <f t="shared" si="9"/>
        <v>16.457548016514092</v>
      </c>
      <c r="P50" s="9"/>
    </row>
    <row r="51" spans="1:119">
      <c r="A51" s="12"/>
      <c r="B51" s="25">
        <v>364</v>
      </c>
      <c r="C51" s="20" t="s">
        <v>110</v>
      </c>
      <c r="D51" s="46">
        <v>187</v>
      </c>
      <c r="E51" s="46">
        <v>0</v>
      </c>
      <c r="F51" s="46">
        <v>0</v>
      </c>
      <c r="G51" s="46">
        <v>0</v>
      </c>
      <c r="H51" s="46">
        <v>0</v>
      </c>
      <c r="I51" s="46">
        <v>3476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3663</v>
      </c>
      <c r="O51" s="47">
        <f t="shared" si="9"/>
        <v>0.65751211631663975</v>
      </c>
      <c r="P51" s="9"/>
    </row>
    <row r="52" spans="1:119">
      <c r="A52" s="12"/>
      <c r="B52" s="25">
        <v>366</v>
      </c>
      <c r="C52" s="20" t="s">
        <v>69</v>
      </c>
      <c r="D52" s="46">
        <v>3429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3429</v>
      </c>
      <c r="O52" s="47">
        <f t="shared" si="9"/>
        <v>0.61550888529886916</v>
      </c>
      <c r="P52" s="9"/>
    </row>
    <row r="53" spans="1:119">
      <c r="A53" s="12"/>
      <c r="B53" s="25">
        <v>369.9</v>
      </c>
      <c r="C53" s="20" t="s">
        <v>53</v>
      </c>
      <c r="D53" s="46">
        <v>498271</v>
      </c>
      <c r="E53" s="46">
        <v>23167</v>
      </c>
      <c r="F53" s="46">
        <v>0</v>
      </c>
      <c r="G53" s="46">
        <v>0</v>
      </c>
      <c r="H53" s="46">
        <v>0</v>
      </c>
      <c r="I53" s="46">
        <v>89234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610672</v>
      </c>
      <c r="O53" s="47">
        <f t="shared" si="9"/>
        <v>109.6162268892479</v>
      </c>
      <c r="P53" s="9"/>
    </row>
    <row r="54" spans="1:119" ht="15.75">
      <c r="A54" s="29" t="s">
        <v>38</v>
      </c>
      <c r="B54" s="30"/>
      <c r="C54" s="31"/>
      <c r="D54" s="32">
        <f t="shared" ref="D54:M54" si="13">SUM(D55:D56)</f>
        <v>426654</v>
      </c>
      <c r="E54" s="32">
        <f t="shared" si="13"/>
        <v>1700557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99476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2226687</v>
      </c>
      <c r="O54" s="45">
        <f t="shared" si="9"/>
        <v>399.69251480883145</v>
      </c>
      <c r="P54" s="9"/>
    </row>
    <row r="55" spans="1:119">
      <c r="A55" s="12"/>
      <c r="B55" s="25">
        <v>381</v>
      </c>
      <c r="C55" s="20" t="s">
        <v>54</v>
      </c>
      <c r="D55" s="46">
        <v>136302</v>
      </c>
      <c r="E55" s="46">
        <v>1700557</v>
      </c>
      <c r="F55" s="46">
        <v>0</v>
      </c>
      <c r="G55" s="46">
        <v>0</v>
      </c>
      <c r="H55" s="46">
        <v>0</v>
      </c>
      <c r="I55" s="46">
        <v>22184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1859043</v>
      </c>
      <c r="O55" s="47">
        <f t="shared" si="9"/>
        <v>333.70005385029617</v>
      </c>
      <c r="P55" s="9"/>
    </row>
    <row r="56" spans="1:119" ht="15.75" thickBot="1">
      <c r="A56" s="12"/>
      <c r="B56" s="25">
        <v>382</v>
      </c>
      <c r="C56" s="20" t="s">
        <v>63</v>
      </c>
      <c r="D56" s="46">
        <v>290352</v>
      </c>
      <c r="E56" s="46">
        <v>0</v>
      </c>
      <c r="F56" s="46">
        <v>0</v>
      </c>
      <c r="G56" s="46">
        <v>0</v>
      </c>
      <c r="H56" s="46">
        <v>0</v>
      </c>
      <c r="I56" s="46">
        <v>77292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367644</v>
      </c>
      <c r="O56" s="47">
        <f t="shared" si="9"/>
        <v>65.992460958535275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4">SUM(D5,D15,D24,D35,D43,D48,D54)</f>
        <v>3005545</v>
      </c>
      <c r="E57" s="15">
        <f t="shared" si="14"/>
        <v>4445787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1646487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9097819</v>
      </c>
      <c r="O57" s="38">
        <f t="shared" si="9"/>
        <v>1633.0674923712081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125</v>
      </c>
      <c r="M59" s="48"/>
      <c r="N59" s="48"/>
      <c r="O59" s="43">
        <v>5571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902936</v>
      </c>
      <c r="E5" s="27">
        <f t="shared" si="0"/>
        <v>905905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22692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1831533</v>
      </c>
      <c r="O5" s="33">
        <f t="shared" ref="O5:O36" si="1">(N5/O$57)</f>
        <v>334.03848258252782</v>
      </c>
      <c r="P5" s="6"/>
    </row>
    <row r="6" spans="1:133">
      <c r="A6" s="12"/>
      <c r="B6" s="25">
        <v>311</v>
      </c>
      <c r="C6" s="20" t="s">
        <v>3</v>
      </c>
      <c r="D6" s="46">
        <v>467680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467680</v>
      </c>
      <c r="O6" s="47">
        <f t="shared" si="1"/>
        <v>85.296370600036482</v>
      </c>
      <c r="P6" s="9"/>
    </row>
    <row r="7" spans="1:133">
      <c r="A7" s="12"/>
      <c r="B7" s="25">
        <v>312.10000000000002</v>
      </c>
      <c r="C7" s="20" t="s">
        <v>115</v>
      </c>
      <c r="D7" s="46">
        <v>0</v>
      </c>
      <c r="E7" s="46">
        <v>162858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162858</v>
      </c>
      <c r="O7" s="47">
        <f t="shared" si="1"/>
        <v>29.702352726609519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743047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743047</v>
      </c>
      <c r="O8" s="47">
        <f t="shared" si="1"/>
        <v>135.51832938172532</v>
      </c>
      <c r="P8" s="9"/>
    </row>
    <row r="9" spans="1:133">
      <c r="A9" s="12"/>
      <c r="B9" s="25">
        <v>314.10000000000002</v>
      </c>
      <c r="C9" s="20" t="s">
        <v>13</v>
      </c>
      <c r="D9" s="46">
        <v>279313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279313</v>
      </c>
      <c r="O9" s="47">
        <f t="shared" si="1"/>
        <v>50.941637789531278</v>
      </c>
      <c r="P9" s="9"/>
    </row>
    <row r="10" spans="1:133">
      <c r="A10" s="12"/>
      <c r="B10" s="25">
        <v>314.3</v>
      </c>
      <c r="C10" s="20" t="s">
        <v>14</v>
      </c>
      <c r="D10" s="46">
        <v>71804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71804</v>
      </c>
      <c r="O10" s="47">
        <f t="shared" si="1"/>
        <v>13.095750501550246</v>
      </c>
      <c r="P10" s="9"/>
    </row>
    <row r="11" spans="1:133">
      <c r="A11" s="12"/>
      <c r="B11" s="25">
        <v>314.39999999999998</v>
      </c>
      <c r="C11" s="20" t="s">
        <v>15</v>
      </c>
      <c r="D11" s="46">
        <v>1481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1481</v>
      </c>
      <c r="O11" s="47">
        <f t="shared" si="1"/>
        <v>0.27010760532555173</v>
      </c>
      <c r="P11" s="9"/>
    </row>
    <row r="12" spans="1:133">
      <c r="A12" s="12"/>
      <c r="B12" s="25">
        <v>314.8</v>
      </c>
      <c r="C12" s="20" t="s">
        <v>82</v>
      </c>
      <c r="D12" s="46">
        <v>12682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12682</v>
      </c>
      <c r="O12" s="47">
        <f t="shared" si="1"/>
        <v>2.3129673536385189</v>
      </c>
      <c r="P12" s="9"/>
    </row>
    <row r="13" spans="1:133">
      <c r="A13" s="12"/>
      <c r="B13" s="25">
        <v>315</v>
      </c>
      <c r="C13" s="20" t="s">
        <v>92</v>
      </c>
      <c r="D13" s="46">
        <v>69976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69976</v>
      </c>
      <c r="O13" s="47">
        <f t="shared" si="1"/>
        <v>12.762356374247675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22692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22692</v>
      </c>
      <c r="O14" s="47">
        <f t="shared" si="1"/>
        <v>4.1386102498632136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SUM(D16:D23)</f>
        <v>277323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256272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533595</v>
      </c>
      <c r="O15" s="45">
        <f t="shared" si="1"/>
        <v>97.318074047054537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40550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40550</v>
      </c>
      <c r="O16" s="47">
        <f t="shared" si="1"/>
        <v>7.3955863578333032</v>
      </c>
      <c r="P16" s="9"/>
    </row>
    <row r="17" spans="1:16">
      <c r="A17" s="12"/>
      <c r="B17" s="25">
        <v>323.10000000000002</v>
      </c>
      <c r="C17" s="20" t="s">
        <v>19</v>
      </c>
      <c r="D17" s="46">
        <v>204114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204114</v>
      </c>
      <c r="O17" s="47">
        <f t="shared" si="1"/>
        <v>37.226700711289439</v>
      </c>
      <c r="P17" s="9"/>
    </row>
    <row r="18" spans="1:16">
      <c r="A18" s="12"/>
      <c r="B18" s="25">
        <v>323.3</v>
      </c>
      <c r="C18" s="20" t="s">
        <v>20</v>
      </c>
      <c r="D18" s="46">
        <v>44422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44422</v>
      </c>
      <c r="O18" s="47">
        <f t="shared" si="1"/>
        <v>8.1017691045048323</v>
      </c>
      <c r="P18" s="9"/>
    </row>
    <row r="19" spans="1:16">
      <c r="A19" s="12"/>
      <c r="B19" s="25">
        <v>323.39999999999998</v>
      </c>
      <c r="C19" s="20" t="s">
        <v>103</v>
      </c>
      <c r="D19" s="46">
        <v>2847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2847</v>
      </c>
      <c r="O19" s="47">
        <f t="shared" si="1"/>
        <v>0.51924129126390661</v>
      </c>
      <c r="P19" s="9"/>
    </row>
    <row r="20" spans="1:16">
      <c r="A20" s="12"/>
      <c r="B20" s="25">
        <v>323.60000000000002</v>
      </c>
      <c r="C20" s="20" t="s">
        <v>21</v>
      </c>
      <c r="D20" s="46">
        <v>16742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16742</v>
      </c>
      <c r="O20" s="47">
        <f t="shared" si="1"/>
        <v>3.0534378989604232</v>
      </c>
      <c r="P20" s="9"/>
    </row>
    <row r="21" spans="1:16">
      <c r="A21" s="12"/>
      <c r="B21" s="25">
        <v>323.7</v>
      </c>
      <c r="C21" s="20" t="s">
        <v>22</v>
      </c>
      <c r="D21" s="46">
        <v>9198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9198</v>
      </c>
      <c r="O21" s="47">
        <f t="shared" si="1"/>
        <v>1.6775487871603136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13199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13199</v>
      </c>
      <c r="O22" s="47">
        <f t="shared" si="1"/>
        <v>2.4072587999270474</v>
      </c>
      <c r="P22" s="9"/>
    </row>
    <row r="23" spans="1:16">
      <c r="A23" s="12"/>
      <c r="B23" s="25">
        <v>329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202523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202523</v>
      </c>
      <c r="O23" s="47">
        <f t="shared" si="1"/>
        <v>36.936531096115267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SUM(D25:D31)</f>
        <v>678743</v>
      </c>
      <c r="E24" s="32">
        <f t="shared" si="5"/>
        <v>147023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1551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827317</v>
      </c>
      <c r="O24" s="45">
        <f t="shared" si="1"/>
        <v>150.88765274484771</v>
      </c>
      <c r="P24" s="10"/>
    </row>
    <row r="25" spans="1:16">
      <c r="A25" s="12"/>
      <c r="B25" s="25">
        <v>331.2</v>
      </c>
      <c r="C25" s="20" t="s">
        <v>66</v>
      </c>
      <c r="D25" s="46">
        <v>1660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1660</v>
      </c>
      <c r="O25" s="47">
        <f t="shared" si="1"/>
        <v>0.3027539668064928</v>
      </c>
      <c r="P25" s="9"/>
    </row>
    <row r="26" spans="1:16">
      <c r="A26" s="12"/>
      <c r="B26" s="25">
        <v>334.36</v>
      </c>
      <c r="C26" s="20" t="s">
        <v>120</v>
      </c>
      <c r="D26" s="46">
        <v>0</v>
      </c>
      <c r="E26" s="46">
        <v>72063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72063</v>
      </c>
      <c r="O26" s="47">
        <f t="shared" si="1"/>
        <v>13.142987415648367</v>
      </c>
      <c r="P26" s="9"/>
    </row>
    <row r="27" spans="1:16">
      <c r="A27" s="12"/>
      <c r="B27" s="25">
        <v>334.7</v>
      </c>
      <c r="C27" s="20" t="s">
        <v>77</v>
      </c>
      <c r="D27" s="46">
        <v>0</v>
      </c>
      <c r="E27" s="46">
        <v>74960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74960</v>
      </c>
      <c r="O27" s="47">
        <f t="shared" si="1"/>
        <v>13.671347802298012</v>
      </c>
      <c r="P27" s="9"/>
    </row>
    <row r="28" spans="1:16">
      <c r="A28" s="12"/>
      <c r="B28" s="25">
        <v>335.12</v>
      </c>
      <c r="C28" s="20" t="s">
        <v>95</v>
      </c>
      <c r="D28" s="46">
        <v>278710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278710</v>
      </c>
      <c r="O28" s="47">
        <f t="shared" si="1"/>
        <v>50.831661499179283</v>
      </c>
      <c r="P28" s="9"/>
    </row>
    <row r="29" spans="1:16">
      <c r="A29" s="12"/>
      <c r="B29" s="25">
        <v>335.14</v>
      </c>
      <c r="C29" s="20" t="s">
        <v>96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219</v>
      </c>
      <c r="O29" s="47">
        <f t="shared" si="1"/>
        <v>3.9941637789531276E-2</v>
      </c>
      <c r="P29" s="9"/>
    </row>
    <row r="30" spans="1:16">
      <c r="A30" s="12"/>
      <c r="B30" s="25">
        <v>335.15</v>
      </c>
      <c r="C30" s="20" t="s">
        <v>97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1332</v>
      </c>
      <c r="O30" s="47">
        <f t="shared" si="1"/>
        <v>0.24293270107605325</v>
      </c>
      <c r="P30" s="9"/>
    </row>
    <row r="31" spans="1:16">
      <c r="A31" s="12"/>
      <c r="B31" s="25">
        <v>335.18</v>
      </c>
      <c r="C31" s="20" t="s">
        <v>98</v>
      </c>
      <c r="D31" s="46">
        <v>398373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398373</v>
      </c>
      <c r="O31" s="47">
        <f t="shared" si="1"/>
        <v>72.65602772204997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SUM(D33:D38)</f>
        <v>8416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1038278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1046694</v>
      </c>
      <c r="O32" s="45">
        <f t="shared" si="1"/>
        <v>190.89804851358744</v>
      </c>
      <c r="P32" s="10"/>
    </row>
    <row r="33" spans="1:16">
      <c r="A33" s="12"/>
      <c r="B33" s="25">
        <v>341.9</v>
      </c>
      <c r="C33" s="20" t="s">
        <v>99</v>
      </c>
      <c r="D33" s="46">
        <v>146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146</v>
      </c>
      <c r="O33" s="47">
        <f t="shared" si="1"/>
        <v>2.6627758526354187E-2</v>
      </c>
      <c r="P33" s="9"/>
    </row>
    <row r="34" spans="1:16">
      <c r="A34" s="12"/>
      <c r="B34" s="25">
        <v>342.9</v>
      </c>
      <c r="C34" s="20" t="s">
        <v>68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160</v>
      </c>
      <c r="O34" s="47">
        <f t="shared" si="1"/>
        <v>2.9181105234360752E-2</v>
      </c>
      <c r="P34" s="9"/>
    </row>
    <row r="35" spans="1:16">
      <c r="A35" s="12"/>
      <c r="B35" s="25">
        <v>343.3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772334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772334</v>
      </c>
      <c r="O35" s="47">
        <f t="shared" si="1"/>
        <v>140.85974831296735</v>
      </c>
      <c r="P35" s="9"/>
    </row>
    <row r="36" spans="1:16">
      <c r="A36" s="12"/>
      <c r="B36" s="25">
        <v>343.5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265784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265784</v>
      </c>
      <c r="O36" s="47">
        <f t="shared" si="1"/>
        <v>48.47419296005836</v>
      </c>
      <c r="P36" s="9"/>
    </row>
    <row r="37" spans="1:16">
      <c r="A37" s="12"/>
      <c r="B37" s="25">
        <v>343.8</v>
      </c>
      <c r="C37" s="20" t="s">
        <v>43</v>
      </c>
      <c r="D37" s="46">
        <v>8150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8150</v>
      </c>
      <c r="O37" s="47">
        <f t="shared" ref="O37:O55" si="9">(N37/O$57)</f>
        <v>1.4864125478752508</v>
      </c>
      <c r="P37" s="9"/>
    </row>
    <row r="38" spans="1:16">
      <c r="A38" s="12"/>
      <c r="B38" s="25">
        <v>347.4</v>
      </c>
      <c r="C38" s="20" t="s">
        <v>45</v>
      </c>
      <c r="D38" s="46">
        <v>120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120</v>
      </c>
      <c r="O38" s="47">
        <f t="shared" si="9"/>
        <v>2.1885828925770564E-2</v>
      </c>
      <c r="P38" s="9"/>
    </row>
    <row r="39" spans="1:16" ht="15.75">
      <c r="A39" s="29" t="s">
        <v>37</v>
      </c>
      <c r="B39" s="30"/>
      <c r="C39" s="31"/>
      <c r="D39" s="32">
        <f t="shared" ref="D39:M39" si="10">SUM(D40:D42)</f>
        <v>8403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6027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5" si="11">SUM(D39:M39)</f>
        <v>14430</v>
      </c>
      <c r="O39" s="45">
        <f t="shared" si="9"/>
        <v>2.6317709283239101</v>
      </c>
      <c r="P39" s="10"/>
    </row>
    <row r="40" spans="1:16">
      <c r="A40" s="13"/>
      <c r="B40" s="39">
        <v>351.1</v>
      </c>
      <c r="C40" s="21" t="s">
        <v>116</v>
      </c>
      <c r="D40" s="46">
        <v>7630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7630</v>
      </c>
      <c r="O40" s="47">
        <f t="shared" si="9"/>
        <v>1.3915739558635782</v>
      </c>
      <c r="P40" s="9"/>
    </row>
    <row r="41" spans="1:16">
      <c r="A41" s="13"/>
      <c r="B41" s="39">
        <v>351.2</v>
      </c>
      <c r="C41" s="21" t="s">
        <v>117</v>
      </c>
      <c r="D41" s="46">
        <v>773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773</v>
      </c>
      <c r="O41" s="47">
        <f t="shared" si="9"/>
        <v>0.14098121466350538</v>
      </c>
      <c r="P41" s="9"/>
    </row>
    <row r="42" spans="1:16">
      <c r="A42" s="13"/>
      <c r="B42" s="39">
        <v>354</v>
      </c>
      <c r="C42" s="21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6027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6027</v>
      </c>
      <c r="O42" s="47">
        <f t="shared" si="9"/>
        <v>1.0992157577968265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SUM(D44:D49)</f>
        <v>137208</v>
      </c>
      <c r="E43" s="32">
        <f t="shared" si="12"/>
        <v>55608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126472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319288</v>
      </c>
      <c r="O43" s="45">
        <f t="shared" si="9"/>
        <v>58.232354550428596</v>
      </c>
      <c r="P43" s="10"/>
    </row>
    <row r="44" spans="1:16">
      <c r="A44" s="12"/>
      <c r="B44" s="25">
        <v>361.1</v>
      </c>
      <c r="C44" s="20" t="s">
        <v>51</v>
      </c>
      <c r="D44" s="46">
        <v>5355</v>
      </c>
      <c r="E44" s="46">
        <v>7619</v>
      </c>
      <c r="F44" s="46">
        <v>0</v>
      </c>
      <c r="G44" s="46">
        <v>0</v>
      </c>
      <c r="H44" s="46">
        <v>0</v>
      </c>
      <c r="I44" s="46">
        <v>6369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19343</v>
      </c>
      <c r="O44" s="47">
        <f t="shared" si="9"/>
        <v>3.5278132409265002</v>
      </c>
      <c r="P44" s="9"/>
    </row>
    <row r="45" spans="1:16">
      <c r="A45" s="12"/>
      <c r="B45" s="25">
        <v>362</v>
      </c>
      <c r="C45" s="20" t="s">
        <v>52</v>
      </c>
      <c r="D45" s="46">
        <v>48342</v>
      </c>
      <c r="E45" s="46">
        <v>0</v>
      </c>
      <c r="F45" s="46">
        <v>0</v>
      </c>
      <c r="G45" s="46">
        <v>0</v>
      </c>
      <c r="H45" s="46">
        <v>0</v>
      </c>
      <c r="I45" s="46">
        <v>32783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81125</v>
      </c>
      <c r="O45" s="47">
        <f t="shared" si="9"/>
        <v>14.795732263359474</v>
      </c>
      <c r="P45" s="9"/>
    </row>
    <row r="46" spans="1:16">
      <c r="A46" s="12"/>
      <c r="B46" s="25">
        <v>364</v>
      </c>
      <c r="C46" s="20" t="s">
        <v>110</v>
      </c>
      <c r="D46" s="46">
        <v>3383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3383</v>
      </c>
      <c r="O46" s="47">
        <f t="shared" si="9"/>
        <v>0.6169979937990151</v>
      </c>
      <c r="P46" s="9"/>
    </row>
    <row r="47" spans="1:16">
      <c r="A47" s="12"/>
      <c r="B47" s="25">
        <v>365</v>
      </c>
      <c r="C47" s="20" t="s">
        <v>111</v>
      </c>
      <c r="D47" s="46">
        <v>755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755</v>
      </c>
      <c r="O47" s="47">
        <f t="shared" si="9"/>
        <v>0.13769834032463979</v>
      </c>
      <c r="P47" s="9"/>
    </row>
    <row r="48" spans="1:16">
      <c r="A48" s="12"/>
      <c r="B48" s="25">
        <v>366</v>
      </c>
      <c r="C48" s="20" t="s">
        <v>69</v>
      </c>
      <c r="D48" s="46">
        <v>2553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2553</v>
      </c>
      <c r="O48" s="47">
        <f t="shared" si="9"/>
        <v>0.46562101039576875</v>
      </c>
      <c r="P48" s="9"/>
    </row>
    <row r="49" spans="1:119">
      <c r="A49" s="12"/>
      <c r="B49" s="25">
        <v>369.9</v>
      </c>
      <c r="C49" s="20" t="s">
        <v>53</v>
      </c>
      <c r="D49" s="46">
        <v>76820</v>
      </c>
      <c r="E49" s="46">
        <v>47989</v>
      </c>
      <c r="F49" s="46">
        <v>0</v>
      </c>
      <c r="G49" s="46">
        <v>0</v>
      </c>
      <c r="H49" s="46">
        <v>0</v>
      </c>
      <c r="I49" s="46">
        <v>87320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212129</v>
      </c>
      <c r="O49" s="47">
        <f t="shared" si="9"/>
        <v>38.6884917016232</v>
      </c>
      <c r="P49" s="9"/>
    </row>
    <row r="50" spans="1:119" ht="15.75">
      <c r="A50" s="29" t="s">
        <v>38</v>
      </c>
      <c r="B50" s="30"/>
      <c r="C50" s="31"/>
      <c r="D50" s="32">
        <f t="shared" ref="D50:M50" si="13">SUM(D51:D54)</f>
        <v>336700</v>
      </c>
      <c r="E50" s="32">
        <f t="shared" si="13"/>
        <v>819937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68190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1224827</v>
      </c>
      <c r="O50" s="45">
        <f t="shared" si="9"/>
        <v>223.38628488053985</v>
      </c>
      <c r="P50" s="9"/>
    </row>
    <row r="51" spans="1:119">
      <c r="A51" s="12"/>
      <c r="B51" s="25">
        <v>381</v>
      </c>
      <c r="C51" s="20" t="s">
        <v>54</v>
      </c>
      <c r="D51" s="46">
        <v>107080</v>
      </c>
      <c r="E51" s="46">
        <v>769937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877017</v>
      </c>
      <c r="O51" s="47">
        <f t="shared" si="9"/>
        <v>159.95203355827101</v>
      </c>
      <c r="P51" s="9"/>
    </row>
    <row r="52" spans="1:119">
      <c r="A52" s="12"/>
      <c r="B52" s="25">
        <v>382</v>
      </c>
      <c r="C52" s="20" t="s">
        <v>63</v>
      </c>
      <c r="D52" s="46">
        <v>229620</v>
      </c>
      <c r="E52" s="46">
        <v>0</v>
      </c>
      <c r="F52" s="46">
        <v>0</v>
      </c>
      <c r="G52" s="46">
        <v>0</v>
      </c>
      <c r="H52" s="46">
        <v>0</v>
      </c>
      <c r="I52" s="46">
        <v>63600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293220</v>
      </c>
      <c r="O52" s="47">
        <f t="shared" si="9"/>
        <v>53.478022980120372</v>
      </c>
      <c r="P52" s="9"/>
    </row>
    <row r="53" spans="1:119">
      <c r="A53" s="12"/>
      <c r="B53" s="25">
        <v>384</v>
      </c>
      <c r="C53" s="20" t="s">
        <v>55</v>
      </c>
      <c r="D53" s="46">
        <v>0</v>
      </c>
      <c r="E53" s="46">
        <v>50000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50000</v>
      </c>
      <c r="O53" s="47">
        <f t="shared" si="9"/>
        <v>9.1190953857377348</v>
      </c>
      <c r="P53" s="9"/>
    </row>
    <row r="54" spans="1:119" ht="15.75" thickBot="1">
      <c r="A54" s="12"/>
      <c r="B54" s="25">
        <v>389.4</v>
      </c>
      <c r="C54" s="20" t="s">
        <v>121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4590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4590</v>
      </c>
      <c r="O54" s="47">
        <f t="shared" si="9"/>
        <v>0.83713295641072405</v>
      </c>
      <c r="P54" s="9"/>
    </row>
    <row r="55" spans="1:119" ht="16.5" thickBot="1">
      <c r="A55" s="14" t="s">
        <v>47</v>
      </c>
      <c r="B55" s="23"/>
      <c r="C55" s="22"/>
      <c r="D55" s="15">
        <f t="shared" ref="D55:M55" si="14">SUM(D5,D15,D24,D32,D39,D43,D50)</f>
        <v>2349729</v>
      </c>
      <c r="E55" s="15">
        <f t="shared" si="14"/>
        <v>1928473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1519482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5797684</v>
      </c>
      <c r="O55" s="38">
        <f t="shared" si="9"/>
        <v>1057.3926682473098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122</v>
      </c>
      <c r="M57" s="48"/>
      <c r="N57" s="48"/>
      <c r="O57" s="43">
        <v>5483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72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908478</v>
      </c>
      <c r="E5" s="27">
        <f t="shared" si="0"/>
        <v>867651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22589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1798718</v>
      </c>
      <c r="O5" s="33">
        <f t="shared" ref="O5:O36" si="1">(N5/O$58)</f>
        <v>333.03425291612666</v>
      </c>
      <c r="P5" s="6"/>
    </row>
    <row r="6" spans="1:133">
      <c r="A6" s="12"/>
      <c r="B6" s="25">
        <v>311</v>
      </c>
      <c r="C6" s="20" t="s">
        <v>3</v>
      </c>
      <c r="D6" s="46">
        <v>487993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487993</v>
      </c>
      <c r="O6" s="47">
        <f t="shared" si="1"/>
        <v>90.352342158859472</v>
      </c>
      <c r="P6" s="9"/>
    </row>
    <row r="7" spans="1:133">
      <c r="A7" s="12"/>
      <c r="B7" s="25">
        <v>312.10000000000002</v>
      </c>
      <c r="C7" s="20" t="s">
        <v>115</v>
      </c>
      <c r="D7" s="46">
        <v>0</v>
      </c>
      <c r="E7" s="46">
        <v>150829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150829</v>
      </c>
      <c r="O7" s="47">
        <f t="shared" si="1"/>
        <v>27.926124791705242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716822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716822</v>
      </c>
      <c r="O8" s="47">
        <f t="shared" si="1"/>
        <v>132.72023699314943</v>
      </c>
      <c r="P8" s="9"/>
    </row>
    <row r="9" spans="1:133">
      <c r="A9" s="12"/>
      <c r="B9" s="25">
        <v>314.10000000000002</v>
      </c>
      <c r="C9" s="20" t="s">
        <v>13</v>
      </c>
      <c r="D9" s="46">
        <v>271109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271109</v>
      </c>
      <c r="O9" s="47">
        <f t="shared" si="1"/>
        <v>50.196074800962784</v>
      </c>
      <c r="P9" s="9"/>
    </row>
    <row r="10" spans="1:133">
      <c r="A10" s="12"/>
      <c r="B10" s="25">
        <v>314.3</v>
      </c>
      <c r="C10" s="20" t="s">
        <v>14</v>
      </c>
      <c r="D10" s="46">
        <v>68307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68307</v>
      </c>
      <c r="O10" s="47">
        <f t="shared" si="1"/>
        <v>12.647102388446584</v>
      </c>
      <c r="P10" s="9"/>
    </row>
    <row r="11" spans="1:133">
      <c r="A11" s="12"/>
      <c r="B11" s="25">
        <v>314.39999999999998</v>
      </c>
      <c r="C11" s="20" t="s">
        <v>15</v>
      </c>
      <c r="D11" s="46">
        <v>5380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5380</v>
      </c>
      <c r="O11" s="47">
        <f t="shared" si="1"/>
        <v>0.996111831142381</v>
      </c>
      <c r="P11" s="9"/>
    </row>
    <row r="12" spans="1:133">
      <c r="A12" s="12"/>
      <c r="B12" s="25">
        <v>314.8</v>
      </c>
      <c r="C12" s="20" t="s">
        <v>82</v>
      </c>
      <c r="D12" s="46">
        <v>10230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10230</v>
      </c>
      <c r="O12" s="47">
        <f t="shared" si="1"/>
        <v>1.8940936863543789</v>
      </c>
      <c r="P12" s="9"/>
    </row>
    <row r="13" spans="1:133">
      <c r="A13" s="12"/>
      <c r="B13" s="25">
        <v>315</v>
      </c>
      <c r="C13" s="20" t="s">
        <v>92</v>
      </c>
      <c r="D13" s="46">
        <v>65459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65459</v>
      </c>
      <c r="O13" s="47">
        <f t="shared" si="1"/>
        <v>12.11979263099426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22589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22589</v>
      </c>
      <c r="O14" s="47">
        <f t="shared" si="1"/>
        <v>4.1823736345121274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SUM(D16:D23)</f>
        <v>279986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270090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550076</v>
      </c>
      <c r="O15" s="45">
        <f t="shared" si="1"/>
        <v>101.84706535826699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62124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62124</v>
      </c>
      <c r="O16" s="47">
        <f t="shared" si="1"/>
        <v>11.502314386224773</v>
      </c>
      <c r="P16" s="9"/>
    </row>
    <row r="17" spans="1:16">
      <c r="A17" s="12"/>
      <c r="B17" s="25">
        <v>323.10000000000002</v>
      </c>
      <c r="C17" s="20" t="s">
        <v>19</v>
      </c>
      <c r="D17" s="46">
        <v>206795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206795</v>
      </c>
      <c r="O17" s="47">
        <f t="shared" si="1"/>
        <v>38.288279948157751</v>
      </c>
      <c r="P17" s="9"/>
    </row>
    <row r="18" spans="1:16">
      <c r="A18" s="12"/>
      <c r="B18" s="25">
        <v>323.3</v>
      </c>
      <c r="C18" s="20" t="s">
        <v>20</v>
      </c>
      <c r="D18" s="46">
        <v>41894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41894</v>
      </c>
      <c r="O18" s="47">
        <f t="shared" si="1"/>
        <v>7.7567117200518423</v>
      </c>
      <c r="P18" s="9"/>
    </row>
    <row r="19" spans="1:16">
      <c r="A19" s="12"/>
      <c r="B19" s="25">
        <v>323.39999999999998</v>
      </c>
      <c r="C19" s="20" t="s">
        <v>103</v>
      </c>
      <c r="D19" s="46">
        <v>8318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8318</v>
      </c>
      <c r="O19" s="47">
        <f t="shared" si="1"/>
        <v>1.5400851694130717</v>
      </c>
      <c r="P19" s="9"/>
    </row>
    <row r="20" spans="1:16">
      <c r="A20" s="12"/>
      <c r="B20" s="25">
        <v>323.60000000000002</v>
      </c>
      <c r="C20" s="20" t="s">
        <v>21</v>
      </c>
      <c r="D20" s="46">
        <v>15476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15476</v>
      </c>
      <c r="O20" s="47">
        <f t="shared" si="1"/>
        <v>2.8653952971671912</v>
      </c>
      <c r="P20" s="9"/>
    </row>
    <row r="21" spans="1:16">
      <c r="A21" s="12"/>
      <c r="B21" s="25">
        <v>323.7</v>
      </c>
      <c r="C21" s="20" t="s">
        <v>22</v>
      </c>
      <c r="D21" s="46">
        <v>7503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7503</v>
      </c>
      <c r="O21" s="47">
        <f t="shared" si="1"/>
        <v>1.3891871875578596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13880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13880</v>
      </c>
      <c r="O22" s="47">
        <f t="shared" si="1"/>
        <v>2.5698944639881502</v>
      </c>
      <c r="P22" s="9"/>
    </row>
    <row r="23" spans="1:16">
      <c r="A23" s="12"/>
      <c r="B23" s="25">
        <v>329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194086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3" si="5">SUM(D23:M23)</f>
        <v>194086</v>
      </c>
      <c r="O23" s="47">
        <f t="shared" si="1"/>
        <v>35.93519718570635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SUM(D25:D32)</f>
        <v>650079</v>
      </c>
      <c r="E24" s="32">
        <f t="shared" si="6"/>
        <v>148550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1493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800122</v>
      </c>
      <c r="O24" s="45">
        <f t="shared" si="1"/>
        <v>148.14330679503794</v>
      </c>
      <c r="P24" s="10"/>
    </row>
    <row r="25" spans="1:16">
      <c r="A25" s="12"/>
      <c r="B25" s="25">
        <v>331.2</v>
      </c>
      <c r="C25" s="20" t="s">
        <v>66</v>
      </c>
      <c r="D25" s="46">
        <v>12431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12431</v>
      </c>
      <c r="O25" s="47">
        <f t="shared" si="1"/>
        <v>2.301610812812442</v>
      </c>
      <c r="P25" s="9"/>
    </row>
    <row r="26" spans="1:16">
      <c r="A26" s="12"/>
      <c r="B26" s="25">
        <v>331.49</v>
      </c>
      <c r="C26" s="20" t="s">
        <v>27</v>
      </c>
      <c r="D26" s="46">
        <v>0</v>
      </c>
      <c r="E26" s="46">
        <v>78148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78148</v>
      </c>
      <c r="O26" s="47">
        <f t="shared" si="1"/>
        <v>14.469172375486021</v>
      </c>
      <c r="P26" s="9"/>
    </row>
    <row r="27" spans="1:16">
      <c r="A27" s="12"/>
      <c r="B27" s="25">
        <v>331.7</v>
      </c>
      <c r="C27" s="20" t="s">
        <v>75</v>
      </c>
      <c r="D27" s="46">
        <v>0</v>
      </c>
      <c r="E27" s="46">
        <v>20402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20402</v>
      </c>
      <c r="O27" s="47">
        <f t="shared" si="1"/>
        <v>3.77744862062581</v>
      </c>
      <c r="P27" s="9"/>
    </row>
    <row r="28" spans="1:16">
      <c r="A28" s="12"/>
      <c r="B28" s="25">
        <v>334.7</v>
      </c>
      <c r="C28" s="20" t="s">
        <v>77</v>
      </c>
      <c r="D28" s="46">
        <v>0</v>
      </c>
      <c r="E28" s="46">
        <v>50000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50000</v>
      </c>
      <c r="O28" s="47">
        <f t="shared" si="1"/>
        <v>9.2575448990927605</v>
      </c>
      <c r="P28" s="9"/>
    </row>
    <row r="29" spans="1:16">
      <c r="A29" s="12"/>
      <c r="B29" s="25">
        <v>335.12</v>
      </c>
      <c r="C29" s="20" t="s">
        <v>95</v>
      </c>
      <c r="D29" s="46">
        <v>253414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253414</v>
      </c>
      <c r="O29" s="47">
        <f t="shared" si="1"/>
        <v>46.919829661173857</v>
      </c>
      <c r="P29" s="9"/>
    </row>
    <row r="30" spans="1:16">
      <c r="A30" s="12"/>
      <c r="B30" s="25">
        <v>335.14</v>
      </c>
      <c r="C30" s="20" t="s">
        <v>96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112</v>
      </c>
      <c r="O30" s="47">
        <f t="shared" si="1"/>
        <v>2.0736900573967782E-2</v>
      </c>
      <c r="P30" s="9"/>
    </row>
    <row r="31" spans="1:16">
      <c r="A31" s="12"/>
      <c r="B31" s="25">
        <v>335.15</v>
      </c>
      <c r="C31" s="20" t="s">
        <v>97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1381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1381</v>
      </c>
      <c r="O31" s="47">
        <f t="shared" si="1"/>
        <v>0.25569339011294206</v>
      </c>
      <c r="P31" s="9"/>
    </row>
    <row r="32" spans="1:16">
      <c r="A32" s="12"/>
      <c r="B32" s="25">
        <v>335.18</v>
      </c>
      <c r="C32" s="20" t="s">
        <v>98</v>
      </c>
      <c r="D32" s="46">
        <v>384234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384234</v>
      </c>
      <c r="O32" s="47">
        <f t="shared" si="1"/>
        <v>71.141270135160156</v>
      </c>
      <c r="P32" s="9"/>
    </row>
    <row r="33" spans="1:16" ht="15.75">
      <c r="A33" s="29" t="s">
        <v>36</v>
      </c>
      <c r="B33" s="30"/>
      <c r="C33" s="31"/>
      <c r="D33" s="32">
        <f t="shared" ref="D33:M33" si="7">SUM(D34:D41)</f>
        <v>7602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976287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983889</v>
      </c>
      <c r="O33" s="45">
        <f t="shared" si="1"/>
        <v>182.16793186446955</v>
      </c>
      <c r="P33" s="10"/>
    </row>
    <row r="34" spans="1:16">
      <c r="A34" s="12"/>
      <c r="B34" s="25">
        <v>341.9</v>
      </c>
      <c r="C34" s="20" t="s">
        <v>99</v>
      </c>
      <c r="D34" s="46">
        <v>123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123</v>
      </c>
      <c r="O34" s="47">
        <f t="shared" si="1"/>
        <v>2.2773560451768191E-2</v>
      </c>
      <c r="P34" s="9"/>
    </row>
    <row r="35" spans="1:16">
      <c r="A35" s="12"/>
      <c r="B35" s="25">
        <v>342.9</v>
      </c>
      <c r="C35" s="20" t="s">
        <v>68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102</v>
      </c>
      <c r="O35" s="47">
        <f t="shared" si="1"/>
        <v>1.8885391594149231E-2</v>
      </c>
      <c r="P35" s="9"/>
    </row>
    <row r="36" spans="1:16">
      <c r="A36" s="12"/>
      <c r="B36" s="25">
        <v>343.3</v>
      </c>
      <c r="C36" s="20" t="s">
        <v>41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716478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716478</v>
      </c>
      <c r="O36" s="47">
        <f t="shared" si="1"/>
        <v>132.65654508424365</v>
      </c>
      <c r="P36" s="9"/>
    </row>
    <row r="37" spans="1:16">
      <c r="A37" s="12"/>
      <c r="B37" s="25">
        <v>343.5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259707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259707</v>
      </c>
      <c r="O37" s="47">
        <f t="shared" ref="O37:O56" si="9">(N37/O$58)</f>
        <v>48.08498426217367</v>
      </c>
      <c r="P37" s="9"/>
    </row>
    <row r="38" spans="1:16">
      <c r="A38" s="12"/>
      <c r="B38" s="25">
        <v>343.8</v>
      </c>
      <c r="C38" s="20" t="s">
        <v>43</v>
      </c>
      <c r="D38" s="46">
        <v>4900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4900</v>
      </c>
      <c r="O38" s="47">
        <f t="shared" si="9"/>
        <v>0.9072394001110905</v>
      </c>
      <c r="P38" s="9"/>
    </row>
    <row r="39" spans="1:16">
      <c r="A39" s="12"/>
      <c r="B39" s="25">
        <v>347.4</v>
      </c>
      <c r="C39" s="20" t="s">
        <v>45</v>
      </c>
      <c r="D39" s="46">
        <v>1469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1469</v>
      </c>
      <c r="O39" s="47">
        <f t="shared" si="9"/>
        <v>0.2719866691353453</v>
      </c>
      <c r="P39" s="9"/>
    </row>
    <row r="40" spans="1:16">
      <c r="A40" s="12"/>
      <c r="B40" s="25">
        <v>347.5</v>
      </c>
      <c r="C40" s="20" t="s">
        <v>46</v>
      </c>
      <c r="D40" s="46">
        <v>480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480</v>
      </c>
      <c r="O40" s="47">
        <f t="shared" si="9"/>
        <v>8.88724310312905E-2</v>
      </c>
      <c r="P40" s="9"/>
    </row>
    <row r="41" spans="1:16">
      <c r="A41" s="12"/>
      <c r="B41" s="25">
        <v>349</v>
      </c>
      <c r="C41" s="20" t="s">
        <v>1</v>
      </c>
      <c r="D41" s="46">
        <v>630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630</v>
      </c>
      <c r="O41" s="47">
        <f t="shared" si="9"/>
        <v>0.11664506572856878</v>
      </c>
      <c r="P41" s="9"/>
    </row>
    <row r="42" spans="1:16" ht="15.75">
      <c r="A42" s="29" t="s">
        <v>37</v>
      </c>
      <c r="B42" s="30"/>
      <c r="C42" s="31"/>
      <c r="D42" s="32">
        <f t="shared" ref="D42:M42" si="10">SUM(D43:D45)</f>
        <v>6815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2531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6" si="11">SUM(D42:M42)</f>
        <v>9346</v>
      </c>
      <c r="O42" s="45">
        <f t="shared" si="9"/>
        <v>1.7304202925384189</v>
      </c>
      <c r="P42" s="10"/>
    </row>
    <row r="43" spans="1:16">
      <c r="A43" s="13"/>
      <c r="B43" s="39">
        <v>351.1</v>
      </c>
      <c r="C43" s="21" t="s">
        <v>116</v>
      </c>
      <c r="D43" s="46">
        <v>6284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6284</v>
      </c>
      <c r="O43" s="47">
        <f t="shared" si="9"/>
        <v>1.1634882429179783</v>
      </c>
      <c r="P43" s="9"/>
    </row>
    <row r="44" spans="1:16">
      <c r="A44" s="13"/>
      <c r="B44" s="39">
        <v>351.2</v>
      </c>
      <c r="C44" s="21" t="s">
        <v>117</v>
      </c>
      <c r="D44" s="46">
        <v>531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531</v>
      </c>
      <c r="O44" s="47">
        <f t="shared" si="9"/>
        <v>9.8315126828365115E-2</v>
      </c>
      <c r="P44" s="9"/>
    </row>
    <row r="45" spans="1:16">
      <c r="A45" s="13"/>
      <c r="B45" s="39">
        <v>354</v>
      </c>
      <c r="C45" s="21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2531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2531</v>
      </c>
      <c r="O45" s="47">
        <f t="shared" si="9"/>
        <v>0.46861692279207556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121752</v>
      </c>
      <c r="E46" s="32">
        <f t="shared" si="12"/>
        <v>52439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113465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287656</v>
      </c>
      <c r="O46" s="45">
        <f t="shared" si="9"/>
        <v>53.259766709868543</v>
      </c>
      <c r="P46" s="10"/>
    </row>
    <row r="47" spans="1:16">
      <c r="A47" s="12"/>
      <c r="B47" s="25">
        <v>361.1</v>
      </c>
      <c r="C47" s="20" t="s">
        <v>51</v>
      </c>
      <c r="D47" s="46">
        <v>3737</v>
      </c>
      <c r="E47" s="46">
        <v>2253</v>
      </c>
      <c r="F47" s="46">
        <v>0</v>
      </c>
      <c r="G47" s="46">
        <v>0</v>
      </c>
      <c r="H47" s="46">
        <v>0</v>
      </c>
      <c r="I47" s="46">
        <v>6744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12734</v>
      </c>
      <c r="O47" s="47">
        <f t="shared" si="9"/>
        <v>2.3577115349009441</v>
      </c>
      <c r="P47" s="9"/>
    </row>
    <row r="48" spans="1:16">
      <c r="A48" s="12"/>
      <c r="B48" s="25">
        <v>362</v>
      </c>
      <c r="C48" s="20" t="s">
        <v>52</v>
      </c>
      <c r="D48" s="46">
        <v>39307</v>
      </c>
      <c r="E48" s="46">
        <v>0</v>
      </c>
      <c r="F48" s="46">
        <v>0</v>
      </c>
      <c r="G48" s="46">
        <v>0</v>
      </c>
      <c r="H48" s="46">
        <v>0</v>
      </c>
      <c r="I48" s="46">
        <v>31825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71132</v>
      </c>
      <c r="O48" s="47">
        <f t="shared" si="9"/>
        <v>13.170153675245325</v>
      </c>
      <c r="P48" s="9"/>
    </row>
    <row r="49" spans="1:119">
      <c r="A49" s="12"/>
      <c r="B49" s="25">
        <v>365</v>
      </c>
      <c r="C49" s="20" t="s">
        <v>111</v>
      </c>
      <c r="D49" s="46">
        <v>2870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2870</v>
      </c>
      <c r="O49" s="47">
        <f t="shared" si="9"/>
        <v>0.53138307720792444</v>
      </c>
      <c r="P49" s="9"/>
    </row>
    <row r="50" spans="1:119">
      <c r="A50" s="12"/>
      <c r="B50" s="25">
        <v>366</v>
      </c>
      <c r="C50" s="20" t="s">
        <v>69</v>
      </c>
      <c r="D50" s="46">
        <v>0</v>
      </c>
      <c r="E50" s="46">
        <v>27498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27498</v>
      </c>
      <c r="O50" s="47">
        <f t="shared" si="9"/>
        <v>5.0912793927050544</v>
      </c>
      <c r="P50" s="9"/>
    </row>
    <row r="51" spans="1:119">
      <c r="A51" s="12"/>
      <c r="B51" s="25">
        <v>369.9</v>
      </c>
      <c r="C51" s="20" t="s">
        <v>53</v>
      </c>
      <c r="D51" s="46">
        <v>75838</v>
      </c>
      <c r="E51" s="46">
        <v>22688</v>
      </c>
      <c r="F51" s="46">
        <v>0</v>
      </c>
      <c r="G51" s="46">
        <v>0</v>
      </c>
      <c r="H51" s="46">
        <v>0</v>
      </c>
      <c r="I51" s="46">
        <v>74896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173422</v>
      </c>
      <c r="O51" s="47">
        <f t="shared" si="9"/>
        <v>32.109239029809295</v>
      </c>
      <c r="P51" s="9"/>
    </row>
    <row r="52" spans="1:119" ht="15.75">
      <c r="A52" s="29" t="s">
        <v>38</v>
      </c>
      <c r="B52" s="30"/>
      <c r="C52" s="31"/>
      <c r="D52" s="32">
        <f t="shared" ref="D52:M52" si="13">SUM(D53:D55)</f>
        <v>360165</v>
      </c>
      <c r="E52" s="32">
        <f t="shared" si="13"/>
        <v>470234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84471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914870</v>
      </c>
      <c r="O52" s="45">
        <f t="shared" si="9"/>
        <v>169.38900203665989</v>
      </c>
      <c r="P52" s="9"/>
    </row>
    <row r="53" spans="1:119">
      <c r="A53" s="12"/>
      <c r="B53" s="25">
        <v>381</v>
      </c>
      <c r="C53" s="20" t="s">
        <v>54</v>
      </c>
      <c r="D53" s="46">
        <v>101805</v>
      </c>
      <c r="E53" s="46">
        <v>470234</v>
      </c>
      <c r="F53" s="46">
        <v>0</v>
      </c>
      <c r="G53" s="46">
        <v>0</v>
      </c>
      <c r="H53" s="46">
        <v>0</v>
      </c>
      <c r="I53" s="46">
        <v>9211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581250</v>
      </c>
      <c r="O53" s="47">
        <f t="shared" si="9"/>
        <v>107.61895945195334</v>
      </c>
      <c r="P53" s="9"/>
    </row>
    <row r="54" spans="1:119">
      <c r="A54" s="12"/>
      <c r="B54" s="25">
        <v>382</v>
      </c>
      <c r="C54" s="20" t="s">
        <v>63</v>
      </c>
      <c r="D54" s="46">
        <v>258360</v>
      </c>
      <c r="E54" s="46">
        <v>0</v>
      </c>
      <c r="F54" s="46">
        <v>0</v>
      </c>
      <c r="G54" s="46">
        <v>0</v>
      </c>
      <c r="H54" s="46">
        <v>0</v>
      </c>
      <c r="I54" s="46">
        <v>56520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314880</v>
      </c>
      <c r="O54" s="47">
        <f t="shared" si="9"/>
        <v>58.300314756526568</v>
      </c>
      <c r="P54" s="9"/>
    </row>
    <row r="55" spans="1:119" ht="15.75" thickBot="1">
      <c r="A55" s="12"/>
      <c r="B55" s="25">
        <v>389.7</v>
      </c>
      <c r="C55" s="20" t="s">
        <v>106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18740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18740</v>
      </c>
      <c r="O55" s="47">
        <f t="shared" si="9"/>
        <v>3.4697278281799666</v>
      </c>
      <c r="P55" s="9"/>
    </row>
    <row r="56" spans="1:119" ht="16.5" thickBot="1">
      <c r="A56" s="14" t="s">
        <v>47</v>
      </c>
      <c r="B56" s="23"/>
      <c r="C56" s="22"/>
      <c r="D56" s="15">
        <f t="shared" ref="D56:M56" si="14">SUM(D5,D15,D24,D33,D42,D46,D52)</f>
        <v>2334877</v>
      </c>
      <c r="E56" s="15">
        <f t="shared" si="14"/>
        <v>1538874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1470926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5344677</v>
      </c>
      <c r="O56" s="38">
        <f t="shared" si="9"/>
        <v>989.57174597296796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118</v>
      </c>
      <c r="M58" s="48"/>
      <c r="N58" s="48"/>
      <c r="O58" s="43">
        <v>5401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56</v>
      </c>
      <c r="B3" s="62"/>
      <c r="C3" s="63"/>
      <c r="D3" s="67" t="s">
        <v>32</v>
      </c>
      <c r="E3" s="68"/>
      <c r="F3" s="68"/>
      <c r="G3" s="68"/>
      <c r="H3" s="69"/>
      <c r="I3" s="67" t="s">
        <v>33</v>
      </c>
      <c r="J3" s="69"/>
      <c r="K3" s="67" t="s">
        <v>35</v>
      </c>
      <c r="L3" s="69"/>
      <c r="M3" s="36"/>
      <c r="N3" s="37"/>
      <c r="O3" s="70" t="s">
        <v>61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57</v>
      </c>
      <c r="F4" s="34" t="s">
        <v>58</v>
      </c>
      <c r="G4" s="34" t="s">
        <v>59</v>
      </c>
      <c r="H4" s="34" t="s">
        <v>6</v>
      </c>
      <c r="I4" s="34" t="s">
        <v>7</v>
      </c>
      <c r="J4" s="35" t="s">
        <v>60</v>
      </c>
      <c r="K4" s="35" t="s">
        <v>8</v>
      </c>
      <c r="L4" s="35" t="s">
        <v>9</v>
      </c>
      <c r="M4" s="35" t="s">
        <v>10</v>
      </c>
      <c r="N4" s="35" t="s">
        <v>34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890282</v>
      </c>
      <c r="E5" s="27">
        <f t="shared" si="0"/>
        <v>834762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21945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1746989</v>
      </c>
      <c r="O5" s="33">
        <f t="shared" ref="O5:O36" si="1">(N5/O$59)</f>
        <v>326.23510737628385</v>
      </c>
      <c r="P5" s="6"/>
    </row>
    <row r="6" spans="1:133">
      <c r="A6" s="12"/>
      <c r="B6" s="25">
        <v>311</v>
      </c>
      <c r="C6" s="20" t="s">
        <v>3</v>
      </c>
      <c r="D6" s="46">
        <v>480861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480861</v>
      </c>
      <c r="O6" s="47">
        <f t="shared" si="1"/>
        <v>89.796638655462189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151494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151494</v>
      </c>
      <c r="O7" s="47">
        <f t="shared" si="1"/>
        <v>28.290196078431372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683268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683268</v>
      </c>
      <c r="O8" s="47">
        <f t="shared" si="1"/>
        <v>127.59439775910364</v>
      </c>
      <c r="P8" s="9"/>
    </row>
    <row r="9" spans="1:133">
      <c r="A9" s="12"/>
      <c r="B9" s="25">
        <v>314.10000000000002</v>
      </c>
      <c r="C9" s="20" t="s">
        <v>13</v>
      </c>
      <c r="D9" s="46">
        <v>260742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260742</v>
      </c>
      <c r="O9" s="47">
        <f t="shared" si="1"/>
        <v>48.691316526610642</v>
      </c>
      <c r="P9" s="9"/>
    </row>
    <row r="10" spans="1:133">
      <c r="A10" s="12"/>
      <c r="B10" s="25">
        <v>314.3</v>
      </c>
      <c r="C10" s="20" t="s">
        <v>14</v>
      </c>
      <c r="D10" s="46">
        <v>69699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69699</v>
      </c>
      <c r="O10" s="47">
        <f t="shared" si="1"/>
        <v>13.015686274509804</v>
      </c>
      <c r="P10" s="9"/>
    </row>
    <row r="11" spans="1:133">
      <c r="A11" s="12"/>
      <c r="B11" s="25">
        <v>314.39999999999998</v>
      </c>
      <c r="C11" s="20" t="s">
        <v>15</v>
      </c>
      <c r="D11" s="46">
        <v>5963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5963</v>
      </c>
      <c r="O11" s="47">
        <f t="shared" si="1"/>
        <v>1.1135387488328665</v>
      </c>
      <c r="P11" s="9"/>
    </row>
    <row r="12" spans="1:133">
      <c r="A12" s="12"/>
      <c r="B12" s="25">
        <v>314.8</v>
      </c>
      <c r="C12" s="20" t="s">
        <v>82</v>
      </c>
      <c r="D12" s="46">
        <v>9876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9876</v>
      </c>
      <c r="O12" s="47">
        <f t="shared" si="1"/>
        <v>1.8442577030812326</v>
      </c>
      <c r="P12" s="9"/>
    </row>
    <row r="13" spans="1:133">
      <c r="A13" s="12"/>
      <c r="B13" s="25">
        <v>315</v>
      </c>
      <c r="C13" s="20" t="s">
        <v>92</v>
      </c>
      <c r="D13" s="46">
        <v>63141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63141</v>
      </c>
      <c r="O13" s="47">
        <f t="shared" si="1"/>
        <v>11.791036414565827</v>
      </c>
      <c r="P13" s="9"/>
    </row>
    <row r="14" spans="1:133">
      <c r="A14" s="12"/>
      <c r="B14" s="25">
        <v>316</v>
      </c>
      <c r="C14" s="20" t="s">
        <v>93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21945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21945</v>
      </c>
      <c r="O14" s="47">
        <f t="shared" si="1"/>
        <v>4.0980392156862742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SUM(D16:D23)</f>
        <v>277433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192759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470192</v>
      </c>
      <c r="O15" s="45">
        <f t="shared" si="1"/>
        <v>87.804295051353876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40923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40923</v>
      </c>
      <c r="O16" s="47">
        <f t="shared" si="1"/>
        <v>7.6420168067226895</v>
      </c>
      <c r="P16" s="9"/>
    </row>
    <row r="17" spans="1:16">
      <c r="A17" s="12"/>
      <c r="B17" s="25">
        <v>323.10000000000002</v>
      </c>
      <c r="C17" s="20" t="s">
        <v>19</v>
      </c>
      <c r="D17" s="46">
        <v>203444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203444</v>
      </c>
      <c r="O17" s="47">
        <f t="shared" si="1"/>
        <v>37.99140989729225</v>
      </c>
      <c r="P17" s="9"/>
    </row>
    <row r="18" spans="1:16">
      <c r="A18" s="12"/>
      <c r="B18" s="25">
        <v>323.3</v>
      </c>
      <c r="C18" s="20" t="s">
        <v>20</v>
      </c>
      <c r="D18" s="46">
        <v>42207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42207</v>
      </c>
      <c r="O18" s="47">
        <f t="shared" si="1"/>
        <v>7.8817927170868352</v>
      </c>
      <c r="P18" s="9"/>
    </row>
    <row r="19" spans="1:16">
      <c r="A19" s="12"/>
      <c r="B19" s="25">
        <v>323.39999999999998</v>
      </c>
      <c r="C19" s="20" t="s">
        <v>103</v>
      </c>
      <c r="D19" s="46">
        <v>10170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10170</v>
      </c>
      <c r="O19" s="47">
        <f t="shared" si="1"/>
        <v>1.8991596638655461</v>
      </c>
      <c r="P19" s="9"/>
    </row>
    <row r="20" spans="1:16">
      <c r="A20" s="12"/>
      <c r="B20" s="25">
        <v>323.60000000000002</v>
      </c>
      <c r="C20" s="20" t="s">
        <v>21</v>
      </c>
      <c r="D20" s="46">
        <v>15706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15706</v>
      </c>
      <c r="O20" s="47">
        <f t="shared" si="1"/>
        <v>2.9329598506069092</v>
      </c>
      <c r="P20" s="9"/>
    </row>
    <row r="21" spans="1:16">
      <c r="A21" s="12"/>
      <c r="B21" s="25">
        <v>323.7</v>
      </c>
      <c r="C21" s="20" t="s">
        <v>22</v>
      </c>
      <c r="D21" s="46">
        <v>5906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5906</v>
      </c>
      <c r="O21" s="47">
        <f t="shared" si="1"/>
        <v>1.1028944911297853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13132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13132</v>
      </c>
      <c r="O22" s="47">
        <f t="shared" si="1"/>
        <v>2.4522875816993466</v>
      </c>
      <c r="P22" s="9"/>
    </row>
    <row r="23" spans="1:16">
      <c r="A23" s="12"/>
      <c r="B23" s="25">
        <v>329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138704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138704</v>
      </c>
      <c r="O23" s="47">
        <f t="shared" si="1"/>
        <v>25.901774042950514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SUM(D25:D34)</f>
        <v>607129</v>
      </c>
      <c r="E24" s="32">
        <f t="shared" si="5"/>
        <v>929790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36699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1573618</v>
      </c>
      <c r="O24" s="45">
        <f t="shared" si="1"/>
        <v>293.85957049486461</v>
      </c>
      <c r="P24" s="10"/>
    </row>
    <row r="25" spans="1:16">
      <c r="A25" s="12"/>
      <c r="B25" s="25">
        <v>331.2</v>
      </c>
      <c r="C25" s="20" t="s">
        <v>66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1000</v>
      </c>
      <c r="O25" s="47">
        <f t="shared" si="1"/>
        <v>0.18674136321195145</v>
      </c>
      <c r="P25" s="9"/>
    </row>
    <row r="26" spans="1:16">
      <c r="A26" s="12"/>
      <c r="B26" s="25">
        <v>331.49</v>
      </c>
      <c r="C26" s="20" t="s">
        <v>27</v>
      </c>
      <c r="D26" s="46">
        <v>0</v>
      </c>
      <c r="E26" s="46">
        <v>600040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600040</v>
      </c>
      <c r="O26" s="47">
        <f t="shared" si="1"/>
        <v>112.05228758169935</v>
      </c>
      <c r="P26" s="9"/>
    </row>
    <row r="27" spans="1:16">
      <c r="A27" s="12"/>
      <c r="B27" s="25">
        <v>334.49</v>
      </c>
      <c r="C27" s="20" t="s">
        <v>94</v>
      </c>
      <c r="D27" s="46">
        <v>0</v>
      </c>
      <c r="E27" s="46">
        <v>329750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329750</v>
      </c>
      <c r="O27" s="47">
        <f t="shared" si="1"/>
        <v>61.577964519140991</v>
      </c>
      <c r="P27" s="9"/>
    </row>
    <row r="28" spans="1:16">
      <c r="A28" s="12"/>
      <c r="B28" s="25">
        <v>334.7</v>
      </c>
      <c r="C28" s="20" t="s">
        <v>77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10000</v>
      </c>
      <c r="O28" s="47">
        <f t="shared" si="1"/>
        <v>1.8674136321195145</v>
      </c>
      <c r="P28" s="9"/>
    </row>
    <row r="29" spans="1:16">
      <c r="A29" s="12"/>
      <c r="B29" s="25">
        <v>334.9</v>
      </c>
      <c r="C29" s="20" t="s">
        <v>88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25000</v>
      </c>
      <c r="O29" s="47">
        <f t="shared" si="1"/>
        <v>4.6685340802987865</v>
      </c>
      <c r="P29" s="9"/>
    </row>
    <row r="30" spans="1:16">
      <c r="A30" s="12"/>
      <c r="B30" s="25">
        <v>335.12</v>
      </c>
      <c r="C30" s="20" t="s">
        <v>95</v>
      </c>
      <c r="D30" s="46">
        <v>239095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239095</v>
      </c>
      <c r="O30" s="47">
        <f t="shared" si="1"/>
        <v>44.648926237161533</v>
      </c>
      <c r="P30" s="9"/>
    </row>
    <row r="31" spans="1:16">
      <c r="A31" s="12"/>
      <c r="B31" s="25">
        <v>335.14</v>
      </c>
      <c r="C31" s="20" t="s">
        <v>96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112</v>
      </c>
      <c r="O31" s="47">
        <f t="shared" si="1"/>
        <v>2.0915032679738561E-2</v>
      </c>
      <c r="P31" s="9"/>
    </row>
    <row r="32" spans="1:16">
      <c r="A32" s="12"/>
      <c r="B32" s="25">
        <v>335.15</v>
      </c>
      <c r="C32" s="20" t="s">
        <v>97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1587</v>
      </c>
      <c r="O32" s="47">
        <f t="shared" si="1"/>
        <v>0.29635854341736695</v>
      </c>
      <c r="P32" s="9"/>
    </row>
    <row r="33" spans="1:16">
      <c r="A33" s="12"/>
      <c r="B33" s="25">
        <v>335.18</v>
      </c>
      <c r="C33" s="20" t="s">
        <v>98</v>
      </c>
      <c r="D33" s="46">
        <v>366984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366984</v>
      </c>
      <c r="O33" s="47">
        <f t="shared" si="1"/>
        <v>68.531092436974788</v>
      </c>
      <c r="P33" s="9"/>
    </row>
    <row r="34" spans="1:16">
      <c r="A34" s="12"/>
      <c r="B34" s="25">
        <v>335.19</v>
      </c>
      <c r="C34" s="20" t="s">
        <v>109</v>
      </c>
      <c r="D34" s="46">
        <v>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</v>
      </c>
      <c r="O34" s="47">
        <f t="shared" si="1"/>
        <v>9.3370681605975722E-3</v>
      </c>
      <c r="P34" s="9"/>
    </row>
    <row r="35" spans="1:16" ht="15.75">
      <c r="A35" s="29" t="s">
        <v>36</v>
      </c>
      <c r="B35" s="30"/>
      <c r="C35" s="31"/>
      <c r="D35" s="32">
        <f t="shared" ref="D35:M35" si="7">SUM(D36:D42)</f>
        <v>8663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1029607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1038270</v>
      </c>
      <c r="O35" s="45">
        <f t="shared" si="1"/>
        <v>193.88795518207283</v>
      </c>
      <c r="P35" s="10"/>
    </row>
    <row r="36" spans="1:16">
      <c r="A36" s="12"/>
      <c r="B36" s="25">
        <v>341.9</v>
      </c>
      <c r="C36" s="20" t="s">
        <v>99</v>
      </c>
      <c r="D36" s="46">
        <v>146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146</v>
      </c>
      <c r="O36" s="47">
        <f t="shared" si="1"/>
        <v>2.7264239028944912E-2</v>
      </c>
      <c r="P36" s="9"/>
    </row>
    <row r="37" spans="1:16">
      <c r="A37" s="12"/>
      <c r="B37" s="25">
        <v>342.9</v>
      </c>
      <c r="C37" s="20" t="s">
        <v>68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106</v>
      </c>
      <c r="O37" s="47">
        <f t="shared" ref="O37:O57" si="9">(N37/O$59)</f>
        <v>1.9794584500466852E-2</v>
      </c>
      <c r="P37" s="9"/>
    </row>
    <row r="38" spans="1:16">
      <c r="A38" s="12"/>
      <c r="B38" s="25">
        <v>343.3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746303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746303</v>
      </c>
      <c r="O38" s="47">
        <f t="shared" si="9"/>
        <v>139.36563958916901</v>
      </c>
      <c r="P38" s="9"/>
    </row>
    <row r="39" spans="1:16">
      <c r="A39" s="12"/>
      <c r="B39" s="25">
        <v>343.5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283198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283198</v>
      </c>
      <c r="O39" s="47">
        <f t="shared" si="9"/>
        <v>52.884780578898223</v>
      </c>
      <c r="P39" s="9"/>
    </row>
    <row r="40" spans="1:16">
      <c r="A40" s="12"/>
      <c r="B40" s="25">
        <v>343.8</v>
      </c>
      <c r="C40" s="20" t="s">
        <v>43</v>
      </c>
      <c r="D40" s="46">
        <v>5550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5550</v>
      </c>
      <c r="O40" s="47">
        <f t="shared" si="9"/>
        <v>1.0364145658263306</v>
      </c>
      <c r="P40" s="9"/>
    </row>
    <row r="41" spans="1:16">
      <c r="A41" s="12"/>
      <c r="B41" s="25">
        <v>347.4</v>
      </c>
      <c r="C41" s="20" t="s">
        <v>45</v>
      </c>
      <c r="D41" s="46">
        <v>2048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2048</v>
      </c>
      <c r="O41" s="47">
        <f t="shared" si="9"/>
        <v>0.38244631185807654</v>
      </c>
      <c r="P41" s="9"/>
    </row>
    <row r="42" spans="1:16">
      <c r="A42" s="12"/>
      <c r="B42" s="25">
        <v>349</v>
      </c>
      <c r="C42" s="20" t="s">
        <v>1</v>
      </c>
      <c r="D42" s="46">
        <v>919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919</v>
      </c>
      <c r="O42" s="47">
        <f t="shared" si="9"/>
        <v>0.17161531279178338</v>
      </c>
      <c r="P42" s="9"/>
    </row>
    <row r="43" spans="1:16" ht="15.75">
      <c r="A43" s="29" t="s">
        <v>37</v>
      </c>
      <c r="B43" s="30"/>
      <c r="C43" s="31"/>
      <c r="D43" s="32">
        <f t="shared" ref="D43:M43" si="10">SUM(D44:D45)</f>
        <v>9860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2959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7" si="11">SUM(D43:M43)</f>
        <v>12819</v>
      </c>
      <c r="O43" s="45">
        <f t="shared" si="9"/>
        <v>2.3938375350140055</v>
      </c>
      <c r="P43" s="10"/>
    </row>
    <row r="44" spans="1:16">
      <c r="A44" s="13"/>
      <c r="B44" s="39">
        <v>351.9</v>
      </c>
      <c r="C44" s="21" t="s">
        <v>100</v>
      </c>
      <c r="D44" s="46">
        <v>9460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9460</v>
      </c>
      <c r="O44" s="47">
        <f t="shared" si="9"/>
        <v>1.7665732959850606</v>
      </c>
      <c r="P44" s="9"/>
    </row>
    <row r="45" spans="1:16">
      <c r="A45" s="13"/>
      <c r="B45" s="39">
        <v>354</v>
      </c>
      <c r="C45" s="21" t="s">
        <v>49</v>
      </c>
      <c r="D45" s="46">
        <v>400</v>
      </c>
      <c r="E45" s="46">
        <v>0</v>
      </c>
      <c r="F45" s="46">
        <v>0</v>
      </c>
      <c r="G45" s="46">
        <v>0</v>
      </c>
      <c r="H45" s="46">
        <v>0</v>
      </c>
      <c r="I45" s="46">
        <v>2959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3359</v>
      </c>
      <c r="O45" s="47">
        <f t="shared" si="9"/>
        <v>0.6272642390289449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SUM(D47:D52)</f>
        <v>239540</v>
      </c>
      <c r="E46" s="32">
        <f t="shared" si="12"/>
        <v>56272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152386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448198</v>
      </c>
      <c r="O46" s="45">
        <f t="shared" si="9"/>
        <v>83.697105508870209</v>
      </c>
      <c r="P46" s="10"/>
    </row>
    <row r="47" spans="1:16">
      <c r="A47" s="12"/>
      <c r="B47" s="25">
        <v>361.1</v>
      </c>
      <c r="C47" s="20" t="s">
        <v>51</v>
      </c>
      <c r="D47" s="46">
        <v>3523</v>
      </c>
      <c r="E47" s="46">
        <v>873</v>
      </c>
      <c r="F47" s="46">
        <v>0</v>
      </c>
      <c r="G47" s="46">
        <v>0</v>
      </c>
      <c r="H47" s="46">
        <v>0</v>
      </c>
      <c r="I47" s="46">
        <v>10540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14936</v>
      </c>
      <c r="O47" s="47">
        <f t="shared" si="9"/>
        <v>2.7891690009337067</v>
      </c>
      <c r="P47" s="9"/>
    </row>
    <row r="48" spans="1:16">
      <c r="A48" s="12"/>
      <c r="B48" s="25">
        <v>362</v>
      </c>
      <c r="C48" s="20" t="s">
        <v>52</v>
      </c>
      <c r="D48" s="46">
        <v>44887</v>
      </c>
      <c r="E48" s="46">
        <v>0</v>
      </c>
      <c r="F48" s="46">
        <v>0</v>
      </c>
      <c r="G48" s="46">
        <v>0</v>
      </c>
      <c r="H48" s="46">
        <v>0</v>
      </c>
      <c r="I48" s="46">
        <v>30897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75784</v>
      </c>
      <c r="O48" s="47">
        <f t="shared" si="9"/>
        <v>14.152007469654528</v>
      </c>
      <c r="P48" s="9"/>
    </row>
    <row r="49" spans="1:119">
      <c r="A49" s="12"/>
      <c r="B49" s="25">
        <v>364</v>
      </c>
      <c r="C49" s="20" t="s">
        <v>110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2100</v>
      </c>
      <c r="O49" s="47">
        <f t="shared" si="9"/>
        <v>0.39215686274509803</v>
      </c>
      <c r="P49" s="9"/>
    </row>
    <row r="50" spans="1:119">
      <c r="A50" s="12"/>
      <c r="B50" s="25">
        <v>365</v>
      </c>
      <c r="C50" s="20" t="s">
        <v>111</v>
      </c>
      <c r="D50" s="46">
        <v>177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177</v>
      </c>
      <c r="O50" s="47">
        <f t="shared" si="9"/>
        <v>3.3053221288515407E-2</v>
      </c>
      <c r="P50" s="9"/>
    </row>
    <row r="51" spans="1:119">
      <c r="A51" s="12"/>
      <c r="B51" s="25">
        <v>366</v>
      </c>
      <c r="C51" s="20" t="s">
        <v>69</v>
      </c>
      <c r="D51" s="46">
        <v>2275</v>
      </c>
      <c r="E51" s="46">
        <v>5378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7653</v>
      </c>
      <c r="O51" s="47">
        <f t="shared" si="9"/>
        <v>1.4291316526610645</v>
      </c>
      <c r="P51" s="9"/>
    </row>
    <row r="52" spans="1:119">
      <c r="A52" s="12"/>
      <c r="B52" s="25">
        <v>369.9</v>
      </c>
      <c r="C52" s="20" t="s">
        <v>53</v>
      </c>
      <c r="D52" s="46">
        <v>188678</v>
      </c>
      <c r="E52" s="46">
        <v>50021</v>
      </c>
      <c r="F52" s="46">
        <v>0</v>
      </c>
      <c r="G52" s="46">
        <v>0</v>
      </c>
      <c r="H52" s="46">
        <v>0</v>
      </c>
      <c r="I52" s="46">
        <v>108849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347548</v>
      </c>
      <c r="O52" s="47">
        <f t="shared" si="9"/>
        <v>64.901587301587298</v>
      </c>
      <c r="P52" s="9"/>
    </row>
    <row r="53" spans="1:119" ht="15.75">
      <c r="A53" s="29" t="s">
        <v>38</v>
      </c>
      <c r="B53" s="30"/>
      <c r="C53" s="31"/>
      <c r="D53" s="32">
        <f t="shared" ref="D53:M53" si="13">SUM(D54:D56)</f>
        <v>342013</v>
      </c>
      <c r="E53" s="32">
        <f t="shared" si="13"/>
        <v>277130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129659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748802</v>
      </c>
      <c r="O53" s="45">
        <f t="shared" si="9"/>
        <v>139.83230625583568</v>
      </c>
      <c r="P53" s="9"/>
    </row>
    <row r="54" spans="1:119">
      <c r="A54" s="12"/>
      <c r="B54" s="25">
        <v>381</v>
      </c>
      <c r="C54" s="20" t="s">
        <v>54</v>
      </c>
      <c r="D54" s="46">
        <v>99013</v>
      </c>
      <c r="E54" s="46">
        <v>277130</v>
      </c>
      <c r="F54" s="46">
        <v>0</v>
      </c>
      <c r="G54" s="46">
        <v>0</v>
      </c>
      <c r="H54" s="46">
        <v>0</v>
      </c>
      <c r="I54" s="46">
        <v>32040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408183</v>
      </c>
      <c r="O54" s="47">
        <f t="shared" si="9"/>
        <v>76.22464985994398</v>
      </c>
      <c r="P54" s="9"/>
    </row>
    <row r="55" spans="1:119">
      <c r="A55" s="12"/>
      <c r="B55" s="25">
        <v>382</v>
      </c>
      <c r="C55" s="20" t="s">
        <v>63</v>
      </c>
      <c r="D55" s="46">
        <v>243000</v>
      </c>
      <c r="E55" s="46">
        <v>0</v>
      </c>
      <c r="F55" s="46">
        <v>0</v>
      </c>
      <c r="G55" s="46">
        <v>0</v>
      </c>
      <c r="H55" s="46">
        <v>0</v>
      </c>
      <c r="I55" s="46">
        <v>13200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256200</v>
      </c>
      <c r="O55" s="47">
        <f t="shared" si="9"/>
        <v>47.843137254901961</v>
      </c>
      <c r="P55" s="9"/>
    </row>
    <row r="56" spans="1:119" ht="15.75" thickBot="1">
      <c r="A56" s="12"/>
      <c r="B56" s="25">
        <v>389.8</v>
      </c>
      <c r="C56" s="20" t="s">
        <v>112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84419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84419</v>
      </c>
      <c r="O56" s="47">
        <f t="shared" si="9"/>
        <v>15.76451914098973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4">SUM(D5,D15,D24,D35,D43,D46,D53)</f>
        <v>2374920</v>
      </c>
      <c r="E57" s="15">
        <f t="shared" si="14"/>
        <v>2097954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1566014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6038888</v>
      </c>
      <c r="O57" s="38">
        <f t="shared" si="9"/>
        <v>1127.7101774042951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113</v>
      </c>
      <c r="M59" s="48"/>
      <c r="N59" s="48"/>
      <c r="O59" s="43">
        <v>5355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2024-05-22T17:33:30Z</cp:lastPrinted>
  <dcterms:created xsi:type="dcterms:W3CDTF">2000-08-31T21:26:31Z</dcterms:created>
  <dcterms:modified xsi:type="dcterms:W3CDTF">2024-05-22T17:33:43Z</dcterms:modified>
</cp:coreProperties>
</file>