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OCAIN.STEVE\Documents\EDR\AFR Data\EDR Municipal Expenditures\"/>
    </mc:Choice>
  </mc:AlternateContent>
  <bookViews>
    <workbookView xWindow="360" yWindow="315" windowWidth="15480" windowHeight="6090" tabRatio="786"/>
  </bookViews>
  <sheets>
    <sheet name="2023" sheetId="50" r:id="rId1"/>
    <sheet name="2022" sheetId="49" r:id="rId2"/>
    <sheet name="2021" sheetId="48" r:id="rId3"/>
    <sheet name="2020" sheetId="46" r:id="rId4"/>
    <sheet name="2019" sheetId="45" r:id="rId5"/>
    <sheet name="2018" sheetId="44" r:id="rId6"/>
    <sheet name="2017" sheetId="43" r:id="rId7"/>
    <sheet name="2016" sheetId="42" r:id="rId8"/>
    <sheet name="2015" sheetId="41" r:id="rId9"/>
    <sheet name="2014" sheetId="39" r:id="rId10"/>
    <sheet name="2013" sheetId="38" r:id="rId11"/>
    <sheet name="2012" sheetId="36" r:id="rId12"/>
    <sheet name="2011" sheetId="35" r:id="rId13"/>
    <sheet name="2010" sheetId="34" r:id="rId14"/>
    <sheet name="2009" sheetId="33" r:id="rId15"/>
    <sheet name="2008" sheetId="37" r:id="rId16"/>
    <sheet name="2007" sheetId="40" r:id="rId17"/>
  </sheets>
  <definedNames>
    <definedName name="_xlnm.Print_Area" localSheetId="16">'2007'!$A$1:$O$30</definedName>
    <definedName name="_xlnm.Print_Area" localSheetId="15">'2008'!$A$1:$O$30</definedName>
    <definedName name="_xlnm.Print_Area" localSheetId="14">'2009'!$A$1:$O$31</definedName>
    <definedName name="_xlnm.Print_Area" localSheetId="13">'2010'!$A$1:$O$31</definedName>
    <definedName name="_xlnm.Print_Area" localSheetId="12">'2011'!$A$1:$O$32</definedName>
    <definedName name="_xlnm.Print_Area" localSheetId="11">'2012'!$A$1:$O$31</definedName>
    <definedName name="_xlnm.Print_Area" localSheetId="10">'2013'!$A$1:$O$33</definedName>
    <definedName name="_xlnm.Print_Area" localSheetId="9">'2014'!$A$1:$O$35</definedName>
    <definedName name="_xlnm.Print_Area" localSheetId="8">'2015'!$A$1:$O$35</definedName>
    <definedName name="_xlnm.Print_Area" localSheetId="7">'2016'!$A$1:$O$33</definedName>
    <definedName name="_xlnm.Print_Area" localSheetId="6">'2017'!$A$1:$O$34</definedName>
    <definedName name="_xlnm.Print_Area" localSheetId="5">'2018'!$A$1:$O$34</definedName>
    <definedName name="_xlnm.Print_Area" localSheetId="4">'2019'!$A$1:$O$30</definedName>
    <definedName name="_xlnm.Print_Area" localSheetId="3">'2020'!$A$1:$O$31</definedName>
    <definedName name="_xlnm.Print_Area" localSheetId="2">'2021'!$A$1:$P$31</definedName>
    <definedName name="_xlnm.Print_Area" localSheetId="1">'2022'!$A$1:$P$35</definedName>
    <definedName name="_xlnm.Print_Area" localSheetId="0">'2023'!$A$1:$P$30</definedName>
    <definedName name="_xlnm.Print_Titles" localSheetId="16">'2007'!$1:$4</definedName>
    <definedName name="_xlnm.Print_Titles" localSheetId="15">'2008'!$1:$4</definedName>
    <definedName name="_xlnm.Print_Titles" localSheetId="14">'2009'!$1:$4</definedName>
    <definedName name="_xlnm.Print_Titles" localSheetId="13">'2010'!$1:$4</definedName>
    <definedName name="_xlnm.Print_Titles" localSheetId="12">'2011'!$1:$4</definedName>
    <definedName name="_xlnm.Print_Titles" localSheetId="11">'2012'!$1:$4</definedName>
    <definedName name="_xlnm.Print_Titles" localSheetId="10">'2013'!$1:$4</definedName>
    <definedName name="_xlnm.Print_Titles" localSheetId="9">'2014'!$1:$4</definedName>
    <definedName name="_xlnm.Print_Titles" localSheetId="8">'2015'!$1:$4</definedName>
    <definedName name="_xlnm.Print_Titles" localSheetId="7">'2016'!$1:$4</definedName>
    <definedName name="_xlnm.Print_Titles" localSheetId="6">'2017'!$1:$4</definedName>
    <definedName name="_xlnm.Print_Titles" localSheetId="5">'2018'!$1:$4</definedName>
    <definedName name="_xlnm.Print_Titles" localSheetId="4">'2019'!$1:$4</definedName>
    <definedName name="_xlnm.Print_Titles" localSheetId="3">'2020'!$1:$4</definedName>
    <definedName name="_xlnm.Print_Titles" localSheetId="2">'2021'!$1:$4</definedName>
    <definedName name="_xlnm.Print_Titles" localSheetId="1">'2022'!$1:$4</definedName>
    <definedName name="_xlnm.Print_Titles" localSheetId="0">'2023'!$1:$4</definedName>
  </definedNames>
  <calcPr calcId="162913"/>
</workbook>
</file>

<file path=xl/calcChain.xml><?xml version="1.0" encoding="utf-8"?>
<calcChain xmlns="http://schemas.openxmlformats.org/spreadsheetml/2006/main">
  <c r="E26" i="50" l="1"/>
  <c r="F26" i="50"/>
  <c r="G26" i="50"/>
  <c r="H26" i="50"/>
  <c r="I26" i="50"/>
  <c r="J26" i="50"/>
  <c r="K26" i="50"/>
  <c r="L26" i="50"/>
  <c r="M26" i="50"/>
  <c r="N26" i="50"/>
  <c r="D26" i="50"/>
  <c r="O25" i="50" l="1"/>
  <c r="P25" i="50" s="1"/>
  <c r="O24" i="50"/>
  <c r="P24" i="50" s="1"/>
  <c r="O23" i="50"/>
  <c r="P23" i="50" s="1"/>
  <c r="N22" i="50"/>
  <c r="M22" i="50"/>
  <c r="L22" i="50"/>
  <c r="K22" i="50"/>
  <c r="J22" i="50"/>
  <c r="I22" i="50"/>
  <c r="H22" i="50"/>
  <c r="G22" i="50"/>
  <c r="F22" i="50"/>
  <c r="E22" i="50"/>
  <c r="D22" i="50"/>
  <c r="O21" i="50"/>
  <c r="P21" i="50" s="1"/>
  <c r="O20" i="50"/>
  <c r="P20" i="50" s="1"/>
  <c r="N19" i="50"/>
  <c r="M19" i="50"/>
  <c r="L19" i="50"/>
  <c r="K19" i="50"/>
  <c r="J19" i="50"/>
  <c r="I19" i="50"/>
  <c r="H19" i="50"/>
  <c r="G19" i="50"/>
  <c r="F19" i="50"/>
  <c r="E19" i="50"/>
  <c r="D19" i="50"/>
  <c r="O18" i="50"/>
  <c r="P18" i="50" s="1"/>
  <c r="O17" i="50"/>
  <c r="P17" i="50" s="1"/>
  <c r="O16" i="50"/>
  <c r="P16" i="50" s="1"/>
  <c r="O15" i="50"/>
  <c r="P15" i="50" s="1"/>
  <c r="N14" i="50"/>
  <c r="M14" i="50"/>
  <c r="L14" i="50"/>
  <c r="K14" i="50"/>
  <c r="J14" i="50"/>
  <c r="I14" i="50"/>
  <c r="H14" i="50"/>
  <c r="G14" i="50"/>
  <c r="F14" i="50"/>
  <c r="E14" i="50"/>
  <c r="D14" i="50"/>
  <c r="O13" i="50"/>
  <c r="P13" i="50" s="1"/>
  <c r="O12" i="50"/>
  <c r="P12" i="50" s="1"/>
  <c r="N11" i="50"/>
  <c r="M11" i="50"/>
  <c r="L11" i="50"/>
  <c r="K11" i="50"/>
  <c r="J11" i="50"/>
  <c r="I11" i="50"/>
  <c r="H11" i="50"/>
  <c r="G11" i="50"/>
  <c r="F11" i="50"/>
  <c r="E11" i="50"/>
  <c r="D11" i="50"/>
  <c r="O10" i="50"/>
  <c r="P10" i="50" s="1"/>
  <c r="O9" i="50"/>
  <c r="P9" i="50" s="1"/>
  <c r="O8" i="50"/>
  <c r="P8" i="50" s="1"/>
  <c r="O7" i="50"/>
  <c r="P7" i="50" s="1"/>
  <c r="O6" i="50"/>
  <c r="P6" i="50" s="1"/>
  <c r="N5" i="50"/>
  <c r="M5" i="50"/>
  <c r="L5" i="50"/>
  <c r="K5" i="50"/>
  <c r="J5" i="50"/>
  <c r="I5" i="50"/>
  <c r="H5" i="50"/>
  <c r="G5" i="50"/>
  <c r="F5" i="50"/>
  <c r="E5" i="50"/>
  <c r="D5" i="50"/>
  <c r="O22" i="50" l="1"/>
  <c r="P22" i="50" s="1"/>
  <c r="O19" i="50"/>
  <c r="P19" i="50" s="1"/>
  <c r="O11" i="50"/>
  <c r="P11" i="50" s="1"/>
  <c r="O5" i="50"/>
  <c r="P5" i="50" s="1"/>
  <c r="O14" i="50"/>
  <c r="P14" i="50" s="1"/>
  <c r="E31" i="49"/>
  <c r="F31" i="49"/>
  <c r="G31" i="49"/>
  <c r="H31" i="49"/>
  <c r="I31" i="49"/>
  <c r="J31" i="49"/>
  <c r="K31" i="49"/>
  <c r="L31" i="49"/>
  <c r="M31" i="49"/>
  <c r="N31" i="49"/>
  <c r="D31" i="49"/>
  <c r="O26" i="50" l="1"/>
  <c r="P26" i="50" s="1"/>
  <c r="O30" i="49"/>
  <c r="P30" i="49" s="1"/>
  <c r="O29" i="49"/>
  <c r="P29" i="49" s="1"/>
  <c r="N28" i="49"/>
  <c r="M28" i="49"/>
  <c r="L28" i="49"/>
  <c r="K28" i="49"/>
  <c r="J28" i="49"/>
  <c r="I28" i="49"/>
  <c r="H28" i="49"/>
  <c r="G28" i="49"/>
  <c r="F28" i="49"/>
  <c r="E28" i="49"/>
  <c r="D28" i="49"/>
  <c r="O27" i="49"/>
  <c r="P27" i="49" s="1"/>
  <c r="O26" i="49"/>
  <c r="P26" i="49" s="1"/>
  <c r="N25" i="49"/>
  <c r="M25" i="49"/>
  <c r="L25" i="49"/>
  <c r="K25" i="49"/>
  <c r="J25" i="49"/>
  <c r="I25" i="49"/>
  <c r="H25" i="49"/>
  <c r="G25" i="49"/>
  <c r="F25" i="49"/>
  <c r="E25" i="49"/>
  <c r="D25" i="49"/>
  <c r="O24" i="49"/>
  <c r="P24" i="49" s="1"/>
  <c r="N23" i="49"/>
  <c r="M23" i="49"/>
  <c r="L23" i="49"/>
  <c r="K23" i="49"/>
  <c r="J23" i="49"/>
  <c r="I23" i="49"/>
  <c r="H23" i="49"/>
  <c r="G23" i="49"/>
  <c r="F23" i="49"/>
  <c r="E23" i="49"/>
  <c r="D23" i="49"/>
  <c r="O22" i="49"/>
  <c r="P22" i="49" s="1"/>
  <c r="O21" i="49"/>
  <c r="P21" i="49" s="1"/>
  <c r="N20" i="49"/>
  <c r="M20" i="49"/>
  <c r="L20" i="49"/>
  <c r="K20" i="49"/>
  <c r="J20" i="49"/>
  <c r="I20" i="49"/>
  <c r="H20" i="49"/>
  <c r="G20" i="49"/>
  <c r="F20" i="49"/>
  <c r="E20" i="49"/>
  <c r="D20" i="49"/>
  <c r="O19" i="49"/>
  <c r="P19" i="49" s="1"/>
  <c r="O18" i="49"/>
  <c r="P18" i="49" s="1"/>
  <c r="O17" i="49"/>
  <c r="P17" i="49" s="1"/>
  <c r="O16" i="49"/>
  <c r="P16" i="49" s="1"/>
  <c r="N15" i="49"/>
  <c r="M15" i="49"/>
  <c r="L15" i="49"/>
  <c r="K15" i="49"/>
  <c r="J15" i="49"/>
  <c r="I15" i="49"/>
  <c r="H15" i="49"/>
  <c r="G15" i="49"/>
  <c r="F15" i="49"/>
  <c r="E15" i="49"/>
  <c r="D15" i="49"/>
  <c r="O14" i="49"/>
  <c r="P14" i="49" s="1"/>
  <c r="O13" i="49"/>
  <c r="P13" i="49" s="1"/>
  <c r="N12" i="49"/>
  <c r="M12" i="49"/>
  <c r="L12" i="49"/>
  <c r="K12" i="49"/>
  <c r="J12" i="49"/>
  <c r="I12" i="49"/>
  <c r="H12" i="49"/>
  <c r="G12" i="49"/>
  <c r="F12" i="49"/>
  <c r="E12" i="49"/>
  <c r="D12" i="49"/>
  <c r="O11" i="49"/>
  <c r="P11" i="49" s="1"/>
  <c r="O10" i="49"/>
  <c r="P10" i="49" s="1"/>
  <c r="O9" i="49"/>
  <c r="P9" i="49" s="1"/>
  <c r="O8" i="49"/>
  <c r="P8" i="49" s="1"/>
  <c r="O7" i="49"/>
  <c r="P7" i="49" s="1"/>
  <c r="O6" i="49"/>
  <c r="P6" i="49" s="1"/>
  <c r="N5" i="49"/>
  <c r="M5" i="49"/>
  <c r="L5" i="49"/>
  <c r="K5" i="49"/>
  <c r="J5" i="49"/>
  <c r="I5" i="49"/>
  <c r="H5" i="49"/>
  <c r="G5" i="49"/>
  <c r="F5" i="49"/>
  <c r="E5" i="49"/>
  <c r="D5" i="49"/>
  <c r="O28" i="49" l="1"/>
  <c r="P28" i="49" s="1"/>
  <c r="O25" i="49"/>
  <c r="P25" i="49" s="1"/>
  <c r="O23" i="49"/>
  <c r="P23" i="49" s="1"/>
  <c r="O20" i="49"/>
  <c r="P20" i="49" s="1"/>
  <c r="O15" i="49"/>
  <c r="P15" i="49" s="1"/>
  <c r="O12" i="49"/>
  <c r="P12" i="49" s="1"/>
  <c r="O5" i="49"/>
  <c r="P5" i="49" s="1"/>
  <c r="N27" i="48"/>
  <c r="O26" i="48"/>
  <c r="P26" i="48" s="1"/>
  <c r="N25" i="48"/>
  <c r="M25" i="48"/>
  <c r="L25" i="48"/>
  <c r="K25" i="48"/>
  <c r="J25" i="48"/>
  <c r="I25" i="48"/>
  <c r="H25" i="48"/>
  <c r="G25" i="48"/>
  <c r="F25" i="48"/>
  <c r="E25" i="48"/>
  <c r="O25" i="48" s="1"/>
  <c r="P25" i="48" s="1"/>
  <c r="D25" i="48"/>
  <c r="O24" i="48"/>
  <c r="P24" i="48"/>
  <c r="N23" i="48"/>
  <c r="M23" i="48"/>
  <c r="L23" i="48"/>
  <c r="K23" i="48"/>
  <c r="J23" i="48"/>
  <c r="I23" i="48"/>
  <c r="H23" i="48"/>
  <c r="G23" i="48"/>
  <c r="F23" i="48"/>
  <c r="O23" i="48" s="1"/>
  <c r="P23" i="48" s="1"/>
  <c r="E23" i="48"/>
  <c r="D23" i="48"/>
  <c r="O22" i="48"/>
  <c r="P22" i="48"/>
  <c r="O21" i="48"/>
  <c r="P21" i="48" s="1"/>
  <c r="N20" i="48"/>
  <c r="M20" i="48"/>
  <c r="L20" i="48"/>
  <c r="K20" i="48"/>
  <c r="J20" i="48"/>
  <c r="I20" i="48"/>
  <c r="O20" i="48" s="1"/>
  <c r="P20" i="48" s="1"/>
  <c r="H20" i="48"/>
  <c r="G20" i="48"/>
  <c r="F20" i="48"/>
  <c r="E20" i="48"/>
  <c r="D20" i="48"/>
  <c r="O19" i="48"/>
  <c r="P19" i="48"/>
  <c r="O18" i="48"/>
  <c r="P18" i="48"/>
  <c r="O17" i="48"/>
  <c r="P17" i="48"/>
  <c r="O16" i="48"/>
  <c r="P16" i="48" s="1"/>
  <c r="N15" i="48"/>
  <c r="M15" i="48"/>
  <c r="L15" i="48"/>
  <c r="L27" i="48" s="1"/>
  <c r="K15" i="48"/>
  <c r="J15" i="48"/>
  <c r="I15" i="48"/>
  <c r="H15" i="48"/>
  <c r="G15" i="48"/>
  <c r="F15" i="48"/>
  <c r="E15" i="48"/>
  <c r="D15" i="48"/>
  <c r="O15" i="48" s="1"/>
  <c r="P15" i="48" s="1"/>
  <c r="O14" i="48"/>
  <c r="P14" i="48" s="1"/>
  <c r="O13" i="48"/>
  <c r="P13" i="48"/>
  <c r="N12" i="48"/>
  <c r="M12" i="48"/>
  <c r="L12" i="48"/>
  <c r="K12" i="48"/>
  <c r="J12" i="48"/>
  <c r="I12" i="48"/>
  <c r="H12" i="48"/>
  <c r="H27" i="48" s="1"/>
  <c r="G12" i="48"/>
  <c r="O12" i="48" s="1"/>
  <c r="P12" i="48" s="1"/>
  <c r="F12" i="48"/>
  <c r="E12" i="48"/>
  <c r="D12" i="48"/>
  <c r="O11" i="48"/>
  <c r="P11" i="48"/>
  <c r="O10" i="48"/>
  <c r="P10" i="48"/>
  <c r="O9" i="48"/>
  <c r="P9" i="48"/>
  <c r="O8" i="48"/>
  <c r="P8" i="48"/>
  <c r="O7" i="48"/>
  <c r="P7" i="48" s="1"/>
  <c r="O6" i="48"/>
  <c r="P6" i="48"/>
  <c r="N5" i="48"/>
  <c r="M5" i="48"/>
  <c r="M27" i="48" s="1"/>
  <c r="L5" i="48"/>
  <c r="K5" i="48"/>
  <c r="K27" i="48" s="1"/>
  <c r="J5" i="48"/>
  <c r="J27" i="48" s="1"/>
  <c r="I5" i="48"/>
  <c r="I27" i="48" s="1"/>
  <c r="H5" i="48"/>
  <c r="G5" i="48"/>
  <c r="G27" i="48" s="1"/>
  <c r="F5" i="48"/>
  <c r="F27" i="48" s="1"/>
  <c r="E5" i="48"/>
  <c r="E27" i="48" s="1"/>
  <c r="D5" i="48"/>
  <c r="D27" i="46"/>
  <c r="N26" i="46"/>
  <c r="O26" i="46" s="1"/>
  <c r="M25" i="46"/>
  <c r="L25" i="46"/>
  <c r="K25" i="46"/>
  <c r="J25" i="46"/>
  <c r="I25" i="46"/>
  <c r="H25" i="46"/>
  <c r="G25" i="46"/>
  <c r="F25" i="46"/>
  <c r="E25" i="46"/>
  <c r="D25" i="46"/>
  <c r="N25" i="46" s="1"/>
  <c r="O25" i="46" s="1"/>
  <c r="N24" i="46"/>
  <c r="O24" i="46" s="1"/>
  <c r="N23" i="46"/>
  <c r="O23" i="46"/>
  <c r="M22" i="46"/>
  <c r="L22" i="46"/>
  <c r="K22" i="46"/>
  <c r="J22" i="46"/>
  <c r="I22" i="46"/>
  <c r="H22" i="46"/>
  <c r="G22" i="46"/>
  <c r="F22" i="46"/>
  <c r="F27" i="46" s="1"/>
  <c r="E22" i="46"/>
  <c r="D22" i="46"/>
  <c r="N21" i="46"/>
  <c r="O21" i="46"/>
  <c r="N20" i="46"/>
  <c r="O20" i="46" s="1"/>
  <c r="M19" i="46"/>
  <c r="L19" i="46"/>
  <c r="K19" i="46"/>
  <c r="J19" i="46"/>
  <c r="I19" i="46"/>
  <c r="H19" i="46"/>
  <c r="N19" i="46" s="1"/>
  <c r="O19" i="46" s="1"/>
  <c r="G19" i="46"/>
  <c r="F19" i="46"/>
  <c r="E19" i="46"/>
  <c r="D19" i="46"/>
  <c r="N18" i="46"/>
  <c r="O18" i="46" s="1"/>
  <c r="N17" i="46"/>
  <c r="O17" i="46" s="1"/>
  <c r="N16" i="46"/>
  <c r="O16" i="46" s="1"/>
  <c r="M15" i="46"/>
  <c r="L15" i="46"/>
  <c r="N15" i="46" s="1"/>
  <c r="O15" i="46" s="1"/>
  <c r="K15" i="46"/>
  <c r="J15" i="46"/>
  <c r="I15" i="46"/>
  <c r="H15" i="46"/>
  <c r="G15" i="46"/>
  <c r="F15" i="46"/>
  <c r="E15" i="46"/>
  <c r="D15" i="46"/>
  <c r="N14" i="46"/>
  <c r="O14" i="46" s="1"/>
  <c r="N13" i="46"/>
  <c r="O13" i="46"/>
  <c r="M12" i="46"/>
  <c r="L12" i="46"/>
  <c r="K12" i="46"/>
  <c r="K27" i="46" s="1"/>
  <c r="J12" i="46"/>
  <c r="I12" i="46"/>
  <c r="H12" i="46"/>
  <c r="G12" i="46"/>
  <c r="F12" i="46"/>
  <c r="E12" i="46"/>
  <c r="E27" i="46" s="1"/>
  <c r="D12" i="46"/>
  <c r="N11" i="46"/>
  <c r="O11" i="46"/>
  <c r="N10" i="46"/>
  <c r="O10" i="46" s="1"/>
  <c r="N9" i="46"/>
  <c r="O9" i="46"/>
  <c r="N8" i="46"/>
  <c r="O8" i="46" s="1"/>
  <c r="N7" i="46"/>
  <c r="O7" i="46" s="1"/>
  <c r="N6" i="46"/>
  <c r="O6" i="46" s="1"/>
  <c r="M5" i="46"/>
  <c r="M27" i="46" s="1"/>
  <c r="L5" i="46"/>
  <c r="N5" i="46" s="1"/>
  <c r="O5" i="46" s="1"/>
  <c r="K5" i="46"/>
  <c r="J5" i="46"/>
  <c r="J27" i="46" s="1"/>
  <c r="I5" i="46"/>
  <c r="I27" i="46" s="1"/>
  <c r="H5" i="46"/>
  <c r="H27" i="46" s="1"/>
  <c r="G5" i="46"/>
  <c r="G27" i="46" s="1"/>
  <c r="F5" i="46"/>
  <c r="E5" i="46"/>
  <c r="D5" i="46"/>
  <c r="H26" i="45"/>
  <c r="N25" i="45"/>
  <c r="O25" i="45" s="1"/>
  <c r="M24" i="45"/>
  <c r="L24" i="45"/>
  <c r="K24" i="45"/>
  <c r="J24" i="45"/>
  <c r="N24" i="45" s="1"/>
  <c r="O24" i="45" s="1"/>
  <c r="I24" i="45"/>
  <c r="H24" i="45"/>
  <c r="G24" i="45"/>
  <c r="F24" i="45"/>
  <c r="E24" i="45"/>
  <c r="D24" i="45"/>
  <c r="N23" i="45"/>
  <c r="O23" i="45" s="1"/>
  <c r="M22" i="45"/>
  <c r="L22" i="45"/>
  <c r="K22" i="45"/>
  <c r="J22" i="45"/>
  <c r="N22" i="45" s="1"/>
  <c r="O22" i="45" s="1"/>
  <c r="I22" i="45"/>
  <c r="H22" i="45"/>
  <c r="G22" i="45"/>
  <c r="F22" i="45"/>
  <c r="E22" i="45"/>
  <c r="D22" i="45"/>
  <c r="N21" i="45"/>
  <c r="O21" i="45" s="1"/>
  <c r="M20" i="45"/>
  <c r="L20" i="45"/>
  <c r="K20" i="45"/>
  <c r="J20" i="45"/>
  <c r="N20" i="45" s="1"/>
  <c r="O20" i="45" s="1"/>
  <c r="I20" i="45"/>
  <c r="H20" i="45"/>
  <c r="G20" i="45"/>
  <c r="F20" i="45"/>
  <c r="E20" i="45"/>
  <c r="D20" i="45"/>
  <c r="N19" i="45"/>
  <c r="O19" i="45" s="1"/>
  <c r="N18" i="45"/>
  <c r="O18" i="45" s="1"/>
  <c r="N17" i="45"/>
  <c r="O17" i="45"/>
  <c r="N16" i="45"/>
  <c r="O16" i="45" s="1"/>
  <c r="M15" i="45"/>
  <c r="L15" i="45"/>
  <c r="K15" i="45"/>
  <c r="J15" i="45"/>
  <c r="I15" i="45"/>
  <c r="H15" i="45"/>
  <c r="G15" i="45"/>
  <c r="F15" i="45"/>
  <c r="E15" i="45"/>
  <c r="D15" i="45"/>
  <c r="N15" i="45" s="1"/>
  <c r="O15" i="45" s="1"/>
  <c r="N14" i="45"/>
  <c r="O14" i="45" s="1"/>
  <c r="N13" i="45"/>
  <c r="O13" i="45"/>
  <c r="M12" i="45"/>
  <c r="M26" i="45" s="1"/>
  <c r="L12" i="45"/>
  <c r="K12" i="45"/>
  <c r="J12" i="45"/>
  <c r="I12" i="45"/>
  <c r="I26" i="45" s="1"/>
  <c r="H12" i="45"/>
  <c r="G12" i="45"/>
  <c r="G26" i="45" s="1"/>
  <c r="F12" i="45"/>
  <c r="N12" i="45" s="1"/>
  <c r="O12" i="45" s="1"/>
  <c r="E12" i="45"/>
  <c r="D12" i="45"/>
  <c r="N11" i="45"/>
  <c r="O11" i="45"/>
  <c r="N10" i="45"/>
  <c r="O10" i="45" s="1"/>
  <c r="N9" i="45"/>
  <c r="O9" i="45" s="1"/>
  <c r="N8" i="45"/>
  <c r="O8" i="45" s="1"/>
  <c r="N7" i="45"/>
  <c r="O7" i="45"/>
  <c r="N6" i="45"/>
  <c r="O6" i="45" s="1"/>
  <c r="M5" i="45"/>
  <c r="L5" i="45"/>
  <c r="L26" i="45" s="1"/>
  <c r="K5" i="45"/>
  <c r="K26" i="45" s="1"/>
  <c r="J5" i="45"/>
  <c r="J26" i="45" s="1"/>
  <c r="I5" i="45"/>
  <c r="H5" i="45"/>
  <c r="G5" i="45"/>
  <c r="F5" i="45"/>
  <c r="F26" i="45" s="1"/>
  <c r="E5" i="45"/>
  <c r="E26" i="45" s="1"/>
  <c r="D5" i="45"/>
  <c r="D26" i="45" s="1"/>
  <c r="N29" i="44"/>
  <c r="O29" i="44"/>
  <c r="M28" i="44"/>
  <c r="L28" i="44"/>
  <c r="K28" i="44"/>
  <c r="J28" i="44"/>
  <c r="I28" i="44"/>
  <c r="H28" i="44"/>
  <c r="G28" i="44"/>
  <c r="F28" i="44"/>
  <c r="E28" i="44"/>
  <c r="D28" i="44"/>
  <c r="N27" i="44"/>
  <c r="O27" i="44"/>
  <c r="N26" i="44"/>
  <c r="O26" i="44" s="1"/>
  <c r="N25" i="44"/>
  <c r="O25" i="44"/>
  <c r="N24" i="44"/>
  <c r="O24" i="44" s="1"/>
  <c r="M23" i="44"/>
  <c r="L23" i="44"/>
  <c r="K23" i="44"/>
  <c r="J23" i="44"/>
  <c r="I23" i="44"/>
  <c r="I30" i="44" s="1"/>
  <c r="H23" i="44"/>
  <c r="H30" i="44" s="1"/>
  <c r="G23" i="44"/>
  <c r="F23" i="44"/>
  <c r="E23" i="44"/>
  <c r="D23" i="44"/>
  <c r="N22" i="44"/>
  <c r="O22" i="44" s="1"/>
  <c r="N21" i="44"/>
  <c r="O21" i="44" s="1"/>
  <c r="M20" i="44"/>
  <c r="L20" i="44"/>
  <c r="K20" i="44"/>
  <c r="J20" i="44"/>
  <c r="I20" i="44"/>
  <c r="H20" i="44"/>
  <c r="G20" i="44"/>
  <c r="F20" i="44"/>
  <c r="E20" i="44"/>
  <c r="N20" i="44" s="1"/>
  <c r="O20" i="44" s="1"/>
  <c r="D20" i="44"/>
  <c r="N19" i="44"/>
  <c r="O19" i="44" s="1"/>
  <c r="N18" i="44"/>
  <c r="O18" i="44" s="1"/>
  <c r="N17" i="44"/>
  <c r="O17" i="44"/>
  <c r="N16" i="44"/>
  <c r="O16" i="44" s="1"/>
  <c r="M15" i="44"/>
  <c r="L15" i="44"/>
  <c r="K15" i="44"/>
  <c r="J15" i="44"/>
  <c r="I15" i="44"/>
  <c r="H15" i="44"/>
  <c r="G15" i="44"/>
  <c r="F15" i="44"/>
  <c r="E15" i="44"/>
  <c r="D15" i="44"/>
  <c r="N15" i="44" s="1"/>
  <c r="O15" i="44" s="1"/>
  <c r="N14" i="44"/>
  <c r="O14" i="44" s="1"/>
  <c r="N13" i="44"/>
  <c r="O13" i="44"/>
  <c r="M12" i="44"/>
  <c r="L12" i="44"/>
  <c r="K12" i="44"/>
  <c r="J12" i="44"/>
  <c r="I12" i="44"/>
  <c r="H12" i="44"/>
  <c r="G12" i="44"/>
  <c r="F12" i="44"/>
  <c r="N12" i="44" s="1"/>
  <c r="O12" i="44" s="1"/>
  <c r="E12" i="44"/>
  <c r="D12" i="44"/>
  <c r="N11" i="44"/>
  <c r="O11" i="44"/>
  <c r="N10" i="44"/>
  <c r="O10" i="44" s="1"/>
  <c r="N9" i="44"/>
  <c r="O9" i="44" s="1"/>
  <c r="N8" i="44"/>
  <c r="O8" i="44" s="1"/>
  <c r="N7" i="44"/>
  <c r="O7" i="44"/>
  <c r="N6" i="44"/>
  <c r="O6" i="44" s="1"/>
  <c r="M5" i="44"/>
  <c r="M30" i="44" s="1"/>
  <c r="L5" i="44"/>
  <c r="L30" i="44" s="1"/>
  <c r="K5" i="44"/>
  <c r="K30" i="44" s="1"/>
  <c r="J5" i="44"/>
  <c r="J30" i="44" s="1"/>
  <c r="I5" i="44"/>
  <c r="H5" i="44"/>
  <c r="G5" i="44"/>
  <c r="G30" i="44" s="1"/>
  <c r="F5" i="44"/>
  <c r="F30" i="44" s="1"/>
  <c r="E5" i="44"/>
  <c r="E30" i="44" s="1"/>
  <c r="D5" i="44"/>
  <c r="N5" i="44" s="1"/>
  <c r="O5" i="44" s="1"/>
  <c r="N29" i="43"/>
  <c r="O29" i="43"/>
  <c r="M28" i="43"/>
  <c r="L28" i="43"/>
  <c r="K28" i="43"/>
  <c r="J28" i="43"/>
  <c r="I28" i="43"/>
  <c r="N28" i="43" s="1"/>
  <c r="O28" i="43" s="1"/>
  <c r="H28" i="43"/>
  <c r="G28" i="43"/>
  <c r="F28" i="43"/>
  <c r="E28" i="43"/>
  <c r="D28" i="43"/>
  <c r="N27" i="43"/>
  <c r="O27" i="43"/>
  <c r="N26" i="43"/>
  <c r="O26" i="43" s="1"/>
  <c r="N25" i="43"/>
  <c r="O25" i="43"/>
  <c r="N24" i="43"/>
  <c r="O24" i="43" s="1"/>
  <c r="M23" i="43"/>
  <c r="L23" i="43"/>
  <c r="K23" i="43"/>
  <c r="J23" i="43"/>
  <c r="I23" i="43"/>
  <c r="I30" i="43" s="1"/>
  <c r="H23" i="43"/>
  <c r="H30" i="43" s="1"/>
  <c r="G23" i="43"/>
  <c r="F23" i="43"/>
  <c r="E23" i="43"/>
  <c r="D23" i="43"/>
  <c r="N22" i="43"/>
  <c r="O22" i="43" s="1"/>
  <c r="N21" i="43"/>
  <c r="O21" i="43" s="1"/>
  <c r="M20" i="43"/>
  <c r="L20" i="43"/>
  <c r="K20" i="43"/>
  <c r="J20" i="43"/>
  <c r="I20" i="43"/>
  <c r="H20" i="43"/>
  <c r="G20" i="43"/>
  <c r="F20" i="43"/>
  <c r="E20" i="43"/>
  <c r="N20" i="43" s="1"/>
  <c r="O20" i="43" s="1"/>
  <c r="D20" i="43"/>
  <c r="N19" i="43"/>
  <c r="O19" i="43" s="1"/>
  <c r="N18" i="43"/>
  <c r="O18" i="43" s="1"/>
  <c r="N17" i="43"/>
  <c r="O17" i="43"/>
  <c r="N16" i="43"/>
  <c r="O16" i="43" s="1"/>
  <c r="M15" i="43"/>
  <c r="L15" i="43"/>
  <c r="K15" i="43"/>
  <c r="J15" i="43"/>
  <c r="I15" i="43"/>
  <c r="H15" i="43"/>
  <c r="G15" i="43"/>
  <c r="F15" i="43"/>
  <c r="E15" i="43"/>
  <c r="D15" i="43"/>
  <c r="N15" i="43" s="1"/>
  <c r="O15" i="43" s="1"/>
  <c r="N14" i="43"/>
  <c r="O14" i="43" s="1"/>
  <c r="N13" i="43"/>
  <c r="O13" i="43"/>
  <c r="M12" i="43"/>
  <c r="L12" i="43"/>
  <c r="K12" i="43"/>
  <c r="J12" i="43"/>
  <c r="I12" i="43"/>
  <c r="H12" i="43"/>
  <c r="G12" i="43"/>
  <c r="F12" i="43"/>
  <c r="N12" i="43" s="1"/>
  <c r="O12" i="43" s="1"/>
  <c r="E12" i="43"/>
  <c r="D12" i="43"/>
  <c r="N11" i="43"/>
  <c r="O11" i="43"/>
  <c r="N10" i="43"/>
  <c r="O10" i="43" s="1"/>
  <c r="N9" i="43"/>
  <c r="O9" i="43" s="1"/>
  <c r="N8" i="43"/>
  <c r="O8" i="43" s="1"/>
  <c r="N7" i="43"/>
  <c r="O7" i="43"/>
  <c r="N6" i="43"/>
  <c r="O6" i="43" s="1"/>
  <c r="M5" i="43"/>
  <c r="M30" i="43" s="1"/>
  <c r="L5" i="43"/>
  <c r="L30" i="43" s="1"/>
  <c r="K5" i="43"/>
  <c r="K30" i="43" s="1"/>
  <c r="J5" i="43"/>
  <c r="J30" i="43" s="1"/>
  <c r="I5" i="43"/>
  <c r="H5" i="43"/>
  <c r="G5" i="43"/>
  <c r="G30" i="43" s="1"/>
  <c r="F5" i="43"/>
  <c r="F30" i="43" s="1"/>
  <c r="E5" i="43"/>
  <c r="E30" i="43" s="1"/>
  <c r="D5" i="43"/>
  <c r="N5" i="43" s="1"/>
  <c r="O5" i="43" s="1"/>
  <c r="N28" i="42"/>
  <c r="O28" i="42"/>
  <c r="M27" i="42"/>
  <c r="L27" i="42"/>
  <c r="K27" i="42"/>
  <c r="J27" i="42"/>
  <c r="I27" i="42"/>
  <c r="H27" i="42"/>
  <c r="G27" i="42"/>
  <c r="F27" i="42"/>
  <c r="E27" i="42"/>
  <c r="D27" i="42"/>
  <c r="N26" i="42"/>
  <c r="O26" i="42"/>
  <c r="N25" i="42"/>
  <c r="O25" i="42" s="1"/>
  <c r="N24" i="42"/>
  <c r="O24" i="42"/>
  <c r="M23" i="42"/>
  <c r="L23" i="42"/>
  <c r="K23" i="42"/>
  <c r="J23" i="42"/>
  <c r="I23" i="42"/>
  <c r="H23" i="42"/>
  <c r="G23" i="42"/>
  <c r="F23" i="42"/>
  <c r="N23" i="42" s="1"/>
  <c r="O23" i="42" s="1"/>
  <c r="E23" i="42"/>
  <c r="D23" i="42"/>
  <c r="N22" i="42"/>
  <c r="O22" i="42"/>
  <c r="N21" i="42"/>
  <c r="O21" i="42" s="1"/>
  <c r="M20" i="42"/>
  <c r="L20" i="42"/>
  <c r="K20" i="42"/>
  <c r="J20" i="42"/>
  <c r="I20" i="42"/>
  <c r="H20" i="42"/>
  <c r="H29" i="42" s="1"/>
  <c r="G20" i="42"/>
  <c r="F20" i="42"/>
  <c r="E20" i="42"/>
  <c r="D20" i="42"/>
  <c r="N19" i="42"/>
  <c r="O19" i="42" s="1"/>
  <c r="N18" i="42"/>
  <c r="O18" i="42" s="1"/>
  <c r="N17" i="42"/>
  <c r="O17" i="42" s="1"/>
  <c r="N16" i="42"/>
  <c r="O16" i="42"/>
  <c r="M15" i="42"/>
  <c r="L15" i="42"/>
  <c r="K15" i="42"/>
  <c r="J15" i="42"/>
  <c r="I15" i="42"/>
  <c r="H15" i="42"/>
  <c r="G15" i="42"/>
  <c r="F15" i="42"/>
  <c r="E15" i="42"/>
  <c r="D15" i="42"/>
  <c r="N14" i="42"/>
  <c r="O14" i="42"/>
  <c r="N13" i="42"/>
  <c r="O13" i="42" s="1"/>
  <c r="M12" i="42"/>
  <c r="M29" i="42" s="1"/>
  <c r="L12" i="42"/>
  <c r="K12" i="42"/>
  <c r="J12" i="42"/>
  <c r="I12" i="42"/>
  <c r="H12" i="42"/>
  <c r="G12" i="42"/>
  <c r="G29" i="42" s="1"/>
  <c r="F12" i="42"/>
  <c r="E12" i="42"/>
  <c r="D12" i="42"/>
  <c r="N12" i="42" s="1"/>
  <c r="O12" i="42" s="1"/>
  <c r="N11" i="42"/>
  <c r="O11" i="42" s="1"/>
  <c r="N10" i="42"/>
  <c r="O10" i="42"/>
  <c r="N9" i="42"/>
  <c r="O9" i="42" s="1"/>
  <c r="N8" i="42"/>
  <c r="O8" i="42" s="1"/>
  <c r="N7" i="42"/>
  <c r="O7" i="42" s="1"/>
  <c r="N6" i="42"/>
  <c r="O6" i="42"/>
  <c r="M5" i="42"/>
  <c r="L5" i="42"/>
  <c r="L29" i="42" s="1"/>
  <c r="K5" i="42"/>
  <c r="K29" i="42" s="1"/>
  <c r="J5" i="42"/>
  <c r="J29" i="42" s="1"/>
  <c r="I5" i="42"/>
  <c r="I29" i="42" s="1"/>
  <c r="H5" i="42"/>
  <c r="G5" i="42"/>
  <c r="F5" i="42"/>
  <c r="F29" i="42" s="1"/>
  <c r="E5" i="42"/>
  <c r="E29" i="42" s="1"/>
  <c r="D5" i="42"/>
  <c r="D29" i="42" s="1"/>
  <c r="J31" i="41"/>
  <c r="N30" i="41"/>
  <c r="O30" i="41" s="1"/>
  <c r="M29" i="41"/>
  <c r="L29" i="41"/>
  <c r="N29" i="41" s="1"/>
  <c r="O29" i="41" s="1"/>
  <c r="K29" i="41"/>
  <c r="J29" i="41"/>
  <c r="I29" i="41"/>
  <c r="H29" i="41"/>
  <c r="G29" i="41"/>
  <c r="F29" i="41"/>
  <c r="E29" i="41"/>
  <c r="D29" i="41"/>
  <c r="N28" i="41"/>
  <c r="O28" i="41" s="1"/>
  <c r="N27" i="41"/>
  <c r="O27" i="41"/>
  <c r="N26" i="41"/>
  <c r="O26" i="41" s="1"/>
  <c r="N25" i="41"/>
  <c r="O25" i="41"/>
  <c r="M24" i="41"/>
  <c r="L24" i="41"/>
  <c r="K24" i="41"/>
  <c r="J24" i="41"/>
  <c r="I24" i="41"/>
  <c r="H24" i="41"/>
  <c r="G24" i="41"/>
  <c r="F24" i="41"/>
  <c r="N24" i="41" s="1"/>
  <c r="O24" i="41" s="1"/>
  <c r="E24" i="41"/>
  <c r="D24" i="41"/>
  <c r="N23" i="41"/>
  <c r="O23" i="41"/>
  <c r="N22" i="41"/>
  <c r="O22" i="41" s="1"/>
  <c r="M21" i="41"/>
  <c r="L21" i="41"/>
  <c r="K21" i="41"/>
  <c r="J21" i="41"/>
  <c r="I21" i="41"/>
  <c r="H21" i="41"/>
  <c r="N21" i="41" s="1"/>
  <c r="O21" i="41" s="1"/>
  <c r="G21" i="41"/>
  <c r="F21" i="41"/>
  <c r="E21" i="41"/>
  <c r="D21" i="41"/>
  <c r="N20" i="41"/>
  <c r="O20" i="41" s="1"/>
  <c r="N19" i="41"/>
  <c r="O19" i="41" s="1"/>
  <c r="N18" i="41"/>
  <c r="O18" i="41" s="1"/>
  <c r="N17" i="41"/>
  <c r="O17" i="41"/>
  <c r="N16" i="41"/>
  <c r="O16" i="41" s="1"/>
  <c r="M15" i="41"/>
  <c r="L15" i="41"/>
  <c r="K15" i="41"/>
  <c r="J15" i="41"/>
  <c r="I15" i="41"/>
  <c r="H15" i="41"/>
  <c r="G15" i="41"/>
  <c r="F15" i="41"/>
  <c r="E15" i="41"/>
  <c r="D15" i="41"/>
  <c r="N15" i="41" s="1"/>
  <c r="O15" i="41" s="1"/>
  <c r="N14" i="41"/>
  <c r="O14" i="41" s="1"/>
  <c r="N13" i="41"/>
  <c r="O13" i="41"/>
  <c r="M12" i="41"/>
  <c r="L12" i="41"/>
  <c r="K12" i="41"/>
  <c r="J12" i="41"/>
  <c r="I12" i="41"/>
  <c r="I31" i="41" s="1"/>
  <c r="H12" i="41"/>
  <c r="G12" i="41"/>
  <c r="F12" i="41"/>
  <c r="N12" i="41" s="1"/>
  <c r="O12" i="41" s="1"/>
  <c r="E12" i="41"/>
  <c r="D12" i="41"/>
  <c r="N11" i="41"/>
  <c r="O11" i="41"/>
  <c r="N10" i="41"/>
  <c r="O10" i="41" s="1"/>
  <c r="N9" i="41"/>
  <c r="O9" i="41" s="1"/>
  <c r="N8" i="41"/>
  <c r="O8" i="41" s="1"/>
  <c r="N7" i="41"/>
  <c r="O7" i="41"/>
  <c r="N6" i="41"/>
  <c r="O6" i="41" s="1"/>
  <c r="M5" i="41"/>
  <c r="M31" i="41" s="1"/>
  <c r="L5" i="41"/>
  <c r="L31" i="41" s="1"/>
  <c r="K5" i="41"/>
  <c r="K31" i="41" s="1"/>
  <c r="J5" i="41"/>
  <c r="I5" i="41"/>
  <c r="H5" i="41"/>
  <c r="H31" i="41" s="1"/>
  <c r="G5" i="41"/>
  <c r="G31" i="41" s="1"/>
  <c r="F5" i="41"/>
  <c r="E5" i="41"/>
  <c r="E31" i="41" s="1"/>
  <c r="D5" i="41"/>
  <c r="D31" i="41" s="1"/>
  <c r="N25" i="40"/>
  <c r="O25" i="40"/>
  <c r="M24" i="40"/>
  <c r="L24" i="40"/>
  <c r="K24" i="40"/>
  <c r="J24" i="40"/>
  <c r="I24" i="40"/>
  <c r="H24" i="40"/>
  <c r="G24" i="40"/>
  <c r="F24" i="40"/>
  <c r="E24" i="40"/>
  <c r="N24" i="40" s="1"/>
  <c r="O24" i="40" s="1"/>
  <c r="D24" i="40"/>
  <c r="N23" i="40"/>
  <c r="O23" i="40"/>
  <c r="N22" i="40"/>
  <c r="O22" i="40"/>
  <c r="M21" i="40"/>
  <c r="L21" i="40"/>
  <c r="K21" i="40"/>
  <c r="J21" i="40"/>
  <c r="I21" i="40"/>
  <c r="H21" i="40"/>
  <c r="G21" i="40"/>
  <c r="G26" i="40" s="1"/>
  <c r="F21" i="40"/>
  <c r="E21" i="40"/>
  <c r="D21" i="40"/>
  <c r="N20" i="40"/>
  <c r="O20" i="40"/>
  <c r="N19" i="40"/>
  <c r="O19" i="40" s="1"/>
  <c r="M18" i="40"/>
  <c r="L18" i="40"/>
  <c r="K18" i="40"/>
  <c r="J18" i="40"/>
  <c r="J26" i="40" s="1"/>
  <c r="I18" i="40"/>
  <c r="H18" i="40"/>
  <c r="G18" i="40"/>
  <c r="F18" i="40"/>
  <c r="E18" i="40"/>
  <c r="D18" i="40"/>
  <c r="N18" i="40" s="1"/>
  <c r="O18" i="40" s="1"/>
  <c r="N17" i="40"/>
  <c r="O17" i="40" s="1"/>
  <c r="N16" i="40"/>
  <c r="O16" i="40" s="1"/>
  <c r="M15" i="40"/>
  <c r="L15" i="40"/>
  <c r="N15" i="40" s="1"/>
  <c r="O15" i="40" s="1"/>
  <c r="K15" i="40"/>
  <c r="J15" i="40"/>
  <c r="I15" i="40"/>
  <c r="I26" i="40" s="1"/>
  <c r="H15" i="40"/>
  <c r="H26" i="40" s="1"/>
  <c r="G15" i="40"/>
  <c r="F15" i="40"/>
  <c r="E15" i="40"/>
  <c r="D15" i="40"/>
  <c r="N14" i="40"/>
  <c r="O14" i="40" s="1"/>
  <c r="N13" i="40"/>
  <c r="O13" i="40"/>
  <c r="N12" i="40"/>
  <c r="O12" i="40" s="1"/>
  <c r="M11" i="40"/>
  <c r="L11" i="40"/>
  <c r="K11" i="40"/>
  <c r="K26" i="40" s="1"/>
  <c r="J11" i="40"/>
  <c r="I11" i="40"/>
  <c r="H11" i="40"/>
  <c r="G11" i="40"/>
  <c r="F11" i="40"/>
  <c r="E11" i="40"/>
  <c r="E26" i="40" s="1"/>
  <c r="D11" i="40"/>
  <c r="N11" i="40" s="1"/>
  <c r="O11" i="40" s="1"/>
  <c r="N10" i="40"/>
  <c r="O10" i="40" s="1"/>
  <c r="N9" i="40"/>
  <c r="O9" i="40"/>
  <c r="N8" i="40"/>
  <c r="O8" i="40" s="1"/>
  <c r="N7" i="40"/>
  <c r="O7" i="40" s="1"/>
  <c r="N6" i="40"/>
  <c r="O6" i="40" s="1"/>
  <c r="M5" i="40"/>
  <c r="M26" i="40"/>
  <c r="L5" i="40"/>
  <c r="L26" i="40" s="1"/>
  <c r="K5" i="40"/>
  <c r="J5" i="40"/>
  <c r="I5" i="40"/>
  <c r="H5" i="40"/>
  <c r="G5" i="40"/>
  <c r="F5" i="40"/>
  <c r="N5" i="40" s="1"/>
  <c r="O5" i="40" s="1"/>
  <c r="E5" i="40"/>
  <c r="D5" i="40"/>
  <c r="D26" i="40" s="1"/>
  <c r="N30" i="39"/>
  <c r="O30" i="39" s="1"/>
  <c r="M29" i="39"/>
  <c r="L29" i="39"/>
  <c r="K29" i="39"/>
  <c r="J29" i="39"/>
  <c r="I29" i="39"/>
  <c r="H29" i="39"/>
  <c r="G29" i="39"/>
  <c r="F29" i="39"/>
  <c r="E29" i="39"/>
  <c r="D29" i="39"/>
  <c r="N29" i="39" s="1"/>
  <c r="O29" i="39" s="1"/>
  <c r="N28" i="39"/>
  <c r="O28" i="39" s="1"/>
  <c r="N27" i="39"/>
  <c r="O27" i="39" s="1"/>
  <c r="N26" i="39"/>
  <c r="O26" i="39"/>
  <c r="N25" i="39"/>
  <c r="O25" i="39" s="1"/>
  <c r="M24" i="39"/>
  <c r="L24" i="39"/>
  <c r="K24" i="39"/>
  <c r="J24" i="39"/>
  <c r="I24" i="39"/>
  <c r="H24" i="39"/>
  <c r="G24" i="39"/>
  <c r="F24" i="39"/>
  <c r="E24" i="39"/>
  <c r="D24" i="39"/>
  <c r="N24" i="39" s="1"/>
  <c r="O24" i="39" s="1"/>
  <c r="N23" i="39"/>
  <c r="O23" i="39" s="1"/>
  <c r="N22" i="39"/>
  <c r="O22" i="39"/>
  <c r="M21" i="39"/>
  <c r="L21" i="39"/>
  <c r="K21" i="39"/>
  <c r="J21" i="39"/>
  <c r="I21" i="39"/>
  <c r="H21" i="39"/>
  <c r="G21" i="39"/>
  <c r="F21" i="39"/>
  <c r="N21" i="39" s="1"/>
  <c r="O21" i="39" s="1"/>
  <c r="E21" i="39"/>
  <c r="D21" i="39"/>
  <c r="N20" i="39"/>
  <c r="O20" i="39" s="1"/>
  <c r="N19" i="39"/>
  <c r="O19" i="39" s="1"/>
  <c r="N18" i="39"/>
  <c r="O18" i="39" s="1"/>
  <c r="N17" i="39"/>
  <c r="O17" i="39"/>
  <c r="N16" i="39"/>
  <c r="O16" i="39" s="1"/>
  <c r="M15" i="39"/>
  <c r="L15" i="39"/>
  <c r="L31" i="39" s="1"/>
  <c r="K15" i="39"/>
  <c r="J15" i="39"/>
  <c r="I15" i="39"/>
  <c r="H15" i="39"/>
  <c r="G15" i="39"/>
  <c r="F15" i="39"/>
  <c r="E15" i="39"/>
  <c r="D15" i="39"/>
  <c r="N15" i="39" s="1"/>
  <c r="O15" i="39" s="1"/>
  <c r="N14" i="39"/>
  <c r="O14" i="39"/>
  <c r="N13" i="39"/>
  <c r="O13" i="39" s="1"/>
  <c r="M12" i="39"/>
  <c r="L12" i="39"/>
  <c r="K12" i="39"/>
  <c r="J12" i="39"/>
  <c r="I12" i="39"/>
  <c r="I31" i="39" s="1"/>
  <c r="H12" i="39"/>
  <c r="N12" i="39" s="1"/>
  <c r="O12" i="39" s="1"/>
  <c r="G12" i="39"/>
  <c r="F12" i="39"/>
  <c r="E12" i="39"/>
  <c r="D12" i="39"/>
  <c r="N11" i="39"/>
  <c r="O11" i="39" s="1"/>
  <c r="N10" i="39"/>
  <c r="O10" i="39"/>
  <c r="N9" i="39"/>
  <c r="O9" i="39"/>
  <c r="N8" i="39"/>
  <c r="O8" i="39" s="1"/>
  <c r="N7" i="39"/>
  <c r="O7" i="39"/>
  <c r="N6" i="39"/>
  <c r="O6" i="39"/>
  <c r="M5" i="39"/>
  <c r="M31" i="39" s="1"/>
  <c r="L5" i="39"/>
  <c r="K5" i="39"/>
  <c r="K31" i="39"/>
  <c r="J5" i="39"/>
  <c r="J31" i="39" s="1"/>
  <c r="I5" i="39"/>
  <c r="H5" i="39"/>
  <c r="G5" i="39"/>
  <c r="G31" i="39" s="1"/>
  <c r="F5" i="39"/>
  <c r="E5" i="39"/>
  <c r="E31" i="39" s="1"/>
  <c r="D5" i="39"/>
  <c r="D31" i="39" s="1"/>
  <c r="N5" i="39"/>
  <c r="O5" i="39" s="1"/>
  <c r="N28" i="38"/>
  <c r="O28" i="38"/>
  <c r="M27" i="38"/>
  <c r="L27" i="38"/>
  <c r="K27" i="38"/>
  <c r="J27" i="38"/>
  <c r="I27" i="38"/>
  <c r="H27" i="38"/>
  <c r="G27" i="38"/>
  <c r="F27" i="38"/>
  <c r="E27" i="38"/>
  <c r="D27" i="38"/>
  <c r="N27" i="38" s="1"/>
  <c r="O27" i="38" s="1"/>
  <c r="N26" i="38"/>
  <c r="O26" i="38"/>
  <c r="N25" i="38"/>
  <c r="O25" i="38" s="1"/>
  <c r="M24" i="38"/>
  <c r="L24" i="38"/>
  <c r="K24" i="38"/>
  <c r="J24" i="38"/>
  <c r="J29" i="38" s="1"/>
  <c r="I24" i="38"/>
  <c r="N24" i="38" s="1"/>
  <c r="O24" i="38" s="1"/>
  <c r="H24" i="38"/>
  <c r="G24" i="38"/>
  <c r="F24" i="38"/>
  <c r="E24" i="38"/>
  <c r="D24" i="38"/>
  <c r="N23" i="38"/>
  <c r="O23" i="38"/>
  <c r="N22" i="38"/>
  <c r="O22" i="38"/>
  <c r="M21" i="38"/>
  <c r="M29" i="38" s="1"/>
  <c r="L21" i="38"/>
  <c r="K21" i="38"/>
  <c r="J21" i="38"/>
  <c r="I21" i="38"/>
  <c r="I29" i="38" s="1"/>
  <c r="H21" i="38"/>
  <c r="G21" i="38"/>
  <c r="F21" i="38"/>
  <c r="E21" i="38"/>
  <c r="D21" i="38"/>
  <c r="N21" i="38" s="1"/>
  <c r="O21" i="38" s="1"/>
  <c r="N20" i="38"/>
  <c r="O20" i="38" s="1"/>
  <c r="N19" i="38"/>
  <c r="O19" i="38"/>
  <c r="N18" i="38"/>
  <c r="O18" i="38"/>
  <c r="N17" i="38"/>
  <c r="O17" i="38" s="1"/>
  <c r="N16" i="38"/>
  <c r="O16" i="38"/>
  <c r="M15" i="38"/>
  <c r="L15" i="38"/>
  <c r="K15" i="38"/>
  <c r="J15" i="38"/>
  <c r="I15" i="38"/>
  <c r="H15" i="38"/>
  <c r="G15" i="38"/>
  <c r="F15" i="38"/>
  <c r="E15" i="38"/>
  <c r="D15" i="38"/>
  <c r="N15" i="38" s="1"/>
  <c r="O15" i="38" s="1"/>
  <c r="N14" i="38"/>
  <c r="O14" i="38" s="1"/>
  <c r="N13" i="38"/>
  <c r="O13" i="38"/>
  <c r="M12" i="38"/>
  <c r="L12" i="38"/>
  <c r="K12" i="38"/>
  <c r="J12" i="38"/>
  <c r="I12" i="38"/>
  <c r="H12" i="38"/>
  <c r="G12" i="38"/>
  <c r="F12" i="38"/>
  <c r="F29" i="38" s="1"/>
  <c r="E12" i="38"/>
  <c r="N12" i="38"/>
  <c r="O12" i="38"/>
  <c r="D12" i="38"/>
  <c r="N11" i="38"/>
  <c r="O11" i="38"/>
  <c r="N10" i="38"/>
  <c r="O10" i="38"/>
  <c r="N9" i="38"/>
  <c r="O9" i="38" s="1"/>
  <c r="N8" i="38"/>
  <c r="O8" i="38"/>
  <c r="N7" i="38"/>
  <c r="O7" i="38"/>
  <c r="N6" i="38"/>
  <c r="O6" i="38" s="1"/>
  <c r="M5" i="38"/>
  <c r="L5" i="38"/>
  <c r="K5" i="38"/>
  <c r="K29" i="38" s="1"/>
  <c r="J5" i="38"/>
  <c r="I5" i="38"/>
  <c r="H5" i="38"/>
  <c r="H29" i="38"/>
  <c r="G5" i="38"/>
  <c r="N5" i="38" s="1"/>
  <c r="O5" i="38" s="1"/>
  <c r="F5" i="38"/>
  <c r="E5" i="38"/>
  <c r="E29" i="38" s="1"/>
  <c r="D5" i="38"/>
  <c r="N25" i="37"/>
  <c r="O25" i="37" s="1"/>
  <c r="M24" i="37"/>
  <c r="L24" i="37"/>
  <c r="K24" i="37"/>
  <c r="J24" i="37"/>
  <c r="I24" i="37"/>
  <c r="H24" i="37"/>
  <c r="G24" i="37"/>
  <c r="F24" i="37"/>
  <c r="E24" i="37"/>
  <c r="D24" i="37"/>
  <c r="N24" i="37" s="1"/>
  <c r="O24" i="37" s="1"/>
  <c r="N23" i="37"/>
  <c r="O23" i="37" s="1"/>
  <c r="N22" i="37"/>
  <c r="O22" i="37"/>
  <c r="M21" i="37"/>
  <c r="L21" i="37"/>
  <c r="K21" i="37"/>
  <c r="K26" i="37" s="1"/>
  <c r="J21" i="37"/>
  <c r="I21" i="37"/>
  <c r="H21" i="37"/>
  <c r="G21" i="37"/>
  <c r="F21" i="37"/>
  <c r="E21" i="37"/>
  <c r="D21" i="37"/>
  <c r="N21" i="37" s="1"/>
  <c r="O21" i="37" s="1"/>
  <c r="N20" i="37"/>
  <c r="O20" i="37" s="1"/>
  <c r="N19" i="37"/>
  <c r="O19" i="37"/>
  <c r="M18" i="37"/>
  <c r="L18" i="37"/>
  <c r="K18" i="37"/>
  <c r="J18" i="37"/>
  <c r="I18" i="37"/>
  <c r="H18" i="37"/>
  <c r="G18" i="37"/>
  <c r="F18" i="37"/>
  <c r="E18" i="37"/>
  <c r="N18" i="37" s="1"/>
  <c r="O18" i="37" s="1"/>
  <c r="D18" i="37"/>
  <c r="N17" i="37"/>
  <c r="O17" i="37"/>
  <c r="N16" i="37"/>
  <c r="O16" i="37" s="1"/>
  <c r="M15" i="37"/>
  <c r="L15" i="37"/>
  <c r="L26" i="37" s="1"/>
  <c r="K15" i="37"/>
  <c r="J15" i="37"/>
  <c r="I15" i="37"/>
  <c r="H15" i="37"/>
  <c r="G15" i="37"/>
  <c r="F15" i="37"/>
  <c r="E15" i="37"/>
  <c r="N15" i="37" s="1"/>
  <c r="O15" i="37" s="1"/>
  <c r="D15" i="37"/>
  <c r="N14" i="37"/>
  <c r="O14" i="37"/>
  <c r="N13" i="37"/>
  <c r="O13" i="37"/>
  <c r="M12" i="37"/>
  <c r="L12" i="37"/>
  <c r="K12" i="37"/>
  <c r="J12" i="37"/>
  <c r="I12" i="37"/>
  <c r="I26" i="37" s="1"/>
  <c r="H12" i="37"/>
  <c r="H26" i="37" s="1"/>
  <c r="G12" i="37"/>
  <c r="G26" i="37" s="1"/>
  <c r="F12" i="37"/>
  <c r="F26" i="37" s="1"/>
  <c r="E12" i="37"/>
  <c r="D12" i="37"/>
  <c r="N12" i="37" s="1"/>
  <c r="O12" i="37" s="1"/>
  <c r="N11" i="37"/>
  <c r="O11" i="37" s="1"/>
  <c r="N10" i="37"/>
  <c r="O10" i="37" s="1"/>
  <c r="N9" i="37"/>
  <c r="O9" i="37"/>
  <c r="N8" i="37"/>
  <c r="O8" i="37" s="1"/>
  <c r="N7" i="37"/>
  <c r="O7" i="37"/>
  <c r="N6" i="37"/>
  <c r="O6" i="37" s="1"/>
  <c r="M5" i="37"/>
  <c r="M26" i="37" s="1"/>
  <c r="L5" i="37"/>
  <c r="K5" i="37"/>
  <c r="J5" i="37"/>
  <c r="J26" i="37" s="1"/>
  <c r="I5" i="37"/>
  <c r="H5" i="37"/>
  <c r="G5" i="37"/>
  <c r="F5" i="37"/>
  <c r="E5" i="37"/>
  <c r="N5" i="37" s="1"/>
  <c r="O5" i="37" s="1"/>
  <c r="D5" i="37"/>
  <c r="D26" i="37" s="1"/>
  <c r="N26" i="36"/>
  <c r="O26" i="36"/>
  <c r="M25" i="36"/>
  <c r="L25" i="36"/>
  <c r="K25" i="36"/>
  <c r="J25" i="36"/>
  <c r="I25" i="36"/>
  <c r="H25" i="36"/>
  <c r="G25" i="36"/>
  <c r="F25" i="36"/>
  <c r="E25" i="36"/>
  <c r="D25" i="36"/>
  <c r="N25" i="36" s="1"/>
  <c r="O25" i="36" s="1"/>
  <c r="N24" i="36"/>
  <c r="O24" i="36"/>
  <c r="N23" i="36"/>
  <c r="O23" i="36" s="1"/>
  <c r="M22" i="36"/>
  <c r="L22" i="36"/>
  <c r="K22" i="36"/>
  <c r="J22" i="36"/>
  <c r="I22" i="36"/>
  <c r="H22" i="36"/>
  <c r="G22" i="36"/>
  <c r="F22" i="36"/>
  <c r="E22" i="36"/>
  <c r="D22" i="36"/>
  <c r="N21" i="36"/>
  <c r="O21" i="36" s="1"/>
  <c r="N20" i="36"/>
  <c r="O20" i="36"/>
  <c r="M19" i="36"/>
  <c r="L19" i="36"/>
  <c r="K19" i="36"/>
  <c r="J19" i="36"/>
  <c r="I19" i="36"/>
  <c r="H19" i="36"/>
  <c r="H27" i="36" s="1"/>
  <c r="G19" i="36"/>
  <c r="F19" i="36"/>
  <c r="E19" i="36"/>
  <c r="D19" i="36"/>
  <c r="N19" i="36" s="1"/>
  <c r="O19" i="36" s="1"/>
  <c r="N18" i="36"/>
  <c r="O18" i="36"/>
  <c r="N17" i="36"/>
  <c r="O17" i="36" s="1"/>
  <c r="N16" i="36"/>
  <c r="O16" i="36"/>
  <c r="M15" i="36"/>
  <c r="L15" i="36"/>
  <c r="K15" i="36"/>
  <c r="J15" i="36"/>
  <c r="I15" i="36"/>
  <c r="H15" i="36"/>
  <c r="G15" i="36"/>
  <c r="F15" i="36"/>
  <c r="E15" i="36"/>
  <c r="N15" i="36" s="1"/>
  <c r="O15" i="36" s="1"/>
  <c r="D15" i="36"/>
  <c r="N14" i="36"/>
  <c r="O14" i="36"/>
  <c r="N13" i="36"/>
  <c r="O13" i="36" s="1"/>
  <c r="M12" i="36"/>
  <c r="L12" i="36"/>
  <c r="L27" i="36" s="1"/>
  <c r="K12" i="36"/>
  <c r="J12" i="36"/>
  <c r="I12" i="36"/>
  <c r="I27" i="36" s="1"/>
  <c r="H12" i="36"/>
  <c r="G12" i="36"/>
  <c r="F12" i="36"/>
  <c r="E12" i="36"/>
  <c r="E27" i="36" s="1"/>
  <c r="D12" i="36"/>
  <c r="N11" i="36"/>
  <c r="O11" i="36" s="1"/>
  <c r="N10" i="36"/>
  <c r="O10" i="36"/>
  <c r="N9" i="36"/>
  <c r="O9" i="36"/>
  <c r="N8" i="36"/>
  <c r="O8" i="36" s="1"/>
  <c r="N7" i="36"/>
  <c r="O7" i="36"/>
  <c r="N6" i="36"/>
  <c r="O6" i="36"/>
  <c r="M5" i="36"/>
  <c r="L5" i="36"/>
  <c r="K5" i="36"/>
  <c r="K27" i="36" s="1"/>
  <c r="J5" i="36"/>
  <c r="J27" i="36"/>
  <c r="I5" i="36"/>
  <c r="H5" i="36"/>
  <c r="G5" i="36"/>
  <c r="F5" i="36"/>
  <c r="F27" i="36" s="1"/>
  <c r="E5" i="36"/>
  <c r="D5" i="36"/>
  <c r="N5" i="36" s="1"/>
  <c r="O5" i="36" s="1"/>
  <c r="N27" i="35"/>
  <c r="O27" i="35"/>
  <c r="M26" i="35"/>
  <c r="L26" i="35"/>
  <c r="K26" i="35"/>
  <c r="J26" i="35"/>
  <c r="I26" i="35"/>
  <c r="H26" i="35"/>
  <c r="G26" i="35"/>
  <c r="F26" i="35"/>
  <c r="E26" i="35"/>
  <c r="D26" i="35"/>
  <c r="N26" i="35" s="1"/>
  <c r="O26" i="35" s="1"/>
  <c r="N25" i="35"/>
  <c r="O25" i="35" s="1"/>
  <c r="N24" i="35"/>
  <c r="O24" i="35"/>
  <c r="N23" i="35"/>
  <c r="O23" i="35"/>
  <c r="M22" i="35"/>
  <c r="L22" i="35"/>
  <c r="K22" i="35"/>
  <c r="J22" i="35"/>
  <c r="I22" i="35"/>
  <c r="I28" i="35" s="1"/>
  <c r="H22" i="35"/>
  <c r="G22" i="35"/>
  <c r="F22" i="35"/>
  <c r="E22" i="35"/>
  <c r="D22" i="35"/>
  <c r="N22" i="35" s="1"/>
  <c r="O22" i="35" s="1"/>
  <c r="N21" i="35"/>
  <c r="O21" i="35" s="1"/>
  <c r="N20" i="35"/>
  <c r="O20" i="35" s="1"/>
  <c r="M19" i="35"/>
  <c r="L19" i="35"/>
  <c r="K19" i="35"/>
  <c r="J19" i="35"/>
  <c r="I19" i="35"/>
  <c r="H19" i="35"/>
  <c r="G19" i="35"/>
  <c r="F19" i="35"/>
  <c r="F28" i="35" s="1"/>
  <c r="E19" i="35"/>
  <c r="D19" i="35"/>
  <c r="N19" i="35" s="1"/>
  <c r="O19" i="35" s="1"/>
  <c r="N18" i="35"/>
  <c r="O18" i="35" s="1"/>
  <c r="N17" i="35"/>
  <c r="O17" i="35"/>
  <c r="N16" i="35"/>
  <c r="O16" i="35" s="1"/>
  <c r="M15" i="35"/>
  <c r="L15" i="35"/>
  <c r="K15" i="35"/>
  <c r="K28" i="35" s="1"/>
  <c r="J15" i="35"/>
  <c r="I15" i="35"/>
  <c r="H15" i="35"/>
  <c r="G15" i="35"/>
  <c r="F15" i="35"/>
  <c r="E15" i="35"/>
  <c r="D15" i="35"/>
  <c r="N15" i="35" s="1"/>
  <c r="O15" i="35" s="1"/>
  <c r="N14" i="35"/>
  <c r="O14" i="35" s="1"/>
  <c r="N13" i="35"/>
  <c r="O13" i="35"/>
  <c r="M12" i="35"/>
  <c r="L12" i="35"/>
  <c r="K12" i="35"/>
  <c r="J12" i="35"/>
  <c r="I12" i="35"/>
  <c r="H12" i="35"/>
  <c r="G12" i="35"/>
  <c r="F12" i="35"/>
  <c r="E12" i="35"/>
  <c r="D12" i="35"/>
  <c r="N12" i="35" s="1"/>
  <c r="O12" i="35" s="1"/>
  <c r="N11" i="35"/>
  <c r="O11" i="35" s="1"/>
  <c r="N10" i="35"/>
  <c r="O10" i="35" s="1"/>
  <c r="N9" i="35"/>
  <c r="O9" i="35" s="1"/>
  <c r="N8" i="35"/>
  <c r="O8" i="35"/>
  <c r="N7" i="35"/>
  <c r="O7" i="35" s="1"/>
  <c r="N6" i="35"/>
  <c r="O6" i="35"/>
  <c r="M5" i="35"/>
  <c r="M28" i="35" s="1"/>
  <c r="L5" i="35"/>
  <c r="L28" i="35" s="1"/>
  <c r="K5" i="35"/>
  <c r="J5" i="35"/>
  <c r="J28" i="35" s="1"/>
  <c r="I5" i="35"/>
  <c r="H5" i="35"/>
  <c r="H28" i="35" s="1"/>
  <c r="G5" i="35"/>
  <c r="N5" i="35" s="1"/>
  <c r="O5" i="35" s="1"/>
  <c r="F5" i="35"/>
  <c r="E5" i="35"/>
  <c r="E28" i="35" s="1"/>
  <c r="D5" i="35"/>
  <c r="D28" i="35" s="1"/>
  <c r="N26" i="34"/>
  <c r="O26" i="34" s="1"/>
  <c r="M25" i="34"/>
  <c r="L25" i="34"/>
  <c r="K25" i="34"/>
  <c r="J25" i="34"/>
  <c r="I25" i="34"/>
  <c r="N25" i="34" s="1"/>
  <c r="O25" i="34" s="1"/>
  <c r="H25" i="34"/>
  <c r="G25" i="34"/>
  <c r="F25" i="34"/>
  <c r="E25" i="34"/>
  <c r="D25" i="34"/>
  <c r="N24" i="34"/>
  <c r="O24" i="34"/>
  <c r="N23" i="34"/>
  <c r="O23" i="34"/>
  <c r="M22" i="34"/>
  <c r="L22" i="34"/>
  <c r="K22" i="34"/>
  <c r="J22" i="34"/>
  <c r="I22" i="34"/>
  <c r="H22" i="34"/>
  <c r="G22" i="34"/>
  <c r="F22" i="34"/>
  <c r="E22" i="34"/>
  <c r="N22" i="34" s="1"/>
  <c r="O22" i="34" s="1"/>
  <c r="D22" i="34"/>
  <c r="N21" i="34"/>
  <c r="O21" i="34"/>
  <c r="N20" i="34"/>
  <c r="O20" i="34" s="1"/>
  <c r="M19" i="34"/>
  <c r="L19" i="34"/>
  <c r="K19" i="34"/>
  <c r="J19" i="34"/>
  <c r="I19" i="34"/>
  <c r="H19" i="34"/>
  <c r="G19" i="34"/>
  <c r="G27" i="34"/>
  <c r="F19" i="34"/>
  <c r="N19" i="34" s="1"/>
  <c r="O19" i="34" s="1"/>
  <c r="E19" i="34"/>
  <c r="D19" i="34"/>
  <c r="N18" i="34"/>
  <c r="O18" i="34"/>
  <c r="N17" i="34"/>
  <c r="O17" i="34" s="1"/>
  <c r="N16" i="34"/>
  <c r="O16" i="34"/>
  <c r="M15" i="34"/>
  <c r="L15" i="34"/>
  <c r="K15" i="34"/>
  <c r="K27" i="34" s="1"/>
  <c r="J15" i="34"/>
  <c r="N15" i="34" s="1"/>
  <c r="O15" i="34" s="1"/>
  <c r="I15" i="34"/>
  <c r="H15" i="34"/>
  <c r="G15" i="34"/>
  <c r="F15" i="34"/>
  <c r="F27" i="34" s="1"/>
  <c r="E15" i="34"/>
  <c r="E27" i="34" s="1"/>
  <c r="D15" i="34"/>
  <c r="N14" i="34"/>
  <c r="O14" i="34"/>
  <c r="N13" i="34"/>
  <c r="O13" i="34"/>
  <c r="M12" i="34"/>
  <c r="M27" i="34" s="1"/>
  <c r="L12" i="34"/>
  <c r="K12" i="34"/>
  <c r="J12" i="34"/>
  <c r="J27" i="34" s="1"/>
  <c r="I12" i="34"/>
  <c r="H12" i="34"/>
  <c r="N12" i="34" s="1"/>
  <c r="O12" i="34" s="1"/>
  <c r="G12" i="34"/>
  <c r="F12" i="34"/>
  <c r="E12" i="34"/>
  <c r="D12" i="34"/>
  <c r="N11" i="34"/>
  <c r="O11" i="34"/>
  <c r="N10" i="34"/>
  <c r="O10" i="34" s="1"/>
  <c r="N9" i="34"/>
  <c r="O9" i="34"/>
  <c r="N8" i="34"/>
  <c r="O8" i="34"/>
  <c r="N7" i="34"/>
  <c r="O7" i="34" s="1"/>
  <c r="N6" i="34"/>
  <c r="O6" i="34"/>
  <c r="M5" i="34"/>
  <c r="L5" i="34"/>
  <c r="L27" i="34"/>
  <c r="K5" i="34"/>
  <c r="J5" i="34"/>
  <c r="I5" i="34"/>
  <c r="I27" i="34" s="1"/>
  <c r="H5" i="34"/>
  <c r="H27" i="34" s="1"/>
  <c r="G5" i="34"/>
  <c r="F5" i="34"/>
  <c r="E5" i="34"/>
  <c r="D5" i="34"/>
  <c r="D27" i="34" s="1"/>
  <c r="E25" i="33"/>
  <c r="F25" i="33"/>
  <c r="N25" i="33" s="1"/>
  <c r="O25" i="33" s="1"/>
  <c r="G25" i="33"/>
  <c r="H25" i="33"/>
  <c r="I25" i="33"/>
  <c r="J25" i="33"/>
  <c r="K25" i="33"/>
  <c r="L25" i="33"/>
  <c r="M25" i="33"/>
  <c r="D25" i="33"/>
  <c r="E22" i="33"/>
  <c r="F22" i="33"/>
  <c r="G22" i="33"/>
  <c r="H22" i="33"/>
  <c r="I22" i="33"/>
  <c r="J22" i="33"/>
  <c r="K22" i="33"/>
  <c r="L22" i="33"/>
  <c r="M22" i="33"/>
  <c r="E19" i="33"/>
  <c r="N19" i="33" s="1"/>
  <c r="O19" i="33" s="1"/>
  <c r="F19" i="33"/>
  <c r="G19" i="33"/>
  <c r="G27" i="33" s="1"/>
  <c r="H19" i="33"/>
  <c r="I19" i="33"/>
  <c r="J19" i="33"/>
  <c r="K19" i="33"/>
  <c r="L19" i="33"/>
  <c r="M19" i="33"/>
  <c r="E15" i="33"/>
  <c r="F15" i="33"/>
  <c r="G15" i="33"/>
  <c r="H15" i="33"/>
  <c r="I15" i="33"/>
  <c r="I27" i="33" s="1"/>
  <c r="J15" i="33"/>
  <c r="K15" i="33"/>
  <c r="L15" i="33"/>
  <c r="M15" i="33"/>
  <c r="E12" i="33"/>
  <c r="E27" i="33" s="1"/>
  <c r="F12" i="33"/>
  <c r="G12" i="33"/>
  <c r="H12" i="33"/>
  <c r="I12" i="33"/>
  <c r="J12" i="33"/>
  <c r="K12" i="33"/>
  <c r="K27" i="33" s="1"/>
  <c r="L12" i="33"/>
  <c r="N12" i="33" s="1"/>
  <c r="O12" i="33" s="1"/>
  <c r="M12" i="33"/>
  <c r="E5" i="33"/>
  <c r="F5" i="33"/>
  <c r="F27" i="33" s="1"/>
  <c r="G5" i="33"/>
  <c r="H5" i="33"/>
  <c r="H27" i="33" s="1"/>
  <c r="I5" i="33"/>
  <c r="J5" i="33"/>
  <c r="J27" i="33" s="1"/>
  <c r="K5" i="33"/>
  <c r="L5" i="33"/>
  <c r="L27" i="33" s="1"/>
  <c r="M5" i="33"/>
  <c r="M27" i="33" s="1"/>
  <c r="D22" i="33"/>
  <c r="N22" i="33" s="1"/>
  <c r="O22" i="33" s="1"/>
  <c r="D19" i="33"/>
  <c r="D15" i="33"/>
  <c r="N15" i="33" s="1"/>
  <c r="O15" i="33" s="1"/>
  <c r="D12" i="33"/>
  <c r="D5" i="33"/>
  <c r="D27" i="33" s="1"/>
  <c r="N26" i="33"/>
  <c r="O26" i="33" s="1"/>
  <c r="N23" i="33"/>
  <c r="O23" i="33"/>
  <c r="N24" i="33"/>
  <c r="O24" i="33"/>
  <c r="N21" i="33"/>
  <c r="O21" i="33" s="1"/>
  <c r="N20" i="33"/>
  <c r="O20" i="33"/>
  <c r="N14" i="33"/>
  <c r="O14" i="33"/>
  <c r="N7" i="33"/>
  <c r="O7" i="33" s="1"/>
  <c r="N8" i="33"/>
  <c r="O8" i="33"/>
  <c r="N9" i="33"/>
  <c r="O9" i="33"/>
  <c r="N10" i="33"/>
  <c r="O10" i="33" s="1"/>
  <c r="N11" i="33"/>
  <c r="O11" i="33"/>
  <c r="N6" i="33"/>
  <c r="O6" i="33"/>
  <c r="N16" i="33"/>
  <c r="O16" i="33" s="1"/>
  <c r="N17" i="33"/>
  <c r="O17" i="33"/>
  <c r="N18" i="33"/>
  <c r="O18" i="33"/>
  <c r="N13" i="33"/>
  <c r="O13" i="33" s="1"/>
  <c r="N5" i="34"/>
  <c r="O5" i="34"/>
  <c r="M27" i="36"/>
  <c r="N12" i="36"/>
  <c r="O12" i="36" s="1"/>
  <c r="G27" i="36"/>
  <c r="N22" i="36"/>
  <c r="O22" i="36" s="1"/>
  <c r="L29" i="38"/>
  <c r="N27" i="42"/>
  <c r="O27" i="42" s="1"/>
  <c r="N15" i="42"/>
  <c r="O15" i="42"/>
  <c r="N5" i="42"/>
  <c r="O5" i="42"/>
  <c r="N28" i="44"/>
  <c r="O28" i="44" s="1"/>
  <c r="N12" i="46"/>
  <c r="O12" i="46" s="1"/>
  <c r="O31" i="49" l="1"/>
  <c r="P31" i="49" s="1"/>
  <c r="N26" i="40"/>
  <c r="O26" i="40" s="1"/>
  <c r="N27" i="46"/>
  <c r="O27" i="46" s="1"/>
  <c r="N27" i="33"/>
  <c r="O27" i="33" s="1"/>
  <c r="N27" i="34"/>
  <c r="O27" i="34" s="1"/>
  <c r="N29" i="42"/>
  <c r="O29" i="42" s="1"/>
  <c r="N28" i="35"/>
  <c r="O28" i="35" s="1"/>
  <c r="N26" i="45"/>
  <c r="O26" i="45" s="1"/>
  <c r="F31" i="41"/>
  <c r="N31" i="41" s="1"/>
  <c r="O31" i="41" s="1"/>
  <c r="D27" i="48"/>
  <c r="O27" i="48" s="1"/>
  <c r="P27" i="48" s="1"/>
  <c r="N22" i="46"/>
  <c r="O22" i="46" s="1"/>
  <c r="O5" i="48"/>
  <c r="P5" i="48" s="1"/>
  <c r="N5" i="41"/>
  <c r="O5" i="41" s="1"/>
  <c r="N21" i="40"/>
  <c r="O21" i="40" s="1"/>
  <c r="G28" i="35"/>
  <c r="G29" i="38"/>
  <c r="F26" i="40"/>
  <c r="D27" i="36"/>
  <c r="N27" i="36" s="1"/>
  <c r="O27" i="36" s="1"/>
  <c r="D30" i="43"/>
  <c r="N30" i="43" s="1"/>
  <c r="O30" i="43" s="1"/>
  <c r="D30" i="44"/>
  <c r="N30" i="44" s="1"/>
  <c r="O30" i="44" s="1"/>
  <c r="L27" i="46"/>
  <c r="N23" i="43"/>
  <c r="O23" i="43" s="1"/>
  <c r="D29" i="38"/>
  <c r="N29" i="38" s="1"/>
  <c r="O29" i="38" s="1"/>
  <c r="E26" i="37"/>
  <c r="N26" i="37" s="1"/>
  <c r="O26" i="37" s="1"/>
  <c r="N5" i="33"/>
  <c r="O5" i="33" s="1"/>
  <c r="N5" i="45"/>
  <c r="O5" i="45" s="1"/>
  <c r="N20" i="42"/>
  <c r="O20" i="42" s="1"/>
  <c r="N23" i="44"/>
  <c r="O23" i="44" s="1"/>
  <c r="H31" i="39"/>
  <c r="F31" i="39"/>
  <c r="N31" i="39" s="1"/>
  <c r="O31" i="39" s="1"/>
</calcChain>
</file>

<file path=xl/sharedStrings.xml><?xml version="1.0" encoding="utf-8"?>
<sst xmlns="http://schemas.openxmlformats.org/spreadsheetml/2006/main" count="753" uniqueCount="95">
  <si>
    <t>General</t>
  </si>
  <si>
    <t>Permanent</t>
  </si>
  <si>
    <t>Enterprise</t>
  </si>
  <si>
    <t>Pension</t>
  </si>
  <si>
    <t>Trust</t>
  </si>
  <si>
    <t>Component Units</t>
  </si>
  <si>
    <t>Governmental Funds</t>
  </si>
  <si>
    <t>Proprietary Funds</t>
  </si>
  <si>
    <t>Account Total</t>
  </si>
  <si>
    <t>Fiduciary Funds</t>
  </si>
  <si>
    <t>Total - All Account Codes</t>
  </si>
  <si>
    <t>Local Fiscal Year Ended September 30, 2009</t>
  </si>
  <si>
    <t>Account Code and Name</t>
  </si>
  <si>
    <t>Special Revenue</t>
  </si>
  <si>
    <t>Debt Service</t>
  </si>
  <si>
    <t>Capital Projects</t>
  </si>
  <si>
    <t>Internal Service</t>
  </si>
  <si>
    <t>Per Capita Account Total</t>
  </si>
  <si>
    <t>General Government Services (Not Court-Related)</t>
  </si>
  <si>
    <t>Legislative</t>
  </si>
  <si>
    <t>Executive</t>
  </si>
  <si>
    <t>Financial and Administrative</t>
  </si>
  <si>
    <t>Legal Counsel</t>
  </si>
  <si>
    <t>Comprehensive Planning</t>
  </si>
  <si>
    <t>Other General Government Services</t>
  </si>
  <si>
    <t>Public Safety</t>
  </si>
  <si>
    <t>Law Enforcement</t>
  </si>
  <si>
    <t>Protective Inspections</t>
  </si>
  <si>
    <t>Physical Environment</t>
  </si>
  <si>
    <t>Water Utility Services</t>
  </si>
  <si>
    <t>Sewer / Wastewater Services</t>
  </si>
  <si>
    <t>Other Physical Environment</t>
  </si>
  <si>
    <t>Transportation</t>
  </si>
  <si>
    <t>Road and Street Facilities</t>
  </si>
  <si>
    <t>Other Transportation Systems / Services</t>
  </si>
  <si>
    <t>Culture / Recreation</t>
  </si>
  <si>
    <t>Parks and Recreation</t>
  </si>
  <si>
    <t>Special Events</t>
  </si>
  <si>
    <t>Inter-Fund Group Transfers Out</t>
  </si>
  <si>
    <t>Other Uses and Non-Operating</t>
  </si>
  <si>
    <t>2009 Municipal Population:</t>
  </si>
  <si>
    <t>Fellsmere Expenditures Reported by Account Code and Fund Type</t>
  </si>
  <si>
    <t>Local Fiscal Year Ended September 30, 2010</t>
  </si>
  <si>
    <t>2010 Municipal Census Population:</t>
  </si>
  <si>
    <t>Compiled from data obtained from the Florida Department of Financial Services, Division of Accounting and Auditing, Bureau of Local Government.</t>
  </si>
  <si>
    <t>Local Fiscal Year Ended September 30, 2011</t>
  </si>
  <si>
    <t>Libraries</t>
  </si>
  <si>
    <t>2011 Municipal Population:</t>
  </si>
  <si>
    <t>Local Fiscal Year Ended September 30, 2012</t>
  </si>
  <si>
    <t>2012 Municipal Population:</t>
  </si>
  <si>
    <t>Local Fiscal Year Ended September 30, 2008</t>
  </si>
  <si>
    <t>2008 Municipal Population:</t>
  </si>
  <si>
    <t>Local Fiscal Year Ended September 30, 2013</t>
  </si>
  <si>
    <t>Gas Utility Services</t>
  </si>
  <si>
    <t>Flood Control / Stormwater Management</t>
  </si>
  <si>
    <t>2013 Municipal Population:</t>
  </si>
  <si>
    <t>Local Fiscal Year Ended September 30, 2014</t>
  </si>
  <si>
    <t>Other General Government</t>
  </si>
  <si>
    <t>Flood Control / Stormwater Control</t>
  </si>
  <si>
    <t>Road / Street Facilities</t>
  </si>
  <si>
    <t>Other Transportation</t>
  </si>
  <si>
    <t>Parks / Recreation</t>
  </si>
  <si>
    <t>Other Culture / Recreation</t>
  </si>
  <si>
    <t>Other Uses</t>
  </si>
  <si>
    <t>Interfund Transfers Out</t>
  </si>
  <si>
    <t>2014 Municipal Population:</t>
  </si>
  <si>
    <t>Local Fiscal Year Ended September 30, 2007</t>
  </si>
  <si>
    <t>Emergency and Disaster Relief Services</t>
  </si>
  <si>
    <t>2007 Municipal Population:</t>
  </si>
  <si>
    <t>Local Fiscal Year Ended September 30, 2015</t>
  </si>
  <si>
    <t>Cultural Services</t>
  </si>
  <si>
    <t>2015 Municipal Population:</t>
  </si>
  <si>
    <t>Local Fiscal Year Ended September 30, 2016</t>
  </si>
  <si>
    <t>2016 Municipal Population:</t>
  </si>
  <si>
    <t>Local Fiscal Year Ended September 30, 2017</t>
  </si>
  <si>
    <t>2017 Municipal Population:</t>
  </si>
  <si>
    <t>Local Fiscal Year Ended September 30, 2018</t>
  </si>
  <si>
    <t>2018 Municipal Population:</t>
  </si>
  <si>
    <t>Local Fiscal Year Ended September 30, 2019</t>
  </si>
  <si>
    <t>2019 Municipal Population:</t>
  </si>
  <si>
    <t>Local Fiscal Year Ended September 30, 2020</t>
  </si>
  <si>
    <t>2020 Municipal Population:</t>
  </si>
  <si>
    <t>Local Fiscal Year Ended September 30, 2021</t>
  </si>
  <si>
    <t>2021 Municipal Population:</t>
  </si>
  <si>
    <t>Per Capita Account</t>
  </si>
  <si>
    <t>Custodial</t>
  </si>
  <si>
    <t>Total Account</t>
  </si>
  <si>
    <t>Inter-fund Group Transfers Out</t>
  </si>
  <si>
    <t>Local Fiscal Year Ended September 30, 2022</t>
  </si>
  <si>
    <t>Economic Environment</t>
  </si>
  <si>
    <t>Other Economic Environment</t>
  </si>
  <si>
    <t>Payment to Refunded Bond Escrow Agent</t>
  </si>
  <si>
    <t>2022 Municipal Population:</t>
  </si>
  <si>
    <t>Local Fiscal Year Ended September 30, 2023</t>
  </si>
  <si>
    <t>2023 Municipal Population: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</si>
</sst>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</numFmts>
  <fonts count="19">
    <font>
      <sz val="12"/>
      <name val="Arial MT"/>
    </font>
    <font>
      <sz val="12"/>
      <name val="Arial"/>
      <family val="2"/>
    </font>
    <font>
      <b/>
      <sz val="12"/>
      <name val="Arial MT"/>
      <family val="2"/>
    </font>
    <font>
      <b/>
      <sz val="10"/>
      <name val="Arial MT"/>
      <family val="2"/>
    </font>
    <font>
      <sz val="10"/>
      <name val="Arial MT"/>
      <family val="2"/>
    </font>
    <font>
      <b/>
      <u/>
      <sz val="10"/>
      <name val="Arial MT"/>
    </font>
    <font>
      <b/>
      <sz val="18"/>
      <name val="Arial MT"/>
    </font>
    <font>
      <b/>
      <sz val="10"/>
      <name val="Arial MT"/>
    </font>
    <font>
      <b/>
      <sz val="12"/>
      <name val="Arial MT"/>
    </font>
    <font>
      <b/>
      <sz val="14"/>
      <name val="Arial MT"/>
      <family val="2"/>
    </font>
    <font>
      <b/>
      <sz val="22"/>
      <name val="Arial MT"/>
    </font>
    <font>
      <b/>
      <sz val="22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10"/>
      <name val="Arial MT"/>
    </font>
  </fonts>
  <fills count="3">
    <fill>
      <patternFill patternType="none"/>
    </fill>
    <fill>
      <patternFill patternType="gray125"/>
    </fill>
    <fill>
      <patternFill patternType="solid">
        <fgColor theme="0" tint="-0.14996795556505021"/>
        <bgColor indexed="64"/>
      </patternFill>
    </fill>
  </fills>
  <borders count="35">
    <border>
      <left/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41">
    <xf numFmtId="0" fontId="0" fillId="0" borderId="0" xfId="0"/>
    <xf numFmtId="0" fontId="3" fillId="0" borderId="0" xfId="0" applyFont="1" applyAlignment="1" applyProtection="1">
      <alignment horizontal="center"/>
    </xf>
    <xf numFmtId="0" fontId="3" fillId="0" borderId="0" xfId="0" applyFont="1" applyProtection="1"/>
    <xf numFmtId="0" fontId="4" fillId="0" borderId="0" xfId="0" applyFont="1" applyProtection="1"/>
    <xf numFmtId="37" fontId="4" fillId="0" borderId="0" xfId="0" applyNumberFormat="1" applyFont="1" applyProtection="1"/>
    <xf numFmtId="0" fontId="2" fillId="0" borderId="0" xfId="0" applyFont="1" applyProtection="1"/>
    <xf numFmtId="44" fontId="7" fillId="0" borderId="0" xfId="0" applyNumberFormat="1" applyFont="1" applyProtection="1"/>
    <xf numFmtId="0" fontId="6" fillId="0" borderId="0" xfId="0" applyFont="1" applyAlignment="1" applyProtection="1">
      <alignment horizontal="center"/>
    </xf>
    <xf numFmtId="0" fontId="5" fillId="0" borderId="0" xfId="0" applyFont="1" applyAlignment="1" applyProtection="1">
      <alignment horizontal="right"/>
    </xf>
    <xf numFmtId="43" fontId="4" fillId="0" borderId="0" xfId="0" applyNumberFormat="1" applyFont="1" applyProtection="1"/>
    <xf numFmtId="43" fontId="7" fillId="0" borderId="0" xfId="0" applyNumberFormat="1" applyFont="1" applyProtection="1"/>
    <xf numFmtId="0" fontId="2" fillId="0" borderId="0" xfId="0" applyFont="1" applyAlignment="1" applyProtection="1"/>
    <xf numFmtId="0" fontId="4" fillId="0" borderId="1" xfId="0" applyFont="1" applyBorder="1" applyAlignment="1" applyProtection="1">
      <alignment vertical="center"/>
    </xf>
    <xf numFmtId="0" fontId="2" fillId="2" borderId="2" xfId="0" applyFont="1" applyFill="1" applyBorder="1" applyAlignment="1" applyProtection="1">
      <alignment vertical="center"/>
    </xf>
    <xf numFmtId="42" fontId="2" fillId="2" borderId="3" xfId="0" applyNumberFormat="1" applyFont="1" applyFill="1" applyBorder="1" applyAlignment="1" applyProtection="1">
      <alignment vertical="center"/>
    </xf>
    <xf numFmtId="0" fontId="4" fillId="0" borderId="4" xfId="0" applyFont="1" applyBorder="1" applyAlignment="1" applyProtection="1">
      <alignment vertical="center"/>
    </xf>
    <xf numFmtId="37" fontId="4" fillId="0" borderId="0" xfId="0" applyNumberFormat="1" applyFont="1" applyBorder="1" applyAlignment="1" applyProtection="1">
      <alignment vertical="center"/>
    </xf>
    <xf numFmtId="0" fontId="4" fillId="0" borderId="0" xfId="0" applyFont="1" applyBorder="1" applyAlignment="1" applyProtection="1">
      <alignment vertical="center"/>
    </xf>
    <xf numFmtId="0" fontId="4" fillId="0" borderId="5" xfId="0" applyFont="1" applyBorder="1" applyAlignment="1" applyProtection="1">
      <alignment vertical="center"/>
    </xf>
    <xf numFmtId="0" fontId="4" fillId="0" borderId="6" xfId="0" applyFont="1" applyBorder="1" applyAlignment="1" applyProtection="1">
      <alignment vertical="center"/>
    </xf>
    <xf numFmtId="0" fontId="2" fillId="2" borderId="7" xfId="0" applyFont="1" applyFill="1" applyBorder="1" applyAlignment="1" applyProtection="1">
      <alignment vertical="center"/>
    </xf>
    <xf numFmtId="0" fontId="2" fillId="2" borderId="3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2" fillId="2" borderId="8" xfId="0" applyFont="1" applyFill="1" applyBorder="1" applyAlignment="1" applyProtection="1">
      <alignment vertical="center"/>
    </xf>
    <xf numFmtId="42" fontId="2" fillId="2" borderId="9" xfId="0" applyNumberFormat="1" applyFont="1" applyFill="1" applyBorder="1" applyAlignment="1" applyProtection="1">
      <alignment vertical="center"/>
    </xf>
    <xf numFmtId="42" fontId="2" fillId="2" borderId="10" xfId="0" applyNumberFormat="1" applyFont="1" applyFill="1" applyBorder="1" applyAlignment="1" applyProtection="1">
      <alignment vertical="center"/>
    </xf>
    <xf numFmtId="0" fontId="2" fillId="2" borderId="1" xfId="0" applyFont="1" applyFill="1" applyBorder="1" applyAlignment="1" applyProtection="1">
      <alignment vertical="center"/>
    </xf>
    <xf numFmtId="0" fontId="2" fillId="2" borderId="11" xfId="0" applyFont="1" applyFill="1" applyBorder="1" applyAlignment="1" applyProtection="1">
      <alignment vertical="center"/>
    </xf>
    <xf numFmtId="0" fontId="2" fillId="2" borderId="6" xfId="0" applyFont="1" applyFill="1" applyBorder="1" applyAlignment="1" applyProtection="1">
      <alignment vertical="center"/>
    </xf>
    <xf numFmtId="42" fontId="2" fillId="2" borderId="11" xfId="0" applyNumberFormat="1" applyFont="1" applyFill="1" applyBorder="1" applyAlignment="1" applyProtection="1">
      <alignment vertical="center"/>
    </xf>
    <xf numFmtId="44" fontId="2" fillId="2" borderId="5" xfId="0" applyNumberFormat="1" applyFont="1" applyFill="1" applyBorder="1" applyAlignment="1" applyProtection="1">
      <alignment vertical="center"/>
    </xf>
    <xf numFmtId="37" fontId="8" fillId="2" borderId="12" xfId="0" applyNumberFormat="1" applyFont="1" applyFill="1" applyBorder="1" applyAlignment="1" applyProtection="1">
      <alignment horizontal="center" vertical="center" wrapText="1"/>
    </xf>
    <xf numFmtId="37" fontId="8" fillId="2" borderId="13" xfId="0" applyNumberFormat="1" applyFont="1" applyFill="1" applyBorder="1" applyAlignment="1" applyProtection="1">
      <alignment horizontal="center" vertical="center" wrapText="1"/>
    </xf>
    <xf numFmtId="0" fontId="9" fillId="2" borderId="14" xfId="0" applyFont="1" applyFill="1" applyBorder="1" applyAlignment="1" applyProtection="1">
      <alignment horizontal="center" vertical="center"/>
    </xf>
    <xf numFmtId="0" fontId="9" fillId="2" borderId="15" xfId="0" applyFont="1" applyFill="1" applyBorder="1" applyAlignment="1" applyProtection="1">
      <alignment horizontal="center" vertical="center"/>
    </xf>
    <xf numFmtId="44" fontId="2" fillId="2" borderId="16" xfId="0" applyNumberFormat="1" applyFont="1" applyFill="1" applyBorder="1" applyAlignment="1" applyProtection="1">
      <alignment vertical="center"/>
    </xf>
    <xf numFmtId="0" fontId="4" fillId="0" borderId="17" xfId="0" applyFont="1" applyBorder="1" applyAlignment="1" applyProtection="1">
      <alignment vertical="center"/>
    </xf>
    <xf numFmtId="0" fontId="4" fillId="0" borderId="18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vertical="center"/>
    </xf>
    <xf numFmtId="41" fontId="4" fillId="0" borderId="19" xfId="0" applyNumberFormat="1" applyFont="1" applyBorder="1" applyAlignment="1" applyProtection="1">
      <alignment vertical="center"/>
    </xf>
    <xf numFmtId="42" fontId="2" fillId="2" borderId="20" xfId="0" applyNumberFormat="1" applyFont="1" applyFill="1" applyBorder="1" applyAlignment="1" applyProtection="1">
      <alignment vertical="center"/>
    </xf>
    <xf numFmtId="44" fontId="2" fillId="2" borderId="21" xfId="0" applyNumberFormat="1" applyFont="1" applyFill="1" applyBorder="1" applyAlignment="1" applyProtection="1">
      <alignment vertical="center"/>
    </xf>
    <xf numFmtId="1" fontId="4" fillId="0" borderId="20" xfId="0" applyNumberFormat="1" applyFont="1" applyBorder="1" applyAlignment="1" applyProtection="1">
      <alignment horizontal="center" vertical="center"/>
    </xf>
    <xf numFmtId="42" fontId="4" fillId="0" borderId="11" xfId="0" applyNumberFormat="1" applyFont="1" applyBorder="1" applyAlignment="1" applyProtection="1">
      <alignment vertical="center"/>
    </xf>
    <xf numFmtId="44" fontId="4" fillId="0" borderId="21" xfId="0" applyNumberFormat="1" applyFont="1" applyBorder="1" applyAlignment="1" applyProtection="1">
      <alignment vertical="center"/>
    </xf>
    <xf numFmtId="0" fontId="12" fillId="0" borderId="0" xfId="0" applyFont="1" applyAlignment="1" applyProtection="1">
      <alignment horizontal="center"/>
    </xf>
    <xf numFmtId="0" fontId="1" fillId="0" borderId="0" xfId="0" applyFont="1"/>
    <xf numFmtId="0" fontId="14" fillId="2" borderId="14" xfId="0" applyFont="1" applyFill="1" applyBorder="1" applyAlignment="1" applyProtection="1">
      <alignment horizontal="center" vertical="center"/>
    </xf>
    <xf numFmtId="0" fontId="14" fillId="2" borderId="15" xfId="0" applyFont="1" applyFill="1" applyBorder="1" applyAlignment="1" applyProtection="1">
      <alignment horizontal="center" vertical="center"/>
    </xf>
    <xf numFmtId="0" fontId="13" fillId="0" borderId="0" xfId="0" applyFont="1" applyAlignment="1" applyProtection="1"/>
    <xf numFmtId="37" fontId="13" fillId="2" borderId="12" xfId="0" applyNumberFormat="1" applyFont="1" applyFill="1" applyBorder="1" applyAlignment="1" applyProtection="1">
      <alignment horizontal="center" vertical="center" wrapText="1"/>
    </xf>
    <xf numFmtId="37" fontId="13" fillId="2" borderId="13" xfId="0" applyNumberFormat="1" applyFont="1" applyFill="1" applyBorder="1" applyAlignment="1" applyProtection="1">
      <alignment horizontal="center" vertical="center" wrapText="1"/>
    </xf>
    <xf numFmtId="0" fontId="15" fillId="0" borderId="0" xfId="0" applyFont="1" applyAlignment="1" applyProtection="1">
      <alignment horizontal="right"/>
    </xf>
    <xf numFmtId="0" fontId="16" fillId="0" borderId="0" xfId="0" applyFont="1" applyAlignment="1" applyProtection="1">
      <alignment horizontal="center"/>
    </xf>
    <xf numFmtId="0" fontId="13" fillId="2" borderId="4" xfId="0" applyFont="1" applyFill="1" applyBorder="1" applyAlignment="1" applyProtection="1">
      <alignment vertical="center"/>
    </xf>
    <xf numFmtId="0" fontId="13" fillId="2" borderId="8" xfId="0" applyFont="1" applyFill="1" applyBorder="1" applyAlignment="1" applyProtection="1">
      <alignment vertical="center"/>
    </xf>
    <xf numFmtId="42" fontId="13" fillId="2" borderId="9" xfId="0" applyNumberFormat="1" applyFont="1" applyFill="1" applyBorder="1" applyAlignment="1" applyProtection="1">
      <alignment vertical="center"/>
    </xf>
    <xf numFmtId="42" fontId="13" fillId="2" borderId="10" xfId="0" applyNumberFormat="1" applyFont="1" applyFill="1" applyBorder="1" applyAlignment="1" applyProtection="1">
      <alignment vertical="center"/>
    </xf>
    <xf numFmtId="44" fontId="13" fillId="2" borderId="5" xfId="0" applyNumberFormat="1" applyFont="1" applyFill="1" applyBorder="1" applyAlignment="1" applyProtection="1">
      <alignment vertical="center"/>
    </xf>
    <xf numFmtId="44" fontId="16" fillId="0" borderId="0" xfId="0" applyNumberFormat="1" applyFont="1" applyProtection="1"/>
    <xf numFmtId="0" fontId="17" fillId="0" borderId="0" xfId="0" applyFont="1" applyProtection="1"/>
    <xf numFmtId="0" fontId="17" fillId="0" borderId="1" xfId="0" applyFont="1" applyBorder="1" applyAlignment="1" applyProtection="1">
      <alignment vertical="center"/>
    </xf>
    <xf numFmtId="1" fontId="17" fillId="0" borderId="20" xfId="0" applyNumberFormat="1" applyFont="1" applyBorder="1" applyAlignment="1" applyProtection="1">
      <alignment horizontal="center" vertical="center"/>
    </xf>
    <xf numFmtId="0" fontId="17" fillId="0" borderId="6" xfId="0" applyFont="1" applyBorder="1" applyAlignment="1" applyProtection="1">
      <alignment vertical="center"/>
    </xf>
    <xf numFmtId="42" fontId="17" fillId="0" borderId="11" xfId="0" applyNumberFormat="1" applyFont="1" applyBorder="1" applyAlignment="1" applyProtection="1">
      <alignment vertical="center"/>
    </xf>
    <xf numFmtId="44" fontId="17" fillId="0" borderId="21" xfId="0" applyNumberFormat="1" applyFont="1" applyBorder="1" applyAlignment="1" applyProtection="1">
      <alignment vertical="center"/>
    </xf>
    <xf numFmtId="43" fontId="17" fillId="0" borderId="0" xfId="0" applyNumberFormat="1" applyFont="1" applyProtection="1"/>
    <xf numFmtId="0" fontId="13" fillId="2" borderId="1" xfId="0" applyFont="1" applyFill="1" applyBorder="1" applyAlignment="1" applyProtection="1">
      <alignment vertical="center"/>
    </xf>
    <xf numFmtId="0" fontId="13" fillId="2" borderId="11" xfId="0" applyFont="1" applyFill="1" applyBorder="1" applyAlignment="1" applyProtection="1">
      <alignment vertical="center"/>
    </xf>
    <xf numFmtId="0" fontId="13" fillId="2" borderId="6" xfId="0" applyFont="1" applyFill="1" applyBorder="1" applyAlignment="1" applyProtection="1">
      <alignment vertical="center"/>
    </xf>
    <xf numFmtId="42" fontId="13" fillId="2" borderId="11" xfId="0" applyNumberFormat="1" applyFont="1" applyFill="1" applyBorder="1" applyAlignment="1" applyProtection="1">
      <alignment vertical="center"/>
    </xf>
    <xf numFmtId="42" fontId="13" fillId="2" borderId="20" xfId="0" applyNumberFormat="1" applyFont="1" applyFill="1" applyBorder="1" applyAlignment="1" applyProtection="1">
      <alignment vertical="center"/>
    </xf>
    <xf numFmtId="44" fontId="13" fillId="2" borderId="21" xfId="0" applyNumberFormat="1" applyFont="1" applyFill="1" applyBorder="1" applyAlignment="1" applyProtection="1">
      <alignment vertical="center"/>
    </xf>
    <xf numFmtId="43" fontId="16" fillId="0" borderId="0" xfId="0" applyNumberFormat="1" applyFont="1" applyProtection="1"/>
    <xf numFmtId="0" fontId="13" fillId="2" borderId="2" xfId="0" applyFont="1" applyFill="1" applyBorder="1" applyAlignment="1" applyProtection="1">
      <alignment vertical="center"/>
    </xf>
    <xf numFmtId="0" fontId="13" fillId="2" borderId="3" xfId="0" applyFont="1" applyFill="1" applyBorder="1" applyAlignment="1" applyProtection="1">
      <alignment vertical="center"/>
    </xf>
    <xf numFmtId="0" fontId="13" fillId="2" borderId="7" xfId="0" applyFont="1" applyFill="1" applyBorder="1" applyAlignment="1" applyProtection="1">
      <alignment vertical="center"/>
    </xf>
    <xf numFmtId="42" fontId="13" fillId="2" borderId="3" xfId="0" applyNumberFormat="1" applyFont="1" applyFill="1" applyBorder="1" applyAlignment="1" applyProtection="1">
      <alignment vertical="center"/>
    </xf>
    <xf numFmtId="44" fontId="13" fillId="2" borderId="16" xfId="0" applyNumberFormat="1" applyFont="1" applyFill="1" applyBorder="1" applyAlignment="1" applyProtection="1">
      <alignment vertical="center"/>
    </xf>
    <xf numFmtId="0" fontId="16" fillId="0" borderId="0" xfId="0" applyFont="1" applyProtection="1"/>
    <xf numFmtId="0" fontId="13" fillId="0" borderId="0" xfId="0" applyFont="1" applyProtection="1"/>
    <xf numFmtId="0" fontId="17" fillId="0" borderId="4" xfId="0" applyFont="1" applyBorder="1" applyAlignment="1" applyProtection="1">
      <alignment vertical="center"/>
    </xf>
    <xf numFmtId="0" fontId="17" fillId="0" borderId="0" xfId="0" applyFont="1" applyBorder="1" applyAlignment="1" applyProtection="1">
      <alignment vertical="center"/>
    </xf>
    <xf numFmtId="37" fontId="17" fillId="0" borderId="0" xfId="0" applyNumberFormat="1" applyFont="1" applyBorder="1" applyAlignment="1" applyProtection="1">
      <alignment vertical="center"/>
    </xf>
    <xf numFmtId="0" fontId="17" fillId="0" borderId="5" xfId="0" applyFont="1" applyBorder="1" applyAlignment="1" applyProtection="1">
      <alignment vertical="center"/>
    </xf>
    <xf numFmtId="0" fontId="17" fillId="0" borderId="17" xfId="0" applyFont="1" applyBorder="1" applyAlignment="1" applyProtection="1">
      <alignment vertical="center"/>
    </xf>
    <xf numFmtId="0" fontId="17" fillId="0" borderId="18" xfId="0" applyFont="1" applyBorder="1" applyAlignment="1" applyProtection="1">
      <alignment vertical="center"/>
    </xf>
    <xf numFmtId="37" fontId="17" fillId="0" borderId="18" xfId="0" applyNumberFormat="1" applyFont="1" applyBorder="1" applyAlignment="1" applyProtection="1">
      <alignment vertical="center"/>
    </xf>
    <xf numFmtId="41" fontId="17" fillId="0" borderId="19" xfId="0" applyNumberFormat="1" applyFont="1" applyBorder="1" applyAlignment="1" applyProtection="1">
      <alignment vertical="center"/>
    </xf>
    <xf numFmtId="37" fontId="17" fillId="0" borderId="0" xfId="0" applyNumberFormat="1" applyFont="1" applyProtection="1"/>
    <xf numFmtId="0" fontId="18" fillId="0" borderId="1" xfId="0" applyFont="1" applyBorder="1" applyAlignment="1" applyProtection="1">
      <alignment vertical="center"/>
    </xf>
    <xf numFmtId="1" fontId="18" fillId="0" borderId="20" xfId="0" applyNumberFormat="1" applyFont="1" applyBorder="1" applyAlignment="1" applyProtection="1">
      <alignment horizontal="center" vertical="center"/>
    </xf>
    <xf numFmtId="0" fontId="18" fillId="0" borderId="6" xfId="0" applyFont="1" applyBorder="1" applyAlignment="1" applyProtection="1">
      <alignment vertical="center"/>
    </xf>
    <xf numFmtId="37" fontId="4" fillId="0" borderId="18" xfId="0" applyNumberFormat="1" applyFont="1" applyBorder="1" applyAlignment="1" applyProtection="1">
      <alignment horizontal="right" vertical="center"/>
    </xf>
    <xf numFmtId="0" fontId="4" fillId="0" borderId="22" xfId="0" applyFont="1" applyBorder="1" applyAlignment="1" applyProtection="1">
      <alignment vertical="center" wrapText="1"/>
    </xf>
    <xf numFmtId="0" fontId="0" fillId="0" borderId="23" xfId="0" applyBorder="1" applyAlignment="1">
      <alignment vertical="center" wrapText="1"/>
    </xf>
    <xf numFmtId="0" fontId="0" fillId="0" borderId="24" xfId="0" applyBorder="1" applyAlignment="1">
      <alignment vertical="center" wrapText="1"/>
    </xf>
    <xf numFmtId="0" fontId="4" fillId="0" borderId="25" xfId="0" applyFont="1" applyBorder="1" applyAlignment="1" applyProtection="1">
      <alignment horizontal="left" vertical="center" wrapText="1"/>
    </xf>
    <xf numFmtId="0" fontId="0" fillId="0" borderId="26" xfId="0" applyBorder="1" applyAlignment="1">
      <alignment horizontal="left" vertical="center" wrapText="1"/>
    </xf>
    <xf numFmtId="0" fontId="0" fillId="0" borderId="27" xfId="0" applyBorder="1" applyAlignment="1">
      <alignment horizontal="left" vertical="center" wrapText="1"/>
    </xf>
    <xf numFmtId="0" fontId="10" fillId="0" borderId="28" xfId="0" applyFont="1" applyBorder="1" applyAlignment="1" applyProtection="1">
      <alignment horizontal="center" vertical="center"/>
    </xf>
    <xf numFmtId="0" fontId="10" fillId="0" borderId="14" xfId="0" applyFont="1" applyBorder="1" applyAlignment="1" applyProtection="1">
      <alignment horizontal="center" vertical="center"/>
    </xf>
    <xf numFmtId="0" fontId="10" fillId="0" borderId="29" xfId="0" applyFont="1" applyBorder="1" applyAlignment="1" applyProtection="1">
      <alignment horizontal="center" vertical="center"/>
    </xf>
    <xf numFmtId="0" fontId="6" fillId="0" borderId="4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" xfId="0" applyFont="1" applyBorder="1" applyAlignment="1" applyProtection="1">
      <alignment horizontal="center" vertical="center"/>
    </xf>
    <xf numFmtId="0" fontId="8" fillId="2" borderId="28" xfId="0" applyFont="1" applyFill="1" applyBorder="1" applyAlignment="1" applyProtection="1">
      <alignment horizontal="left" vertical="center" wrapText="1"/>
    </xf>
    <xf numFmtId="0" fontId="0" fillId="0" borderId="14" xfId="0" applyBorder="1" applyAlignment="1">
      <alignment vertical="center" wrapText="1"/>
    </xf>
    <xf numFmtId="0" fontId="0" fillId="0" borderId="30" xfId="0" applyBorder="1" applyAlignment="1">
      <alignment vertical="center" wrapText="1"/>
    </xf>
    <xf numFmtId="0" fontId="0" fillId="0" borderId="25" xfId="0" applyBorder="1" applyAlignment="1">
      <alignment vertical="center" wrapText="1"/>
    </xf>
    <xf numFmtId="0" fontId="0" fillId="0" borderId="26" xfId="0" applyBorder="1" applyAlignment="1">
      <alignment vertical="center" wrapText="1"/>
    </xf>
    <xf numFmtId="0" fontId="0" fillId="0" borderId="12" xfId="0" applyBorder="1" applyAlignment="1">
      <alignment vertical="center" wrapText="1"/>
    </xf>
    <xf numFmtId="0" fontId="9" fillId="2" borderId="31" xfId="0" applyFont="1" applyFill="1" applyBorder="1" applyAlignment="1" applyProtection="1">
      <alignment horizontal="center" vertical="center"/>
    </xf>
    <xf numFmtId="0" fontId="9" fillId="2" borderId="8" xfId="0" applyFont="1" applyFill="1" applyBorder="1" applyAlignment="1" applyProtection="1">
      <alignment horizontal="center" vertical="center"/>
    </xf>
    <xf numFmtId="0" fontId="9" fillId="2" borderId="32" xfId="0" applyFont="1" applyFill="1" applyBorder="1" applyAlignment="1" applyProtection="1">
      <alignment horizontal="center" vertical="center"/>
    </xf>
    <xf numFmtId="37" fontId="8" fillId="2" borderId="33" xfId="0" applyNumberFormat="1" applyFont="1" applyFill="1" applyBorder="1" applyAlignment="1" applyProtection="1">
      <alignment horizontal="center" vertical="center" wrapText="1"/>
    </xf>
    <xf numFmtId="0" fontId="0" fillId="0" borderId="34" xfId="0" applyBorder="1" applyAlignment="1">
      <alignment horizontal="center" vertical="center" wrapText="1"/>
    </xf>
    <xf numFmtId="37" fontId="17" fillId="0" borderId="18" xfId="0" applyNumberFormat="1" applyFont="1" applyBorder="1" applyAlignment="1" applyProtection="1">
      <alignment horizontal="right" vertical="center"/>
    </xf>
    <xf numFmtId="0" fontId="17" fillId="0" borderId="22" xfId="0" applyFont="1" applyBorder="1" applyAlignment="1" applyProtection="1">
      <alignment vertical="center" wrapText="1"/>
    </xf>
    <xf numFmtId="0" fontId="1" fillId="0" borderId="23" xfId="0" applyFont="1" applyBorder="1" applyAlignment="1">
      <alignment vertical="center" wrapText="1"/>
    </xf>
    <xf numFmtId="0" fontId="1" fillId="0" borderId="24" xfId="0" applyFont="1" applyBorder="1" applyAlignment="1">
      <alignment vertical="center" wrapText="1"/>
    </xf>
    <xf numFmtId="0" fontId="17" fillId="0" borderId="25" xfId="0" applyFont="1" applyBorder="1" applyAlignment="1" applyProtection="1">
      <alignment horizontal="left" vertical="center" wrapText="1"/>
    </xf>
    <xf numFmtId="0" fontId="1" fillId="0" borderId="26" xfId="0" applyFont="1" applyBorder="1" applyAlignment="1">
      <alignment horizontal="left" vertical="center" wrapText="1"/>
    </xf>
    <xf numFmtId="0" fontId="1" fillId="0" borderId="27" xfId="0" applyFont="1" applyBorder="1" applyAlignment="1">
      <alignment horizontal="left" vertical="center" wrapText="1"/>
    </xf>
    <xf numFmtId="0" fontId="11" fillId="0" borderId="28" xfId="0" applyFont="1" applyBorder="1" applyAlignment="1" applyProtection="1">
      <alignment horizontal="center" vertical="center"/>
    </xf>
    <xf numFmtId="0" fontId="11" fillId="0" borderId="14" xfId="0" applyFont="1" applyBorder="1" applyAlignment="1" applyProtection="1">
      <alignment horizontal="center" vertical="center"/>
    </xf>
    <xf numFmtId="0" fontId="11" fillId="0" borderId="29" xfId="0" applyFont="1" applyBorder="1" applyAlignment="1" applyProtection="1">
      <alignment horizontal="center" vertical="center"/>
    </xf>
    <xf numFmtId="0" fontId="12" fillId="0" borderId="4" xfId="0" applyFont="1" applyBorder="1" applyAlignment="1" applyProtection="1">
      <alignment horizontal="center" vertical="center"/>
    </xf>
    <xf numFmtId="0" fontId="12" fillId="0" borderId="0" xfId="0" applyFont="1" applyBorder="1" applyAlignment="1" applyProtection="1">
      <alignment horizontal="center" vertical="center"/>
    </xf>
    <xf numFmtId="0" fontId="12" fillId="0" borderId="5" xfId="0" applyFont="1" applyBorder="1" applyAlignment="1" applyProtection="1">
      <alignment horizontal="center" vertical="center"/>
    </xf>
    <xf numFmtId="0" fontId="13" fillId="2" borderId="28" xfId="0" applyFont="1" applyFill="1" applyBorder="1" applyAlignment="1" applyProtection="1">
      <alignment horizontal="left" vertical="center" wrapText="1"/>
    </xf>
    <xf numFmtId="0" fontId="1" fillId="0" borderId="14" xfId="0" applyFont="1" applyBorder="1" applyAlignment="1">
      <alignment vertical="center" wrapText="1"/>
    </xf>
    <xf numFmtId="0" fontId="1" fillId="0" borderId="30" xfId="0" applyFont="1" applyBorder="1" applyAlignment="1">
      <alignment vertical="center" wrapText="1"/>
    </xf>
    <xf numFmtId="0" fontId="1" fillId="0" borderId="25" xfId="0" applyFont="1" applyBorder="1" applyAlignment="1">
      <alignment vertical="center" wrapText="1"/>
    </xf>
    <xf numFmtId="0" fontId="1" fillId="0" borderId="26" xfId="0" applyFont="1" applyBorder="1" applyAlignment="1">
      <alignment vertical="center" wrapText="1"/>
    </xf>
    <xf numFmtId="0" fontId="1" fillId="0" borderId="12" xfId="0" applyFont="1" applyBorder="1" applyAlignment="1">
      <alignment vertical="center" wrapText="1"/>
    </xf>
    <xf numFmtId="0" fontId="14" fillId="2" borderId="31" xfId="0" applyFont="1" applyFill="1" applyBorder="1" applyAlignment="1" applyProtection="1">
      <alignment horizontal="center" vertical="center"/>
    </xf>
    <xf numFmtId="0" fontId="14" fillId="2" borderId="8" xfId="0" applyFont="1" applyFill="1" applyBorder="1" applyAlignment="1" applyProtection="1">
      <alignment horizontal="center" vertical="center"/>
    </xf>
    <xf numFmtId="0" fontId="14" fillId="2" borderId="32" xfId="0" applyFont="1" applyFill="1" applyBorder="1" applyAlignment="1" applyProtection="1">
      <alignment horizontal="center" vertical="center"/>
    </xf>
    <xf numFmtId="37" fontId="13" fillId="2" borderId="33" xfId="0" applyNumberFormat="1" applyFont="1" applyFill="1" applyBorder="1" applyAlignment="1" applyProtection="1">
      <alignment horizontal="center" vertical="center" wrapText="1"/>
    </xf>
    <xf numFmtId="0" fontId="1" fillId="0" borderId="34" xfId="0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theme" Target="theme/theme1.xml"/><Relationship Id="rId3" Type="http://schemas.openxmlformats.org/officeDocument/2006/relationships/worksheet" Target="worksheets/sheet3.xml"/><Relationship Id="rId21" Type="http://schemas.openxmlformats.org/officeDocument/2006/relationships/calcChain" Target="calcChain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30"/>
  <sheetViews>
    <sheetView tabSelected="1"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00" t="s">
        <v>41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7"/>
      <c r="R1"/>
    </row>
    <row r="2" spans="1:134" ht="24" thickBot="1">
      <c r="A2" s="103" t="s">
        <v>93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5"/>
      <c r="Q2" s="7"/>
      <c r="R2"/>
    </row>
    <row r="3" spans="1:134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3"/>
      <c r="M3" s="114"/>
      <c r="N3" s="33"/>
      <c r="O3" s="34"/>
      <c r="P3" s="115" t="s">
        <v>84</v>
      </c>
      <c r="Q3" s="11"/>
      <c r="R3"/>
    </row>
    <row r="4" spans="1:134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85</v>
      </c>
      <c r="N4" s="32" t="s">
        <v>5</v>
      </c>
      <c r="O4" s="32" t="s">
        <v>86</v>
      </c>
      <c r="P4" s="11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SUM(D6:D10)</f>
        <v>1133061</v>
      </c>
      <c r="E5" s="24">
        <f t="shared" si="0"/>
        <v>171544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>SUM(D5:N5)</f>
        <v>1304605</v>
      </c>
      <c r="P5" s="30">
        <f t="shared" ref="P5:P26" si="1">(O5/P$28)</f>
        <v>264.46482870464223</v>
      </c>
      <c r="Q5" s="6"/>
    </row>
    <row r="6" spans="1:134">
      <c r="A6" s="12"/>
      <c r="B6" s="42">
        <v>511</v>
      </c>
      <c r="C6" s="19" t="s">
        <v>19</v>
      </c>
      <c r="D6" s="43">
        <v>73438</v>
      </c>
      <c r="E6" s="43">
        <v>150569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>SUM(D6:N6)</f>
        <v>224007</v>
      </c>
      <c r="P6" s="44">
        <f t="shared" si="1"/>
        <v>45.40989256030813</v>
      </c>
      <c r="Q6" s="9"/>
    </row>
    <row r="7" spans="1:134">
      <c r="A7" s="12"/>
      <c r="B7" s="42">
        <v>512</v>
      </c>
      <c r="C7" s="19" t="s">
        <v>20</v>
      </c>
      <c r="D7" s="43">
        <v>211229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ref="O7:O10" si="2">SUM(D7:N7)</f>
        <v>211229</v>
      </c>
      <c r="P7" s="44">
        <f t="shared" si="1"/>
        <v>42.819582404216504</v>
      </c>
      <c r="Q7" s="9"/>
    </row>
    <row r="8" spans="1:134">
      <c r="A8" s="12"/>
      <c r="B8" s="42">
        <v>513</v>
      </c>
      <c r="C8" s="19" t="s">
        <v>21</v>
      </c>
      <c r="D8" s="43">
        <v>367341</v>
      </c>
      <c r="E8" s="43">
        <v>20975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2"/>
        <v>388316</v>
      </c>
      <c r="P8" s="44">
        <f t="shared" si="1"/>
        <v>78.718021487938373</v>
      </c>
      <c r="Q8" s="9"/>
    </row>
    <row r="9" spans="1:134">
      <c r="A9" s="12"/>
      <c r="B9" s="42">
        <v>514</v>
      </c>
      <c r="C9" s="19" t="s">
        <v>22</v>
      </c>
      <c r="D9" s="43">
        <v>86910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2"/>
        <v>86910</v>
      </c>
      <c r="P9" s="44">
        <f t="shared" si="1"/>
        <v>17.618082302858301</v>
      </c>
      <c r="Q9" s="9"/>
    </row>
    <row r="10" spans="1:134">
      <c r="A10" s="12"/>
      <c r="B10" s="42">
        <v>519</v>
      </c>
      <c r="C10" s="19" t="s">
        <v>24</v>
      </c>
      <c r="D10" s="43">
        <v>394143</v>
      </c>
      <c r="E10" s="43">
        <v>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2"/>
        <v>394143</v>
      </c>
      <c r="P10" s="44">
        <f t="shared" si="1"/>
        <v>79.899249949320904</v>
      </c>
      <c r="Q10" s="9"/>
    </row>
    <row r="11" spans="1:134" ht="15.75">
      <c r="A11" s="26" t="s">
        <v>25</v>
      </c>
      <c r="B11" s="27"/>
      <c r="C11" s="28"/>
      <c r="D11" s="29">
        <f t="shared" ref="D11:N11" si="3">SUM(D12:D13)</f>
        <v>1074525</v>
      </c>
      <c r="E11" s="29">
        <f t="shared" si="3"/>
        <v>212240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455684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29">
        <f t="shared" si="3"/>
        <v>0</v>
      </c>
      <c r="O11" s="40">
        <f>SUM(D11:N11)</f>
        <v>1742449</v>
      </c>
      <c r="P11" s="41">
        <f t="shared" si="1"/>
        <v>353.2229880397324</v>
      </c>
      <c r="Q11" s="10"/>
    </row>
    <row r="12" spans="1:134">
      <c r="A12" s="12"/>
      <c r="B12" s="42">
        <v>521</v>
      </c>
      <c r="C12" s="19" t="s">
        <v>26</v>
      </c>
      <c r="D12" s="43">
        <v>1074525</v>
      </c>
      <c r="E12" s="43">
        <v>212240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v>0</v>
      </c>
      <c r="O12" s="43">
        <f>SUM(D12:N12)</f>
        <v>1286765</v>
      </c>
      <c r="P12" s="44">
        <f t="shared" si="1"/>
        <v>260.84836813298193</v>
      </c>
      <c r="Q12" s="9"/>
    </row>
    <row r="13" spans="1:134">
      <c r="A13" s="12"/>
      <c r="B13" s="42">
        <v>524</v>
      </c>
      <c r="C13" s="19" t="s">
        <v>27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455684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 t="shared" ref="O13" si="4">SUM(D13:N13)</f>
        <v>455684</v>
      </c>
      <c r="P13" s="44">
        <f t="shared" si="1"/>
        <v>92.374619906750453</v>
      </c>
      <c r="Q13" s="9"/>
    </row>
    <row r="14" spans="1:134" ht="15.75">
      <c r="A14" s="26" t="s">
        <v>28</v>
      </c>
      <c r="B14" s="27"/>
      <c r="C14" s="28"/>
      <c r="D14" s="29">
        <f t="shared" ref="D14:N14" si="5">SUM(D15:D18)</f>
        <v>37305</v>
      </c>
      <c r="E14" s="29">
        <f t="shared" si="5"/>
        <v>677116</v>
      </c>
      <c r="F14" s="29">
        <f t="shared" si="5"/>
        <v>0</v>
      </c>
      <c r="G14" s="29">
        <f t="shared" si="5"/>
        <v>0</v>
      </c>
      <c r="H14" s="29">
        <f t="shared" si="5"/>
        <v>0</v>
      </c>
      <c r="I14" s="29">
        <f t="shared" si="5"/>
        <v>2070803</v>
      </c>
      <c r="J14" s="29">
        <f t="shared" si="5"/>
        <v>0</v>
      </c>
      <c r="K14" s="29">
        <f t="shared" si="5"/>
        <v>0</v>
      </c>
      <c r="L14" s="29">
        <f t="shared" si="5"/>
        <v>0</v>
      </c>
      <c r="M14" s="29">
        <f t="shared" si="5"/>
        <v>0</v>
      </c>
      <c r="N14" s="29">
        <f t="shared" si="5"/>
        <v>0</v>
      </c>
      <c r="O14" s="40">
        <f>SUM(D14:N14)</f>
        <v>2785224</v>
      </c>
      <c r="P14" s="41">
        <f t="shared" si="1"/>
        <v>564.61058179606732</v>
      </c>
      <c r="Q14" s="10"/>
    </row>
    <row r="15" spans="1:134">
      <c r="A15" s="12"/>
      <c r="B15" s="42">
        <v>533</v>
      </c>
      <c r="C15" s="19" t="s">
        <v>29</v>
      </c>
      <c r="D15" s="43">
        <v>0</v>
      </c>
      <c r="E15" s="43">
        <v>0</v>
      </c>
      <c r="F15" s="43">
        <v>0</v>
      </c>
      <c r="G15" s="43">
        <v>0</v>
      </c>
      <c r="H15" s="43">
        <v>0</v>
      </c>
      <c r="I15" s="43">
        <v>1621914</v>
      </c>
      <c r="J15" s="43">
        <v>0</v>
      </c>
      <c r="K15" s="43">
        <v>0</v>
      </c>
      <c r="L15" s="43">
        <v>0</v>
      </c>
      <c r="M15" s="43">
        <v>0</v>
      </c>
      <c r="N15" s="43">
        <v>0</v>
      </c>
      <c r="O15" s="43">
        <f t="shared" ref="O15:O25" si="6">SUM(D15:N15)</f>
        <v>1621914</v>
      </c>
      <c r="P15" s="44">
        <f t="shared" si="1"/>
        <v>328.78856679505373</v>
      </c>
      <c r="Q15" s="9"/>
    </row>
    <row r="16" spans="1:134">
      <c r="A16" s="12"/>
      <c r="B16" s="42">
        <v>535</v>
      </c>
      <c r="C16" s="19" t="s">
        <v>30</v>
      </c>
      <c r="D16" s="43">
        <v>0</v>
      </c>
      <c r="E16" s="43">
        <v>51082</v>
      </c>
      <c r="F16" s="43">
        <v>0</v>
      </c>
      <c r="G16" s="43">
        <v>0</v>
      </c>
      <c r="H16" s="43">
        <v>0</v>
      </c>
      <c r="I16" s="43">
        <v>351156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si="6"/>
        <v>402238</v>
      </c>
      <c r="P16" s="44">
        <f t="shared" si="1"/>
        <v>81.54023920535171</v>
      </c>
      <c r="Q16" s="9"/>
    </row>
    <row r="17" spans="1:120">
      <c r="A17" s="12"/>
      <c r="B17" s="42">
        <v>538</v>
      </c>
      <c r="C17" s="19" t="s">
        <v>54</v>
      </c>
      <c r="D17" s="43">
        <v>0</v>
      </c>
      <c r="E17" s="43">
        <v>202884</v>
      </c>
      <c r="F17" s="43">
        <v>0</v>
      </c>
      <c r="G17" s="43">
        <v>0</v>
      </c>
      <c r="H17" s="43">
        <v>0</v>
      </c>
      <c r="I17" s="43">
        <v>97733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si="6"/>
        <v>300617</v>
      </c>
      <c r="P17" s="44">
        <f t="shared" si="1"/>
        <v>60.939995945672003</v>
      </c>
      <c r="Q17" s="9"/>
    </row>
    <row r="18" spans="1:120">
      <c r="A18" s="12"/>
      <c r="B18" s="42">
        <v>539</v>
      </c>
      <c r="C18" s="19" t="s">
        <v>31</v>
      </c>
      <c r="D18" s="43">
        <v>37305</v>
      </c>
      <c r="E18" s="43">
        <v>423150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f t="shared" si="6"/>
        <v>460455</v>
      </c>
      <c r="P18" s="44">
        <f t="shared" si="1"/>
        <v>93.341779849989862</v>
      </c>
      <c r="Q18" s="9"/>
    </row>
    <row r="19" spans="1:120" ht="15.75">
      <c r="A19" s="26" t="s">
        <v>32</v>
      </c>
      <c r="B19" s="27"/>
      <c r="C19" s="28"/>
      <c r="D19" s="29">
        <f t="shared" ref="D19:N19" si="7">SUM(D20:D21)</f>
        <v>685869</v>
      </c>
      <c r="E19" s="29">
        <f t="shared" si="7"/>
        <v>1946078</v>
      </c>
      <c r="F19" s="29">
        <f t="shared" si="7"/>
        <v>0</v>
      </c>
      <c r="G19" s="29">
        <f t="shared" si="7"/>
        <v>0</v>
      </c>
      <c r="H19" s="29">
        <f t="shared" si="7"/>
        <v>0</v>
      </c>
      <c r="I19" s="29">
        <f t="shared" si="7"/>
        <v>0</v>
      </c>
      <c r="J19" s="29">
        <f t="shared" si="7"/>
        <v>0</v>
      </c>
      <c r="K19" s="29">
        <f t="shared" si="7"/>
        <v>0</v>
      </c>
      <c r="L19" s="29">
        <f t="shared" si="7"/>
        <v>0</v>
      </c>
      <c r="M19" s="29">
        <f t="shared" si="7"/>
        <v>0</v>
      </c>
      <c r="N19" s="29">
        <f t="shared" si="7"/>
        <v>0</v>
      </c>
      <c r="O19" s="29">
        <f t="shared" si="6"/>
        <v>2631947</v>
      </c>
      <c r="P19" s="41">
        <f t="shared" si="1"/>
        <v>533.53882019055345</v>
      </c>
      <c r="Q19" s="10"/>
    </row>
    <row r="20" spans="1:120">
      <c r="A20" s="12"/>
      <c r="B20" s="42">
        <v>541</v>
      </c>
      <c r="C20" s="19" t="s">
        <v>33</v>
      </c>
      <c r="D20" s="43">
        <v>685869</v>
      </c>
      <c r="E20" s="43">
        <v>1599536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v>0</v>
      </c>
      <c r="O20" s="43">
        <f t="shared" si="6"/>
        <v>2285405</v>
      </c>
      <c r="P20" s="44">
        <f t="shared" si="1"/>
        <v>463.28907358605312</v>
      </c>
      <c r="Q20" s="9"/>
    </row>
    <row r="21" spans="1:120">
      <c r="A21" s="12"/>
      <c r="B21" s="42">
        <v>549</v>
      </c>
      <c r="C21" s="19" t="s">
        <v>34</v>
      </c>
      <c r="D21" s="43">
        <v>0</v>
      </c>
      <c r="E21" s="43">
        <v>346542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f t="shared" si="6"/>
        <v>346542</v>
      </c>
      <c r="P21" s="44">
        <f t="shared" si="1"/>
        <v>70.249746604500302</v>
      </c>
      <c r="Q21" s="9"/>
    </row>
    <row r="22" spans="1:120" ht="15.75">
      <c r="A22" s="26" t="s">
        <v>35</v>
      </c>
      <c r="B22" s="27"/>
      <c r="C22" s="28"/>
      <c r="D22" s="29">
        <f t="shared" ref="D22:N22" si="8">SUM(D23:D25)</f>
        <v>112383</v>
      </c>
      <c r="E22" s="29">
        <f t="shared" si="8"/>
        <v>420628</v>
      </c>
      <c r="F22" s="29">
        <f t="shared" si="8"/>
        <v>0</v>
      </c>
      <c r="G22" s="29">
        <f t="shared" si="8"/>
        <v>0</v>
      </c>
      <c r="H22" s="29">
        <f t="shared" si="8"/>
        <v>0</v>
      </c>
      <c r="I22" s="29">
        <f t="shared" si="8"/>
        <v>0</v>
      </c>
      <c r="J22" s="29">
        <f t="shared" si="8"/>
        <v>0</v>
      </c>
      <c r="K22" s="29">
        <f t="shared" si="8"/>
        <v>0</v>
      </c>
      <c r="L22" s="29">
        <f t="shared" si="8"/>
        <v>0</v>
      </c>
      <c r="M22" s="29">
        <f t="shared" si="8"/>
        <v>0</v>
      </c>
      <c r="N22" s="29">
        <f t="shared" si="8"/>
        <v>0</v>
      </c>
      <c r="O22" s="29">
        <f>SUM(D22:N22)</f>
        <v>533011</v>
      </c>
      <c r="P22" s="41">
        <f t="shared" si="1"/>
        <v>108.05007095073991</v>
      </c>
      <c r="Q22" s="9"/>
    </row>
    <row r="23" spans="1:120">
      <c r="A23" s="12"/>
      <c r="B23" s="42">
        <v>572</v>
      </c>
      <c r="C23" s="19" t="s">
        <v>36</v>
      </c>
      <c r="D23" s="43">
        <v>109064</v>
      </c>
      <c r="E23" s="43">
        <v>341300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v>0</v>
      </c>
      <c r="O23" s="43">
        <f t="shared" si="6"/>
        <v>450364</v>
      </c>
      <c r="P23" s="44">
        <f t="shared" si="1"/>
        <v>91.2961686600446</v>
      </c>
      <c r="Q23" s="9"/>
    </row>
    <row r="24" spans="1:120">
      <c r="A24" s="12"/>
      <c r="B24" s="42">
        <v>574</v>
      </c>
      <c r="C24" s="19" t="s">
        <v>37</v>
      </c>
      <c r="D24" s="43">
        <v>2150</v>
      </c>
      <c r="E24" s="43">
        <v>12979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v>0</v>
      </c>
      <c r="O24" s="43">
        <f t="shared" si="6"/>
        <v>15129</v>
      </c>
      <c r="P24" s="44">
        <f t="shared" si="1"/>
        <v>3.0668964119197244</v>
      </c>
      <c r="Q24" s="9"/>
    </row>
    <row r="25" spans="1:120" ht="15.75" thickBot="1">
      <c r="A25" s="12"/>
      <c r="B25" s="42">
        <v>579</v>
      </c>
      <c r="C25" s="19" t="s">
        <v>62</v>
      </c>
      <c r="D25" s="43">
        <v>1169</v>
      </c>
      <c r="E25" s="43">
        <v>66349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v>0</v>
      </c>
      <c r="O25" s="43">
        <f t="shared" si="6"/>
        <v>67518</v>
      </c>
      <c r="P25" s="44">
        <f t="shared" si="1"/>
        <v>13.687005878775594</v>
      </c>
      <c r="Q25" s="9"/>
    </row>
    <row r="26" spans="1:120" ht="16.5" thickBot="1">
      <c r="A26" s="13" t="s">
        <v>10</v>
      </c>
      <c r="B26" s="21"/>
      <c r="C26" s="20"/>
      <c r="D26" s="14">
        <f>SUM(D5,D11,D14,D19,D22)</f>
        <v>3043143</v>
      </c>
      <c r="E26" s="14">
        <f t="shared" ref="E26:N26" si="9">SUM(E5,E11,E14,E19,E22)</f>
        <v>3427606</v>
      </c>
      <c r="F26" s="14">
        <f t="shared" si="9"/>
        <v>0</v>
      </c>
      <c r="G26" s="14">
        <f t="shared" si="9"/>
        <v>0</v>
      </c>
      <c r="H26" s="14">
        <f t="shared" si="9"/>
        <v>0</v>
      </c>
      <c r="I26" s="14">
        <f t="shared" si="9"/>
        <v>2526487</v>
      </c>
      <c r="J26" s="14">
        <f t="shared" si="9"/>
        <v>0</v>
      </c>
      <c r="K26" s="14">
        <f t="shared" si="9"/>
        <v>0</v>
      </c>
      <c r="L26" s="14">
        <f t="shared" si="9"/>
        <v>0</v>
      </c>
      <c r="M26" s="14">
        <f t="shared" si="9"/>
        <v>0</v>
      </c>
      <c r="N26" s="14">
        <f t="shared" si="9"/>
        <v>0</v>
      </c>
      <c r="O26" s="14">
        <f>SUM(D26:N26)</f>
        <v>8997236</v>
      </c>
      <c r="P26" s="35">
        <f t="shared" si="1"/>
        <v>1823.8872896817352</v>
      </c>
      <c r="Q26" s="6"/>
      <c r="R26" s="2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  <c r="DP26" s="5"/>
    </row>
    <row r="27" spans="1:120">
      <c r="A27" s="15"/>
      <c r="B27" s="17"/>
      <c r="C27" s="17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6"/>
      <c r="P27" s="18"/>
    </row>
    <row r="28" spans="1:120">
      <c r="A28" s="36"/>
      <c r="B28" s="37"/>
      <c r="C28" s="37"/>
      <c r="D28" s="38"/>
      <c r="E28" s="38"/>
      <c r="F28" s="38"/>
      <c r="G28" s="38"/>
      <c r="H28" s="38"/>
      <c r="I28" s="38"/>
      <c r="J28" s="38"/>
      <c r="K28" s="38"/>
      <c r="L28" s="38"/>
      <c r="M28" s="93" t="s">
        <v>94</v>
      </c>
      <c r="N28" s="93"/>
      <c r="O28" s="93"/>
      <c r="P28" s="39">
        <v>4933</v>
      </c>
    </row>
    <row r="29" spans="1:120">
      <c r="A29" s="94"/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5"/>
      <c r="P29" s="96"/>
    </row>
    <row r="30" spans="1:120" ht="15.75" customHeight="1" thickBot="1">
      <c r="A30" s="97" t="s">
        <v>44</v>
      </c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8"/>
      <c r="P30" s="99"/>
    </row>
  </sheetData>
  <mergeCells count="10">
    <mergeCell ref="M28:O28"/>
    <mergeCell ref="A29:P29"/>
    <mergeCell ref="A30:P30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35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00" t="s">
        <v>41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7"/>
      <c r="R1"/>
    </row>
    <row r="2" spans="1:134" ht="24" thickBot="1">
      <c r="A2" s="103" t="s">
        <v>88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5"/>
      <c r="Q2" s="7"/>
      <c r="R2"/>
    </row>
    <row r="3" spans="1:134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3"/>
      <c r="M3" s="114"/>
      <c r="N3" s="33"/>
      <c r="O3" s="34"/>
      <c r="P3" s="115" t="s">
        <v>84</v>
      </c>
      <c r="Q3" s="11"/>
      <c r="R3"/>
    </row>
    <row r="4" spans="1:134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85</v>
      </c>
      <c r="N4" s="32" t="s">
        <v>5</v>
      </c>
      <c r="O4" s="32" t="s">
        <v>86</v>
      </c>
      <c r="P4" s="11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SUM(D6:D11)</f>
        <v>955030</v>
      </c>
      <c r="E5" s="24">
        <f t="shared" si="0"/>
        <v>187219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>SUM(D5:N5)</f>
        <v>1142249</v>
      </c>
      <c r="P5" s="30">
        <f t="shared" ref="P5:P31" si="1">(O5/P$33)</f>
        <v>232.49521677182983</v>
      </c>
      <c r="Q5" s="6"/>
    </row>
    <row r="6" spans="1:134">
      <c r="A6" s="12"/>
      <c r="B6" s="42">
        <v>511</v>
      </c>
      <c r="C6" s="19" t="s">
        <v>19</v>
      </c>
      <c r="D6" s="43">
        <v>93997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>SUM(D6:N6)</f>
        <v>93997</v>
      </c>
      <c r="P6" s="44">
        <f t="shared" si="1"/>
        <v>19.132302055770406</v>
      </c>
      <c r="Q6" s="9"/>
    </row>
    <row r="7" spans="1:134">
      <c r="A7" s="12"/>
      <c r="B7" s="42">
        <v>512</v>
      </c>
      <c r="C7" s="19" t="s">
        <v>20</v>
      </c>
      <c r="D7" s="43">
        <v>179704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ref="O7:O11" si="2">SUM(D7:N7)</f>
        <v>179704</v>
      </c>
      <c r="P7" s="44">
        <f t="shared" si="1"/>
        <v>36.577244046407493</v>
      </c>
      <c r="Q7" s="9"/>
    </row>
    <row r="8" spans="1:134">
      <c r="A8" s="12"/>
      <c r="B8" s="42">
        <v>513</v>
      </c>
      <c r="C8" s="19" t="s">
        <v>21</v>
      </c>
      <c r="D8" s="43">
        <v>328362</v>
      </c>
      <c r="E8" s="43">
        <v>147819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2"/>
        <v>476181</v>
      </c>
      <c r="P8" s="44">
        <f t="shared" si="1"/>
        <v>96.922654182780377</v>
      </c>
      <c r="Q8" s="9"/>
    </row>
    <row r="9" spans="1:134">
      <c r="A9" s="12"/>
      <c r="B9" s="42">
        <v>514</v>
      </c>
      <c r="C9" s="19" t="s">
        <v>22</v>
      </c>
      <c r="D9" s="43">
        <v>64563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2"/>
        <v>64563</v>
      </c>
      <c r="P9" s="44">
        <f t="shared" si="1"/>
        <v>13.14125788723794</v>
      </c>
      <c r="Q9" s="9"/>
    </row>
    <row r="10" spans="1:134">
      <c r="A10" s="12"/>
      <c r="B10" s="42">
        <v>515</v>
      </c>
      <c r="C10" s="19" t="s">
        <v>23</v>
      </c>
      <c r="D10" s="43">
        <v>0</v>
      </c>
      <c r="E10" s="43">
        <v>39400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2"/>
        <v>39400</v>
      </c>
      <c r="P10" s="44">
        <f t="shared" si="1"/>
        <v>8.0195399959291667</v>
      </c>
      <c r="Q10" s="9"/>
    </row>
    <row r="11" spans="1:134">
      <c r="A11" s="12"/>
      <c r="B11" s="42">
        <v>519</v>
      </c>
      <c r="C11" s="19" t="s">
        <v>24</v>
      </c>
      <c r="D11" s="43">
        <v>288404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si="2"/>
        <v>288404</v>
      </c>
      <c r="P11" s="44">
        <f t="shared" si="1"/>
        <v>58.702218603704459</v>
      </c>
      <c r="Q11" s="9"/>
    </row>
    <row r="12" spans="1:134" ht="15.75">
      <c r="A12" s="26" t="s">
        <v>25</v>
      </c>
      <c r="B12" s="27"/>
      <c r="C12" s="28"/>
      <c r="D12" s="29">
        <f t="shared" ref="D12:N12" si="3">SUM(D13:D14)</f>
        <v>1133401</v>
      </c>
      <c r="E12" s="29">
        <f t="shared" si="3"/>
        <v>106602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309172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29">
        <f t="shared" si="3"/>
        <v>0</v>
      </c>
      <c r="O12" s="40">
        <f>SUM(D12:N12)</f>
        <v>1549175</v>
      </c>
      <c r="P12" s="41">
        <f t="shared" si="1"/>
        <v>315.32159576633421</v>
      </c>
      <c r="Q12" s="10"/>
    </row>
    <row r="13" spans="1:134">
      <c r="A13" s="12"/>
      <c r="B13" s="42">
        <v>521</v>
      </c>
      <c r="C13" s="19" t="s">
        <v>26</v>
      </c>
      <c r="D13" s="43">
        <v>1133401</v>
      </c>
      <c r="E13" s="43">
        <v>106602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>SUM(D13:N13)</f>
        <v>1240003</v>
      </c>
      <c r="P13" s="44">
        <f t="shared" si="1"/>
        <v>252.39222470995318</v>
      </c>
      <c r="Q13" s="9"/>
    </row>
    <row r="14" spans="1:134">
      <c r="A14" s="12"/>
      <c r="B14" s="42">
        <v>524</v>
      </c>
      <c r="C14" s="19" t="s">
        <v>27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309172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 t="shared" ref="O14" si="4">SUM(D14:N14)</f>
        <v>309172</v>
      </c>
      <c r="P14" s="44">
        <f t="shared" si="1"/>
        <v>62.929371056381029</v>
      </c>
      <c r="Q14" s="9"/>
    </row>
    <row r="15" spans="1:134" ht="15.75">
      <c r="A15" s="26" t="s">
        <v>28</v>
      </c>
      <c r="B15" s="27"/>
      <c r="C15" s="28"/>
      <c r="D15" s="29">
        <f t="shared" ref="D15:N15" si="5">SUM(D16:D19)</f>
        <v>49212</v>
      </c>
      <c r="E15" s="29">
        <f t="shared" si="5"/>
        <v>536693</v>
      </c>
      <c r="F15" s="29">
        <f t="shared" si="5"/>
        <v>0</v>
      </c>
      <c r="G15" s="29">
        <f t="shared" si="5"/>
        <v>0</v>
      </c>
      <c r="H15" s="29">
        <f t="shared" si="5"/>
        <v>0</v>
      </c>
      <c r="I15" s="29">
        <f t="shared" si="5"/>
        <v>1187139</v>
      </c>
      <c r="J15" s="29">
        <f t="shared" si="5"/>
        <v>0</v>
      </c>
      <c r="K15" s="29">
        <f t="shared" si="5"/>
        <v>0</v>
      </c>
      <c r="L15" s="29">
        <f t="shared" si="5"/>
        <v>0</v>
      </c>
      <c r="M15" s="29">
        <f t="shared" si="5"/>
        <v>0</v>
      </c>
      <c r="N15" s="29">
        <f t="shared" si="5"/>
        <v>0</v>
      </c>
      <c r="O15" s="40">
        <f>SUM(D15:N15)</f>
        <v>1773044</v>
      </c>
      <c r="P15" s="41">
        <f t="shared" si="1"/>
        <v>360.88825564828005</v>
      </c>
      <c r="Q15" s="10"/>
    </row>
    <row r="16" spans="1:134">
      <c r="A16" s="12"/>
      <c r="B16" s="42">
        <v>533</v>
      </c>
      <c r="C16" s="19" t="s">
        <v>29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879562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ref="O16:O27" si="6">SUM(D16:N16)</f>
        <v>879562</v>
      </c>
      <c r="P16" s="44">
        <f t="shared" si="1"/>
        <v>179.0274781192754</v>
      </c>
      <c r="Q16" s="9"/>
    </row>
    <row r="17" spans="1:120">
      <c r="A17" s="12"/>
      <c r="B17" s="42">
        <v>535</v>
      </c>
      <c r="C17" s="19" t="s">
        <v>30</v>
      </c>
      <c r="D17" s="43">
        <v>0</v>
      </c>
      <c r="E17" s="43">
        <v>14400</v>
      </c>
      <c r="F17" s="43">
        <v>0</v>
      </c>
      <c r="G17" s="43">
        <v>0</v>
      </c>
      <c r="H17" s="43">
        <v>0</v>
      </c>
      <c r="I17" s="43">
        <v>280050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si="6"/>
        <v>294450</v>
      </c>
      <c r="P17" s="44">
        <f t="shared" si="1"/>
        <v>59.932831263993485</v>
      </c>
      <c r="Q17" s="9"/>
    </row>
    <row r="18" spans="1:120">
      <c r="A18" s="12"/>
      <c r="B18" s="42">
        <v>538</v>
      </c>
      <c r="C18" s="19" t="s">
        <v>54</v>
      </c>
      <c r="D18" s="43">
        <v>0</v>
      </c>
      <c r="E18" s="43">
        <v>149228</v>
      </c>
      <c r="F18" s="43">
        <v>0</v>
      </c>
      <c r="G18" s="43">
        <v>0</v>
      </c>
      <c r="H18" s="43">
        <v>0</v>
      </c>
      <c r="I18" s="43">
        <v>27527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f t="shared" si="6"/>
        <v>176755</v>
      </c>
      <c r="P18" s="44">
        <f t="shared" si="1"/>
        <v>35.976999796458372</v>
      </c>
      <c r="Q18" s="9"/>
    </row>
    <row r="19" spans="1:120">
      <c r="A19" s="12"/>
      <c r="B19" s="42">
        <v>539</v>
      </c>
      <c r="C19" s="19" t="s">
        <v>31</v>
      </c>
      <c r="D19" s="43">
        <v>49212</v>
      </c>
      <c r="E19" s="43">
        <v>373065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f t="shared" si="6"/>
        <v>422277</v>
      </c>
      <c r="P19" s="44">
        <f t="shared" si="1"/>
        <v>85.950946468552814</v>
      </c>
      <c r="Q19" s="9"/>
    </row>
    <row r="20" spans="1:120" ht="15.75">
      <c r="A20" s="26" t="s">
        <v>32</v>
      </c>
      <c r="B20" s="27"/>
      <c r="C20" s="28"/>
      <c r="D20" s="29">
        <f t="shared" ref="D20:N20" si="7">SUM(D21:D22)</f>
        <v>769851</v>
      </c>
      <c r="E20" s="29">
        <f t="shared" si="7"/>
        <v>983753</v>
      </c>
      <c r="F20" s="29">
        <f t="shared" si="7"/>
        <v>0</v>
      </c>
      <c r="G20" s="29">
        <f t="shared" si="7"/>
        <v>0</v>
      </c>
      <c r="H20" s="29">
        <f t="shared" si="7"/>
        <v>0</v>
      </c>
      <c r="I20" s="29">
        <f t="shared" si="7"/>
        <v>0</v>
      </c>
      <c r="J20" s="29">
        <f t="shared" si="7"/>
        <v>0</v>
      </c>
      <c r="K20" s="29">
        <f t="shared" si="7"/>
        <v>0</v>
      </c>
      <c r="L20" s="29">
        <f t="shared" si="7"/>
        <v>0</v>
      </c>
      <c r="M20" s="29">
        <f t="shared" si="7"/>
        <v>0</v>
      </c>
      <c r="N20" s="29">
        <f t="shared" si="7"/>
        <v>0</v>
      </c>
      <c r="O20" s="29">
        <f t="shared" si="6"/>
        <v>1753604</v>
      </c>
      <c r="P20" s="41">
        <f t="shared" si="1"/>
        <v>356.93140647262368</v>
      </c>
      <c r="Q20" s="10"/>
    </row>
    <row r="21" spans="1:120">
      <c r="A21" s="12"/>
      <c r="B21" s="42">
        <v>541</v>
      </c>
      <c r="C21" s="19" t="s">
        <v>33</v>
      </c>
      <c r="D21" s="43">
        <v>769851</v>
      </c>
      <c r="E21" s="43">
        <v>548930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f t="shared" si="6"/>
        <v>1318781</v>
      </c>
      <c r="P21" s="44">
        <f t="shared" si="1"/>
        <v>268.42682678607775</v>
      </c>
      <c r="Q21" s="9"/>
    </row>
    <row r="22" spans="1:120">
      <c r="A22" s="12"/>
      <c r="B22" s="42">
        <v>549</v>
      </c>
      <c r="C22" s="19" t="s">
        <v>34</v>
      </c>
      <c r="D22" s="43">
        <v>0</v>
      </c>
      <c r="E22" s="43">
        <v>434823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f t="shared" si="6"/>
        <v>434823</v>
      </c>
      <c r="P22" s="44">
        <f t="shared" si="1"/>
        <v>88.504579686545895</v>
      </c>
      <c r="Q22" s="9"/>
    </row>
    <row r="23" spans="1:120" ht="15.75">
      <c r="A23" s="26" t="s">
        <v>89</v>
      </c>
      <c r="B23" s="27"/>
      <c r="C23" s="28"/>
      <c r="D23" s="29">
        <f t="shared" ref="D23:N23" si="8">SUM(D24:D24)</f>
        <v>0</v>
      </c>
      <c r="E23" s="29">
        <f t="shared" si="8"/>
        <v>70000</v>
      </c>
      <c r="F23" s="29">
        <f t="shared" si="8"/>
        <v>0</v>
      </c>
      <c r="G23" s="29">
        <f t="shared" si="8"/>
        <v>0</v>
      </c>
      <c r="H23" s="29">
        <f t="shared" si="8"/>
        <v>0</v>
      </c>
      <c r="I23" s="29">
        <f t="shared" si="8"/>
        <v>0</v>
      </c>
      <c r="J23" s="29">
        <f t="shared" si="8"/>
        <v>0</v>
      </c>
      <c r="K23" s="29">
        <f t="shared" si="8"/>
        <v>0</v>
      </c>
      <c r="L23" s="29">
        <f t="shared" si="8"/>
        <v>0</v>
      </c>
      <c r="M23" s="29">
        <f t="shared" si="8"/>
        <v>0</v>
      </c>
      <c r="N23" s="29">
        <f t="shared" si="8"/>
        <v>0</v>
      </c>
      <c r="O23" s="29">
        <f t="shared" si="6"/>
        <v>70000</v>
      </c>
      <c r="P23" s="41">
        <f t="shared" si="1"/>
        <v>14.247913698351313</v>
      </c>
      <c r="Q23" s="10"/>
    </row>
    <row r="24" spans="1:120">
      <c r="A24" s="90"/>
      <c r="B24" s="91">
        <v>559</v>
      </c>
      <c r="C24" s="92" t="s">
        <v>90</v>
      </c>
      <c r="D24" s="43">
        <v>0</v>
      </c>
      <c r="E24" s="43">
        <v>70000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v>0</v>
      </c>
      <c r="O24" s="43">
        <f t="shared" si="6"/>
        <v>70000</v>
      </c>
      <c r="P24" s="44">
        <f t="shared" si="1"/>
        <v>14.247913698351313</v>
      </c>
      <c r="Q24" s="9"/>
    </row>
    <row r="25" spans="1:120" ht="15.75">
      <c r="A25" s="26" t="s">
        <v>35</v>
      </c>
      <c r="B25" s="27"/>
      <c r="C25" s="28"/>
      <c r="D25" s="29">
        <f t="shared" ref="D25:N25" si="9">SUM(D26:D27)</f>
        <v>90287</v>
      </c>
      <c r="E25" s="29">
        <f t="shared" si="9"/>
        <v>270109</v>
      </c>
      <c r="F25" s="29">
        <f t="shared" si="9"/>
        <v>0</v>
      </c>
      <c r="G25" s="29">
        <f t="shared" si="9"/>
        <v>0</v>
      </c>
      <c r="H25" s="29">
        <f t="shared" si="9"/>
        <v>0</v>
      </c>
      <c r="I25" s="29">
        <f t="shared" si="9"/>
        <v>0</v>
      </c>
      <c r="J25" s="29">
        <f t="shared" si="9"/>
        <v>0</v>
      </c>
      <c r="K25" s="29">
        <f t="shared" si="9"/>
        <v>0</v>
      </c>
      <c r="L25" s="29">
        <f t="shared" si="9"/>
        <v>0</v>
      </c>
      <c r="M25" s="29">
        <f t="shared" si="9"/>
        <v>0</v>
      </c>
      <c r="N25" s="29">
        <f t="shared" si="9"/>
        <v>0</v>
      </c>
      <c r="O25" s="29">
        <f>SUM(D25:N25)</f>
        <v>360396</v>
      </c>
      <c r="P25" s="41">
        <f t="shared" si="1"/>
        <v>73.355587217585992</v>
      </c>
      <c r="Q25" s="9"/>
    </row>
    <row r="26" spans="1:120">
      <c r="A26" s="12"/>
      <c r="B26" s="42">
        <v>572</v>
      </c>
      <c r="C26" s="19" t="s">
        <v>36</v>
      </c>
      <c r="D26" s="43">
        <v>85085</v>
      </c>
      <c r="E26" s="43">
        <v>270109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v>0</v>
      </c>
      <c r="O26" s="43">
        <f t="shared" si="6"/>
        <v>355194</v>
      </c>
      <c r="P26" s="44">
        <f t="shared" si="1"/>
        <v>72.296763688174238</v>
      </c>
      <c r="Q26" s="9"/>
    </row>
    <row r="27" spans="1:120">
      <c r="A27" s="12"/>
      <c r="B27" s="42">
        <v>579</v>
      </c>
      <c r="C27" s="19" t="s">
        <v>62</v>
      </c>
      <c r="D27" s="43">
        <v>5202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v>0</v>
      </c>
      <c r="O27" s="43">
        <f t="shared" si="6"/>
        <v>5202</v>
      </c>
      <c r="P27" s="44">
        <f t="shared" si="1"/>
        <v>1.0588235294117647</v>
      </c>
      <c r="Q27" s="9"/>
    </row>
    <row r="28" spans="1:120" ht="15.75">
      <c r="A28" s="26" t="s">
        <v>39</v>
      </c>
      <c r="B28" s="27"/>
      <c r="C28" s="28"/>
      <c r="D28" s="29">
        <f t="shared" ref="D28:N28" si="10">SUM(D29:D30)</f>
        <v>75053</v>
      </c>
      <c r="E28" s="29">
        <f t="shared" si="10"/>
        <v>2564688</v>
      </c>
      <c r="F28" s="29">
        <f t="shared" si="10"/>
        <v>0</v>
      </c>
      <c r="G28" s="29">
        <f t="shared" si="10"/>
        <v>0</v>
      </c>
      <c r="H28" s="29">
        <f t="shared" si="10"/>
        <v>0</v>
      </c>
      <c r="I28" s="29">
        <f t="shared" si="10"/>
        <v>338508</v>
      </c>
      <c r="J28" s="29">
        <f t="shared" si="10"/>
        <v>0</v>
      </c>
      <c r="K28" s="29">
        <f t="shared" si="10"/>
        <v>0</v>
      </c>
      <c r="L28" s="29">
        <f t="shared" si="10"/>
        <v>0</v>
      </c>
      <c r="M28" s="29">
        <f t="shared" si="10"/>
        <v>0</v>
      </c>
      <c r="N28" s="29">
        <f t="shared" si="10"/>
        <v>0</v>
      </c>
      <c r="O28" s="29">
        <f>SUM(D28:N28)</f>
        <v>2978249</v>
      </c>
      <c r="P28" s="41">
        <f t="shared" si="1"/>
        <v>606.19763891715854</v>
      </c>
      <c r="Q28" s="9"/>
    </row>
    <row r="29" spans="1:120">
      <c r="A29" s="12"/>
      <c r="B29" s="42">
        <v>581</v>
      </c>
      <c r="C29" s="19" t="s">
        <v>87</v>
      </c>
      <c r="D29" s="43">
        <v>75053</v>
      </c>
      <c r="E29" s="43">
        <v>376148</v>
      </c>
      <c r="F29" s="43">
        <v>0</v>
      </c>
      <c r="G29" s="43">
        <v>0</v>
      </c>
      <c r="H29" s="43">
        <v>0</v>
      </c>
      <c r="I29" s="43">
        <v>338508</v>
      </c>
      <c r="J29" s="43">
        <v>0</v>
      </c>
      <c r="K29" s="43">
        <v>0</v>
      </c>
      <c r="L29" s="43">
        <v>0</v>
      </c>
      <c r="M29" s="43">
        <v>0</v>
      </c>
      <c r="N29" s="43">
        <v>0</v>
      </c>
      <c r="O29" s="43">
        <f>SUM(D29:N29)</f>
        <v>789709</v>
      </c>
      <c r="P29" s="44">
        <f t="shared" si="1"/>
        <v>160.73865255444738</v>
      </c>
      <c r="Q29" s="9"/>
    </row>
    <row r="30" spans="1:120" ht="15.75" thickBot="1">
      <c r="A30" s="12"/>
      <c r="B30" s="42">
        <v>585</v>
      </c>
      <c r="C30" s="19" t="s">
        <v>91</v>
      </c>
      <c r="D30" s="43">
        <v>0</v>
      </c>
      <c r="E30" s="43">
        <v>2188540</v>
      </c>
      <c r="F30" s="43">
        <v>0</v>
      </c>
      <c r="G30" s="43">
        <v>0</v>
      </c>
      <c r="H30" s="43">
        <v>0</v>
      </c>
      <c r="I30" s="43">
        <v>0</v>
      </c>
      <c r="J30" s="43">
        <v>0</v>
      </c>
      <c r="K30" s="43">
        <v>0</v>
      </c>
      <c r="L30" s="43">
        <v>0</v>
      </c>
      <c r="M30" s="43">
        <v>0</v>
      </c>
      <c r="N30" s="43">
        <v>0</v>
      </c>
      <c r="O30" s="43">
        <f t="shared" ref="O30" si="11">SUM(D30:N30)</f>
        <v>2188540</v>
      </c>
      <c r="P30" s="44">
        <f t="shared" si="1"/>
        <v>445.45898636271119</v>
      </c>
      <c r="Q30" s="9"/>
    </row>
    <row r="31" spans="1:120" ht="16.5" thickBot="1">
      <c r="A31" s="13" t="s">
        <v>10</v>
      </c>
      <c r="B31" s="21"/>
      <c r="C31" s="20"/>
      <c r="D31" s="14">
        <f>SUM(D5,D12,D15,D20,D23,D25,D28)</f>
        <v>3072834</v>
      </c>
      <c r="E31" s="14">
        <f t="shared" ref="E31:N31" si="12">SUM(E5,E12,E15,E20,E23,E25,E28)</f>
        <v>4719064</v>
      </c>
      <c r="F31" s="14">
        <f t="shared" si="12"/>
        <v>0</v>
      </c>
      <c r="G31" s="14">
        <f t="shared" si="12"/>
        <v>0</v>
      </c>
      <c r="H31" s="14">
        <f t="shared" si="12"/>
        <v>0</v>
      </c>
      <c r="I31" s="14">
        <f t="shared" si="12"/>
        <v>1834819</v>
      </c>
      <c r="J31" s="14">
        <f t="shared" si="12"/>
        <v>0</v>
      </c>
      <c r="K31" s="14">
        <f t="shared" si="12"/>
        <v>0</v>
      </c>
      <c r="L31" s="14">
        <f t="shared" si="12"/>
        <v>0</v>
      </c>
      <c r="M31" s="14">
        <f t="shared" si="12"/>
        <v>0</v>
      </c>
      <c r="N31" s="14">
        <f t="shared" si="12"/>
        <v>0</v>
      </c>
      <c r="O31" s="14">
        <f>SUM(D31:N31)</f>
        <v>9626717</v>
      </c>
      <c r="P31" s="35">
        <f t="shared" si="1"/>
        <v>1959.4376144921637</v>
      </c>
      <c r="Q31" s="6"/>
      <c r="R31" s="2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  <c r="DP31" s="5"/>
    </row>
    <row r="32" spans="1:120">
      <c r="A32" s="15"/>
      <c r="B32" s="17"/>
      <c r="C32" s="17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6"/>
      <c r="P32" s="18"/>
    </row>
    <row r="33" spans="1:16">
      <c r="A33" s="36"/>
      <c r="B33" s="37"/>
      <c r="C33" s="37"/>
      <c r="D33" s="38"/>
      <c r="E33" s="38"/>
      <c r="F33" s="38"/>
      <c r="G33" s="38"/>
      <c r="H33" s="38"/>
      <c r="I33" s="38"/>
      <c r="J33" s="38"/>
      <c r="K33" s="38"/>
      <c r="L33" s="38"/>
      <c r="M33" s="93" t="s">
        <v>92</v>
      </c>
      <c r="N33" s="93"/>
      <c r="O33" s="93"/>
      <c r="P33" s="39">
        <v>4913</v>
      </c>
    </row>
    <row r="34" spans="1:16">
      <c r="A34" s="94"/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5"/>
      <c r="P34" s="96"/>
    </row>
    <row r="35" spans="1:16" ht="15.75" customHeight="1" thickBot="1">
      <c r="A35" s="97" t="s">
        <v>44</v>
      </c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8"/>
      <c r="P35" s="99"/>
    </row>
  </sheetData>
  <mergeCells count="10">
    <mergeCell ref="M33:O33"/>
    <mergeCell ref="A34:P34"/>
    <mergeCell ref="A35:P35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D31"/>
  <sheetViews>
    <sheetView workbookViewId="0">
      <selection sqref="A1:P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4" width="13.77734375" style="4" customWidth="1"/>
    <col min="15" max="15" width="16.77734375" style="4" customWidth="1"/>
    <col min="16" max="16" width="13.77734375" style="3" customWidth="1"/>
    <col min="17" max="17" width="9.77734375" style="3" customWidth="1"/>
    <col min="18" max="18" width="9.77734375" style="3"/>
  </cols>
  <sheetData>
    <row r="1" spans="1:134" ht="27.75">
      <c r="A1" s="100" t="s">
        <v>41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1"/>
      <c r="P1" s="102"/>
      <c r="Q1" s="7"/>
      <c r="R1"/>
    </row>
    <row r="2" spans="1:134" ht="24" thickBot="1">
      <c r="A2" s="103" t="s">
        <v>82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4"/>
      <c r="P2" s="105"/>
      <c r="Q2" s="7"/>
      <c r="R2"/>
    </row>
    <row r="3" spans="1:134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3"/>
      <c r="M3" s="114"/>
      <c r="N3" s="33"/>
      <c r="O3" s="34"/>
      <c r="P3" s="115" t="s">
        <v>84</v>
      </c>
      <c r="Q3" s="11"/>
      <c r="R3"/>
    </row>
    <row r="4" spans="1:134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85</v>
      </c>
      <c r="N4" s="32" t="s">
        <v>5</v>
      </c>
      <c r="O4" s="32" t="s">
        <v>86</v>
      </c>
      <c r="P4" s="116"/>
      <c r="Q4" s="8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  <c r="ED4" s="1"/>
    </row>
    <row r="5" spans="1:134" ht="15.75">
      <c r="A5" s="22" t="s">
        <v>18</v>
      </c>
      <c r="B5" s="23"/>
      <c r="C5" s="23"/>
      <c r="D5" s="24">
        <f t="shared" ref="D5:N5" si="0">SUM(D6:D11)</f>
        <v>944616</v>
      </c>
      <c r="E5" s="24">
        <f t="shared" si="0"/>
        <v>193988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4606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4">
        <f t="shared" si="0"/>
        <v>0</v>
      </c>
      <c r="O5" s="25">
        <f t="shared" ref="O5:O27" si="1">SUM(D5:N5)</f>
        <v>1143210</v>
      </c>
      <c r="P5" s="30">
        <f t="shared" ref="P5:P27" si="2">(O5/P$29)</f>
        <v>236.98383084577114</v>
      </c>
      <c r="Q5" s="6"/>
    </row>
    <row r="6" spans="1:134">
      <c r="A6" s="12"/>
      <c r="B6" s="42">
        <v>511</v>
      </c>
      <c r="C6" s="19" t="s">
        <v>19</v>
      </c>
      <c r="D6" s="43">
        <v>95470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v>0</v>
      </c>
      <c r="O6" s="43">
        <f t="shared" si="1"/>
        <v>95470</v>
      </c>
      <c r="P6" s="44">
        <f t="shared" si="2"/>
        <v>19.790630182421229</v>
      </c>
      <c r="Q6" s="9"/>
    </row>
    <row r="7" spans="1:134">
      <c r="A7" s="12"/>
      <c r="B7" s="42">
        <v>512</v>
      </c>
      <c r="C7" s="19" t="s">
        <v>20</v>
      </c>
      <c r="D7" s="43">
        <v>186019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v>0</v>
      </c>
      <c r="O7" s="43">
        <f t="shared" si="1"/>
        <v>186019</v>
      </c>
      <c r="P7" s="44">
        <f t="shared" si="2"/>
        <v>38.561152570480928</v>
      </c>
      <c r="Q7" s="9"/>
    </row>
    <row r="8" spans="1:134">
      <c r="A8" s="12"/>
      <c r="B8" s="42">
        <v>513</v>
      </c>
      <c r="C8" s="19" t="s">
        <v>21</v>
      </c>
      <c r="D8" s="43">
        <v>297675</v>
      </c>
      <c r="E8" s="43">
        <v>187583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v>0</v>
      </c>
      <c r="O8" s="43">
        <f t="shared" si="1"/>
        <v>485258</v>
      </c>
      <c r="P8" s="44">
        <f t="shared" si="2"/>
        <v>100.59245439469321</v>
      </c>
      <c r="Q8" s="9"/>
    </row>
    <row r="9" spans="1:134">
      <c r="A9" s="12"/>
      <c r="B9" s="42">
        <v>514</v>
      </c>
      <c r="C9" s="19" t="s">
        <v>22</v>
      </c>
      <c r="D9" s="43">
        <v>54195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v>0</v>
      </c>
      <c r="O9" s="43">
        <f t="shared" si="1"/>
        <v>54195</v>
      </c>
      <c r="P9" s="44">
        <f t="shared" si="2"/>
        <v>11.234452736318408</v>
      </c>
      <c r="Q9" s="9"/>
    </row>
    <row r="10" spans="1:134">
      <c r="A10" s="12"/>
      <c r="B10" s="42">
        <v>515</v>
      </c>
      <c r="C10" s="19" t="s">
        <v>23</v>
      </c>
      <c r="D10" s="43">
        <v>0</v>
      </c>
      <c r="E10" s="43">
        <v>6405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v>0</v>
      </c>
      <c r="O10" s="43">
        <f t="shared" si="1"/>
        <v>6405</v>
      </c>
      <c r="P10" s="44">
        <f t="shared" si="2"/>
        <v>1.3277363184079602</v>
      </c>
      <c r="Q10" s="9"/>
    </row>
    <row r="11" spans="1:134">
      <c r="A11" s="12"/>
      <c r="B11" s="42">
        <v>519</v>
      </c>
      <c r="C11" s="19" t="s">
        <v>24</v>
      </c>
      <c r="D11" s="43">
        <v>311257</v>
      </c>
      <c r="E11" s="43">
        <v>0</v>
      </c>
      <c r="F11" s="43">
        <v>0</v>
      </c>
      <c r="G11" s="43">
        <v>0</v>
      </c>
      <c r="H11" s="43">
        <v>0</v>
      </c>
      <c r="I11" s="43">
        <v>4606</v>
      </c>
      <c r="J11" s="43">
        <v>0</v>
      </c>
      <c r="K11" s="43">
        <v>0</v>
      </c>
      <c r="L11" s="43">
        <v>0</v>
      </c>
      <c r="M11" s="43">
        <v>0</v>
      </c>
      <c r="N11" s="43">
        <v>0</v>
      </c>
      <c r="O11" s="43">
        <f t="shared" si="1"/>
        <v>315863</v>
      </c>
      <c r="P11" s="44">
        <f t="shared" si="2"/>
        <v>65.477404643449418</v>
      </c>
      <c r="Q11" s="9"/>
    </row>
    <row r="12" spans="1:134" ht="15.75">
      <c r="A12" s="26" t="s">
        <v>25</v>
      </c>
      <c r="B12" s="27"/>
      <c r="C12" s="28"/>
      <c r="D12" s="29">
        <f t="shared" ref="D12:N12" si="3">SUM(D13:D14)</f>
        <v>1049837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274538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29">
        <f t="shared" si="3"/>
        <v>0</v>
      </c>
      <c r="O12" s="40">
        <f t="shared" si="1"/>
        <v>1324375</v>
      </c>
      <c r="P12" s="41">
        <f t="shared" si="2"/>
        <v>274.53876451077946</v>
      </c>
      <c r="Q12" s="10"/>
    </row>
    <row r="13" spans="1:134">
      <c r="A13" s="12"/>
      <c r="B13" s="42">
        <v>521</v>
      </c>
      <c r="C13" s="19" t="s">
        <v>26</v>
      </c>
      <c r="D13" s="43">
        <v>1049837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v>0</v>
      </c>
      <c r="O13" s="43">
        <f t="shared" si="1"/>
        <v>1049837</v>
      </c>
      <c r="P13" s="44">
        <f t="shared" si="2"/>
        <v>217.62790215588723</v>
      </c>
      <c r="Q13" s="9"/>
    </row>
    <row r="14" spans="1:134">
      <c r="A14" s="12"/>
      <c r="B14" s="42">
        <v>524</v>
      </c>
      <c r="C14" s="19" t="s">
        <v>27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274538</v>
      </c>
      <c r="J14" s="43">
        <v>0</v>
      </c>
      <c r="K14" s="43">
        <v>0</v>
      </c>
      <c r="L14" s="43">
        <v>0</v>
      </c>
      <c r="M14" s="43">
        <v>0</v>
      </c>
      <c r="N14" s="43">
        <v>0</v>
      </c>
      <c r="O14" s="43">
        <f t="shared" si="1"/>
        <v>274538</v>
      </c>
      <c r="P14" s="44">
        <f t="shared" si="2"/>
        <v>56.910862354892203</v>
      </c>
      <c r="Q14" s="9"/>
    </row>
    <row r="15" spans="1:134" ht="15.75">
      <c r="A15" s="26" t="s">
        <v>28</v>
      </c>
      <c r="B15" s="27"/>
      <c r="C15" s="28"/>
      <c r="D15" s="29">
        <f t="shared" ref="D15:N15" si="4">SUM(D16:D19)</f>
        <v>18010</v>
      </c>
      <c r="E15" s="29">
        <f t="shared" si="4"/>
        <v>530109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1054946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29">
        <f t="shared" si="4"/>
        <v>0</v>
      </c>
      <c r="O15" s="40">
        <f t="shared" si="1"/>
        <v>1603065</v>
      </c>
      <c r="P15" s="41">
        <f t="shared" si="2"/>
        <v>332.31032338308455</v>
      </c>
      <c r="Q15" s="10"/>
    </row>
    <row r="16" spans="1:134">
      <c r="A16" s="12"/>
      <c r="B16" s="42">
        <v>533</v>
      </c>
      <c r="C16" s="19" t="s">
        <v>29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746393</v>
      </c>
      <c r="J16" s="43">
        <v>0</v>
      </c>
      <c r="K16" s="43">
        <v>0</v>
      </c>
      <c r="L16" s="43">
        <v>0</v>
      </c>
      <c r="M16" s="43">
        <v>0</v>
      </c>
      <c r="N16" s="43">
        <v>0</v>
      </c>
      <c r="O16" s="43">
        <f t="shared" si="1"/>
        <v>746393</v>
      </c>
      <c r="P16" s="44">
        <f t="shared" si="2"/>
        <v>154.72491708126037</v>
      </c>
      <c r="Q16" s="9"/>
    </row>
    <row r="17" spans="1:120">
      <c r="A17" s="12"/>
      <c r="B17" s="42">
        <v>535</v>
      </c>
      <c r="C17" s="19" t="s">
        <v>30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284973</v>
      </c>
      <c r="J17" s="43">
        <v>0</v>
      </c>
      <c r="K17" s="43">
        <v>0</v>
      </c>
      <c r="L17" s="43">
        <v>0</v>
      </c>
      <c r="M17" s="43">
        <v>0</v>
      </c>
      <c r="N17" s="43">
        <v>0</v>
      </c>
      <c r="O17" s="43">
        <f t="shared" si="1"/>
        <v>284973</v>
      </c>
      <c r="P17" s="44">
        <f t="shared" si="2"/>
        <v>59.074004975124382</v>
      </c>
      <c r="Q17" s="9"/>
    </row>
    <row r="18" spans="1:120">
      <c r="A18" s="12"/>
      <c r="B18" s="42">
        <v>538</v>
      </c>
      <c r="C18" s="19" t="s">
        <v>54</v>
      </c>
      <c r="D18" s="43">
        <v>0</v>
      </c>
      <c r="E18" s="43">
        <v>340710</v>
      </c>
      <c r="F18" s="43">
        <v>0</v>
      </c>
      <c r="G18" s="43">
        <v>0</v>
      </c>
      <c r="H18" s="43">
        <v>0</v>
      </c>
      <c r="I18" s="43">
        <v>23580</v>
      </c>
      <c r="J18" s="43">
        <v>0</v>
      </c>
      <c r="K18" s="43">
        <v>0</v>
      </c>
      <c r="L18" s="43">
        <v>0</v>
      </c>
      <c r="M18" s="43">
        <v>0</v>
      </c>
      <c r="N18" s="43">
        <v>0</v>
      </c>
      <c r="O18" s="43">
        <f t="shared" si="1"/>
        <v>364290</v>
      </c>
      <c r="P18" s="44">
        <f t="shared" si="2"/>
        <v>75.516169154228862</v>
      </c>
      <c r="Q18" s="9"/>
    </row>
    <row r="19" spans="1:120">
      <c r="A19" s="12"/>
      <c r="B19" s="42">
        <v>539</v>
      </c>
      <c r="C19" s="19" t="s">
        <v>31</v>
      </c>
      <c r="D19" s="43">
        <v>18010</v>
      </c>
      <c r="E19" s="43">
        <v>189399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v>0</v>
      </c>
      <c r="O19" s="43">
        <f t="shared" si="1"/>
        <v>207409</v>
      </c>
      <c r="P19" s="44">
        <f t="shared" si="2"/>
        <v>42.995232172470978</v>
      </c>
      <c r="Q19" s="9"/>
    </row>
    <row r="20" spans="1:120" ht="15.75">
      <c r="A20" s="26" t="s">
        <v>32</v>
      </c>
      <c r="B20" s="27"/>
      <c r="C20" s="28"/>
      <c r="D20" s="29">
        <f t="shared" ref="D20:N20" si="5">SUM(D21:D22)</f>
        <v>567749</v>
      </c>
      <c r="E20" s="29">
        <f t="shared" si="5"/>
        <v>548606</v>
      </c>
      <c r="F20" s="29">
        <f t="shared" si="5"/>
        <v>0</v>
      </c>
      <c r="G20" s="29">
        <f t="shared" si="5"/>
        <v>0</v>
      </c>
      <c r="H20" s="29">
        <f t="shared" si="5"/>
        <v>0</v>
      </c>
      <c r="I20" s="29">
        <f t="shared" si="5"/>
        <v>0</v>
      </c>
      <c r="J20" s="29">
        <f t="shared" si="5"/>
        <v>0</v>
      </c>
      <c r="K20" s="29">
        <f t="shared" si="5"/>
        <v>0</v>
      </c>
      <c r="L20" s="29">
        <f t="shared" si="5"/>
        <v>0</v>
      </c>
      <c r="M20" s="29">
        <f t="shared" si="5"/>
        <v>0</v>
      </c>
      <c r="N20" s="29">
        <f t="shared" si="5"/>
        <v>0</v>
      </c>
      <c r="O20" s="29">
        <f t="shared" si="1"/>
        <v>1116355</v>
      </c>
      <c r="P20" s="41">
        <f t="shared" si="2"/>
        <v>231.41687396351574</v>
      </c>
      <c r="Q20" s="10"/>
    </row>
    <row r="21" spans="1:120">
      <c r="A21" s="12"/>
      <c r="B21" s="42">
        <v>541</v>
      </c>
      <c r="C21" s="19" t="s">
        <v>33</v>
      </c>
      <c r="D21" s="43">
        <v>567749</v>
      </c>
      <c r="E21" s="43">
        <v>118757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v>0</v>
      </c>
      <c r="O21" s="43">
        <f t="shared" si="1"/>
        <v>686506</v>
      </c>
      <c r="P21" s="44">
        <f t="shared" si="2"/>
        <v>142.31053067993366</v>
      </c>
      <c r="Q21" s="9"/>
    </row>
    <row r="22" spans="1:120">
      <c r="A22" s="12"/>
      <c r="B22" s="42">
        <v>549</v>
      </c>
      <c r="C22" s="19" t="s">
        <v>34</v>
      </c>
      <c r="D22" s="43">
        <v>0</v>
      </c>
      <c r="E22" s="43">
        <v>429849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v>0</v>
      </c>
      <c r="O22" s="43">
        <f t="shared" si="1"/>
        <v>429849</v>
      </c>
      <c r="P22" s="44">
        <f t="shared" si="2"/>
        <v>89.106343283582092</v>
      </c>
      <c r="Q22" s="9"/>
    </row>
    <row r="23" spans="1:120" ht="15.75">
      <c r="A23" s="26" t="s">
        <v>35</v>
      </c>
      <c r="B23" s="27"/>
      <c r="C23" s="28"/>
      <c r="D23" s="29">
        <f t="shared" ref="D23:N23" si="6">SUM(D24:D24)</f>
        <v>66604</v>
      </c>
      <c r="E23" s="29">
        <f t="shared" si="6"/>
        <v>0</v>
      </c>
      <c r="F23" s="29">
        <f t="shared" si="6"/>
        <v>0</v>
      </c>
      <c r="G23" s="29">
        <f t="shared" si="6"/>
        <v>0</v>
      </c>
      <c r="H23" s="29">
        <f t="shared" si="6"/>
        <v>0</v>
      </c>
      <c r="I23" s="29">
        <f t="shared" si="6"/>
        <v>0</v>
      </c>
      <c r="J23" s="29">
        <f t="shared" si="6"/>
        <v>0</v>
      </c>
      <c r="K23" s="29">
        <f t="shared" si="6"/>
        <v>0</v>
      </c>
      <c r="L23" s="29">
        <f t="shared" si="6"/>
        <v>0</v>
      </c>
      <c r="M23" s="29">
        <f t="shared" si="6"/>
        <v>0</v>
      </c>
      <c r="N23" s="29">
        <f t="shared" si="6"/>
        <v>0</v>
      </c>
      <c r="O23" s="29">
        <f t="shared" si="1"/>
        <v>66604</v>
      </c>
      <c r="P23" s="41">
        <f t="shared" si="2"/>
        <v>13.806799336650084</v>
      </c>
      <c r="Q23" s="9"/>
    </row>
    <row r="24" spans="1:120">
      <c r="A24" s="12"/>
      <c r="B24" s="42">
        <v>572</v>
      </c>
      <c r="C24" s="19" t="s">
        <v>36</v>
      </c>
      <c r="D24" s="43">
        <v>66604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v>0</v>
      </c>
      <c r="O24" s="43">
        <f t="shared" si="1"/>
        <v>66604</v>
      </c>
      <c r="P24" s="44">
        <f t="shared" si="2"/>
        <v>13.806799336650084</v>
      </c>
      <c r="Q24" s="9"/>
    </row>
    <row r="25" spans="1:120" ht="15.75">
      <c r="A25" s="26" t="s">
        <v>39</v>
      </c>
      <c r="B25" s="27"/>
      <c r="C25" s="28"/>
      <c r="D25" s="29">
        <f t="shared" ref="D25:N25" si="7">SUM(D26:D26)</f>
        <v>70644</v>
      </c>
      <c r="E25" s="29">
        <f t="shared" si="7"/>
        <v>289120</v>
      </c>
      <c r="F25" s="29">
        <f t="shared" si="7"/>
        <v>0</v>
      </c>
      <c r="G25" s="29">
        <f t="shared" si="7"/>
        <v>0</v>
      </c>
      <c r="H25" s="29">
        <f t="shared" si="7"/>
        <v>0</v>
      </c>
      <c r="I25" s="29">
        <f t="shared" si="7"/>
        <v>335988</v>
      </c>
      <c r="J25" s="29">
        <f t="shared" si="7"/>
        <v>0</v>
      </c>
      <c r="K25" s="29">
        <f t="shared" si="7"/>
        <v>0</v>
      </c>
      <c r="L25" s="29">
        <f t="shared" si="7"/>
        <v>0</v>
      </c>
      <c r="M25" s="29">
        <f t="shared" si="7"/>
        <v>0</v>
      </c>
      <c r="N25" s="29">
        <f t="shared" si="7"/>
        <v>0</v>
      </c>
      <c r="O25" s="29">
        <f t="shared" si="1"/>
        <v>695752</v>
      </c>
      <c r="P25" s="41">
        <f t="shared" si="2"/>
        <v>144.22719734660032</v>
      </c>
      <c r="Q25" s="9"/>
    </row>
    <row r="26" spans="1:120" ht="15.75" thickBot="1">
      <c r="A26" s="12"/>
      <c r="B26" s="42">
        <v>581</v>
      </c>
      <c r="C26" s="19" t="s">
        <v>87</v>
      </c>
      <c r="D26" s="43">
        <v>70644</v>
      </c>
      <c r="E26" s="43">
        <v>289120</v>
      </c>
      <c r="F26" s="43">
        <v>0</v>
      </c>
      <c r="G26" s="43">
        <v>0</v>
      </c>
      <c r="H26" s="43">
        <v>0</v>
      </c>
      <c r="I26" s="43">
        <v>335988</v>
      </c>
      <c r="J26" s="43">
        <v>0</v>
      </c>
      <c r="K26" s="43">
        <v>0</v>
      </c>
      <c r="L26" s="43">
        <v>0</v>
      </c>
      <c r="M26" s="43">
        <v>0</v>
      </c>
      <c r="N26" s="43">
        <v>0</v>
      </c>
      <c r="O26" s="43">
        <f t="shared" si="1"/>
        <v>695752</v>
      </c>
      <c r="P26" s="44">
        <f t="shared" si="2"/>
        <v>144.22719734660032</v>
      </c>
      <c r="Q26" s="9"/>
    </row>
    <row r="27" spans="1:120" ht="16.5" thickBot="1">
      <c r="A27" s="13" t="s">
        <v>10</v>
      </c>
      <c r="B27" s="21"/>
      <c r="C27" s="20"/>
      <c r="D27" s="14">
        <f>SUM(D5,D12,D15,D20,D23,D25)</f>
        <v>2717460</v>
      </c>
      <c r="E27" s="14">
        <f t="shared" ref="E27:N27" si="8">SUM(E5,E12,E15,E20,E23,E25)</f>
        <v>1561823</v>
      </c>
      <c r="F27" s="14">
        <f t="shared" si="8"/>
        <v>0</v>
      </c>
      <c r="G27" s="14">
        <f t="shared" si="8"/>
        <v>0</v>
      </c>
      <c r="H27" s="14">
        <f t="shared" si="8"/>
        <v>0</v>
      </c>
      <c r="I27" s="14">
        <f t="shared" si="8"/>
        <v>1670078</v>
      </c>
      <c r="J27" s="14">
        <f t="shared" si="8"/>
        <v>0</v>
      </c>
      <c r="K27" s="14">
        <f t="shared" si="8"/>
        <v>0</v>
      </c>
      <c r="L27" s="14">
        <f t="shared" si="8"/>
        <v>0</v>
      </c>
      <c r="M27" s="14">
        <f t="shared" si="8"/>
        <v>0</v>
      </c>
      <c r="N27" s="14">
        <f t="shared" si="8"/>
        <v>0</v>
      </c>
      <c r="O27" s="14">
        <f t="shared" si="1"/>
        <v>5949361</v>
      </c>
      <c r="P27" s="35">
        <f t="shared" si="2"/>
        <v>1233.2837893864014</v>
      </c>
      <c r="Q27" s="6"/>
      <c r="R27" s="2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  <c r="DP27" s="5"/>
    </row>
    <row r="28" spans="1:120">
      <c r="A28" s="15"/>
      <c r="B28" s="17"/>
      <c r="C28" s="17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6"/>
      <c r="P28" s="18"/>
    </row>
    <row r="29" spans="1:120">
      <c r="A29" s="36"/>
      <c r="B29" s="37"/>
      <c r="C29" s="37"/>
      <c r="D29" s="38"/>
      <c r="E29" s="38"/>
      <c r="F29" s="38"/>
      <c r="G29" s="38"/>
      <c r="H29" s="38"/>
      <c r="I29" s="38"/>
      <c r="J29" s="38"/>
      <c r="K29" s="38"/>
      <c r="L29" s="38"/>
      <c r="M29" s="93" t="s">
        <v>83</v>
      </c>
      <c r="N29" s="93"/>
      <c r="O29" s="93"/>
      <c r="P29" s="39">
        <v>4824</v>
      </c>
    </row>
    <row r="30" spans="1:120">
      <c r="A30" s="94"/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5"/>
      <c r="P30" s="96"/>
    </row>
    <row r="31" spans="1:120" ht="15.75" customHeight="1" thickBot="1">
      <c r="A31" s="97" t="s">
        <v>44</v>
      </c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8"/>
      <c r="P31" s="99"/>
    </row>
  </sheetData>
  <mergeCells count="10">
    <mergeCell ref="M29:O29"/>
    <mergeCell ref="A30:P30"/>
    <mergeCell ref="A31:P31"/>
    <mergeCell ref="A1:P1"/>
    <mergeCell ref="A2:P2"/>
    <mergeCell ref="A3:C4"/>
    <mergeCell ref="D3:H3"/>
    <mergeCell ref="I3:J3"/>
    <mergeCell ref="K3:M3"/>
    <mergeCell ref="P3:P4"/>
  </mergeCells>
  <printOptions horizontalCentered="1"/>
  <pageMargins left="0.5" right="0.5" top="0.5" bottom="0.5" header="0.3" footer="0.3"/>
  <pageSetup paperSize="5" scale="53" fitToHeight="0" orientation="landscape" verticalDpi="0" r:id="rId1"/>
  <headerFooter>
    <oddFooter>&amp;L&amp;14Office of Economic and Demographic Research&amp;R&amp;14Page &amp;P of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80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997750</v>
      </c>
      <c r="E5" s="24">
        <f t="shared" si="0"/>
        <v>195297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7" si="1">SUM(D5:M5)</f>
        <v>1193047</v>
      </c>
      <c r="O5" s="30">
        <f t="shared" ref="O5:O27" si="2">(N5/O$29)</f>
        <v>210.48817925194072</v>
      </c>
      <c r="P5" s="6"/>
    </row>
    <row r="6" spans="1:133">
      <c r="A6" s="12"/>
      <c r="B6" s="42">
        <v>511</v>
      </c>
      <c r="C6" s="19" t="s">
        <v>19</v>
      </c>
      <c r="D6" s="43">
        <v>109982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109982</v>
      </c>
      <c r="O6" s="44">
        <f t="shared" si="2"/>
        <v>19.404022582921666</v>
      </c>
      <c r="P6" s="9"/>
    </row>
    <row r="7" spans="1:133">
      <c r="A7" s="12"/>
      <c r="B7" s="42">
        <v>512</v>
      </c>
      <c r="C7" s="19" t="s">
        <v>20</v>
      </c>
      <c r="D7" s="43">
        <v>167256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167256</v>
      </c>
      <c r="O7" s="44">
        <f t="shared" si="2"/>
        <v>29.508821453775582</v>
      </c>
      <c r="P7" s="9"/>
    </row>
    <row r="8" spans="1:133">
      <c r="A8" s="12"/>
      <c r="B8" s="42">
        <v>513</v>
      </c>
      <c r="C8" s="19" t="s">
        <v>21</v>
      </c>
      <c r="D8" s="43">
        <v>304730</v>
      </c>
      <c r="E8" s="43">
        <v>187582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492312</v>
      </c>
      <c r="O8" s="44">
        <f t="shared" si="2"/>
        <v>86.858151023288642</v>
      </c>
      <c r="P8" s="9"/>
    </row>
    <row r="9" spans="1:133">
      <c r="A9" s="12"/>
      <c r="B9" s="42">
        <v>514</v>
      </c>
      <c r="C9" s="19" t="s">
        <v>22</v>
      </c>
      <c r="D9" s="43">
        <v>64063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64063</v>
      </c>
      <c r="O9" s="44">
        <f t="shared" si="2"/>
        <v>11.302575864502471</v>
      </c>
      <c r="P9" s="9"/>
    </row>
    <row r="10" spans="1:133">
      <c r="A10" s="12"/>
      <c r="B10" s="42">
        <v>515</v>
      </c>
      <c r="C10" s="19" t="s">
        <v>23</v>
      </c>
      <c r="D10" s="43">
        <v>0</v>
      </c>
      <c r="E10" s="43">
        <v>7715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7715</v>
      </c>
      <c r="O10" s="44">
        <f t="shared" si="2"/>
        <v>1.3611503175723358</v>
      </c>
      <c r="P10" s="9"/>
    </row>
    <row r="11" spans="1:133">
      <c r="A11" s="12"/>
      <c r="B11" s="42">
        <v>519</v>
      </c>
      <c r="C11" s="19" t="s">
        <v>57</v>
      </c>
      <c r="D11" s="43">
        <v>351719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351719</v>
      </c>
      <c r="O11" s="44">
        <f t="shared" si="2"/>
        <v>62.053458009880025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SUM(D13:D14)</f>
        <v>938626</v>
      </c>
      <c r="E12" s="29">
        <f t="shared" si="3"/>
        <v>11627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250917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1201170</v>
      </c>
      <c r="O12" s="41">
        <f t="shared" si="2"/>
        <v>211.92131263232181</v>
      </c>
      <c r="P12" s="10"/>
    </row>
    <row r="13" spans="1:133">
      <c r="A13" s="12"/>
      <c r="B13" s="42">
        <v>521</v>
      </c>
      <c r="C13" s="19" t="s">
        <v>26</v>
      </c>
      <c r="D13" s="43">
        <v>938626</v>
      </c>
      <c r="E13" s="43">
        <v>11627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950253</v>
      </c>
      <c r="O13" s="44">
        <f t="shared" si="2"/>
        <v>167.65225829216655</v>
      </c>
      <c r="P13" s="9"/>
    </row>
    <row r="14" spans="1:133">
      <c r="A14" s="12"/>
      <c r="B14" s="42">
        <v>524</v>
      </c>
      <c r="C14" s="19" t="s">
        <v>27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250917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250917</v>
      </c>
      <c r="O14" s="44">
        <f t="shared" si="2"/>
        <v>44.269054340155257</v>
      </c>
      <c r="P14" s="9"/>
    </row>
    <row r="15" spans="1:133" ht="15.75">
      <c r="A15" s="26" t="s">
        <v>28</v>
      </c>
      <c r="B15" s="27"/>
      <c r="C15" s="28"/>
      <c r="D15" s="29">
        <f t="shared" ref="D15:M15" si="4">SUM(D16:D18)</f>
        <v>500</v>
      </c>
      <c r="E15" s="29">
        <f t="shared" si="4"/>
        <v>57891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1050583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40">
        <f t="shared" si="1"/>
        <v>1108974</v>
      </c>
      <c r="O15" s="41">
        <f t="shared" si="2"/>
        <v>195.65525758645023</v>
      </c>
      <c r="P15" s="10"/>
    </row>
    <row r="16" spans="1:133">
      <c r="A16" s="12"/>
      <c r="B16" s="42">
        <v>533</v>
      </c>
      <c r="C16" s="19" t="s">
        <v>29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1030584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1030584</v>
      </c>
      <c r="O16" s="44">
        <f t="shared" si="2"/>
        <v>181.82498235709244</v>
      </c>
      <c r="P16" s="9"/>
    </row>
    <row r="17" spans="1:119">
      <c r="A17" s="12"/>
      <c r="B17" s="42">
        <v>538</v>
      </c>
      <c r="C17" s="19" t="s">
        <v>58</v>
      </c>
      <c r="D17" s="43">
        <v>0</v>
      </c>
      <c r="E17" s="43">
        <v>8724</v>
      </c>
      <c r="F17" s="43">
        <v>0</v>
      </c>
      <c r="G17" s="43">
        <v>0</v>
      </c>
      <c r="H17" s="43">
        <v>0</v>
      </c>
      <c r="I17" s="43">
        <v>19999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28723</v>
      </c>
      <c r="O17" s="44">
        <f t="shared" si="2"/>
        <v>5.0675723359209597</v>
      </c>
      <c r="P17" s="9"/>
    </row>
    <row r="18" spans="1:119">
      <c r="A18" s="12"/>
      <c r="B18" s="42">
        <v>539</v>
      </c>
      <c r="C18" s="19" t="s">
        <v>31</v>
      </c>
      <c r="D18" s="43">
        <v>500</v>
      </c>
      <c r="E18" s="43">
        <v>49167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49667</v>
      </c>
      <c r="O18" s="44">
        <f t="shared" si="2"/>
        <v>8.7627028934368383</v>
      </c>
      <c r="P18" s="9"/>
    </row>
    <row r="19" spans="1:119" ht="15.75">
      <c r="A19" s="26" t="s">
        <v>32</v>
      </c>
      <c r="B19" s="27"/>
      <c r="C19" s="28"/>
      <c r="D19" s="29">
        <f t="shared" ref="D19:M19" si="5">SUM(D20:D21)</f>
        <v>566221</v>
      </c>
      <c r="E19" s="29">
        <f t="shared" si="5"/>
        <v>242167</v>
      </c>
      <c r="F19" s="29">
        <f t="shared" si="5"/>
        <v>0</v>
      </c>
      <c r="G19" s="29">
        <f t="shared" si="5"/>
        <v>0</v>
      </c>
      <c r="H19" s="29">
        <f t="shared" si="5"/>
        <v>0</v>
      </c>
      <c r="I19" s="29">
        <f t="shared" si="5"/>
        <v>0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29">
        <f t="shared" si="1"/>
        <v>808388</v>
      </c>
      <c r="O19" s="41">
        <f t="shared" si="2"/>
        <v>142.62314749470713</v>
      </c>
      <c r="P19" s="10"/>
    </row>
    <row r="20" spans="1:119">
      <c r="A20" s="12"/>
      <c r="B20" s="42">
        <v>541</v>
      </c>
      <c r="C20" s="19" t="s">
        <v>59</v>
      </c>
      <c r="D20" s="43">
        <v>566221</v>
      </c>
      <c r="E20" s="43">
        <v>228589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794810</v>
      </c>
      <c r="O20" s="44">
        <f t="shared" si="2"/>
        <v>140.22759350741003</v>
      </c>
      <c r="P20" s="9"/>
    </row>
    <row r="21" spans="1:119">
      <c r="A21" s="12"/>
      <c r="B21" s="42">
        <v>549</v>
      </c>
      <c r="C21" s="19" t="s">
        <v>60</v>
      </c>
      <c r="D21" s="43">
        <v>0</v>
      </c>
      <c r="E21" s="43">
        <v>13578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13578</v>
      </c>
      <c r="O21" s="44">
        <f t="shared" si="2"/>
        <v>2.3955539872971068</v>
      </c>
      <c r="P21" s="9"/>
    </row>
    <row r="22" spans="1:119" ht="15.75">
      <c r="A22" s="26" t="s">
        <v>35</v>
      </c>
      <c r="B22" s="27"/>
      <c r="C22" s="28"/>
      <c r="D22" s="29">
        <f t="shared" ref="D22:M22" si="6">SUM(D23:D24)</f>
        <v>66100</v>
      </c>
      <c r="E22" s="29">
        <f t="shared" si="6"/>
        <v>496236</v>
      </c>
      <c r="F22" s="29">
        <f t="shared" si="6"/>
        <v>0</v>
      </c>
      <c r="G22" s="29">
        <f t="shared" si="6"/>
        <v>0</v>
      </c>
      <c r="H22" s="29">
        <f t="shared" si="6"/>
        <v>0</v>
      </c>
      <c r="I22" s="29">
        <f t="shared" si="6"/>
        <v>0</v>
      </c>
      <c r="J22" s="29">
        <f t="shared" si="6"/>
        <v>0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1"/>
        <v>562336</v>
      </c>
      <c r="O22" s="41">
        <f t="shared" si="2"/>
        <v>99.212420606916027</v>
      </c>
      <c r="P22" s="9"/>
    </row>
    <row r="23" spans="1:119">
      <c r="A23" s="12"/>
      <c r="B23" s="42">
        <v>572</v>
      </c>
      <c r="C23" s="19" t="s">
        <v>61</v>
      </c>
      <c r="D23" s="43">
        <v>49545</v>
      </c>
      <c r="E23" s="43">
        <v>496236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545781</v>
      </c>
      <c r="O23" s="44">
        <f t="shared" si="2"/>
        <v>96.291637261820753</v>
      </c>
      <c r="P23" s="9"/>
    </row>
    <row r="24" spans="1:119">
      <c r="A24" s="12"/>
      <c r="B24" s="42">
        <v>574</v>
      </c>
      <c r="C24" s="19" t="s">
        <v>37</v>
      </c>
      <c r="D24" s="43">
        <v>16555</v>
      </c>
      <c r="E24" s="43">
        <v>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16555</v>
      </c>
      <c r="O24" s="44">
        <f t="shared" si="2"/>
        <v>2.9207833450952716</v>
      </c>
      <c r="P24" s="9"/>
    </row>
    <row r="25" spans="1:119" ht="15.75">
      <c r="A25" s="26" t="s">
        <v>63</v>
      </c>
      <c r="B25" s="27"/>
      <c r="C25" s="28"/>
      <c r="D25" s="29">
        <f t="shared" ref="D25:M25" si="7">SUM(D26:D26)</f>
        <v>142172</v>
      </c>
      <c r="E25" s="29">
        <f t="shared" si="7"/>
        <v>144843</v>
      </c>
      <c r="F25" s="29">
        <f t="shared" si="7"/>
        <v>0</v>
      </c>
      <c r="G25" s="29">
        <f t="shared" si="7"/>
        <v>0</v>
      </c>
      <c r="H25" s="29">
        <f t="shared" si="7"/>
        <v>0</v>
      </c>
      <c r="I25" s="29">
        <f t="shared" si="7"/>
        <v>384900</v>
      </c>
      <c r="J25" s="29">
        <f t="shared" si="7"/>
        <v>0</v>
      </c>
      <c r="K25" s="29">
        <f t="shared" si="7"/>
        <v>0</v>
      </c>
      <c r="L25" s="29">
        <f t="shared" si="7"/>
        <v>0</v>
      </c>
      <c r="M25" s="29">
        <f t="shared" si="7"/>
        <v>0</v>
      </c>
      <c r="N25" s="29">
        <f t="shared" si="1"/>
        <v>671915</v>
      </c>
      <c r="O25" s="41">
        <f t="shared" si="2"/>
        <v>118.54534227240649</v>
      </c>
      <c r="P25" s="9"/>
    </row>
    <row r="26" spans="1:119" ht="15.75" thickBot="1">
      <c r="A26" s="12"/>
      <c r="B26" s="42">
        <v>581</v>
      </c>
      <c r="C26" s="19" t="s">
        <v>64</v>
      </c>
      <c r="D26" s="43">
        <v>142172</v>
      </c>
      <c r="E26" s="43">
        <v>144843</v>
      </c>
      <c r="F26" s="43">
        <v>0</v>
      </c>
      <c r="G26" s="43">
        <v>0</v>
      </c>
      <c r="H26" s="43">
        <v>0</v>
      </c>
      <c r="I26" s="43">
        <v>384900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671915</v>
      </c>
      <c r="O26" s="44">
        <f t="shared" si="2"/>
        <v>118.54534227240649</v>
      </c>
      <c r="P26" s="9"/>
    </row>
    <row r="27" spans="1:119" ht="16.5" thickBot="1">
      <c r="A27" s="13" t="s">
        <v>10</v>
      </c>
      <c r="B27" s="21"/>
      <c r="C27" s="20"/>
      <c r="D27" s="14">
        <f>SUM(D5,D12,D15,D19,D22,D25)</f>
        <v>2711369</v>
      </c>
      <c r="E27" s="14">
        <f t="shared" ref="E27:M27" si="8">SUM(E5,E12,E15,E19,E22,E25)</f>
        <v>1148061</v>
      </c>
      <c r="F27" s="14">
        <f t="shared" si="8"/>
        <v>0</v>
      </c>
      <c r="G27" s="14">
        <f t="shared" si="8"/>
        <v>0</v>
      </c>
      <c r="H27" s="14">
        <f t="shared" si="8"/>
        <v>0</v>
      </c>
      <c r="I27" s="14">
        <f t="shared" si="8"/>
        <v>1686400</v>
      </c>
      <c r="J27" s="14">
        <f t="shared" si="8"/>
        <v>0</v>
      </c>
      <c r="K27" s="14">
        <f t="shared" si="8"/>
        <v>0</v>
      </c>
      <c r="L27" s="14">
        <f t="shared" si="8"/>
        <v>0</v>
      </c>
      <c r="M27" s="14">
        <f t="shared" si="8"/>
        <v>0</v>
      </c>
      <c r="N27" s="14">
        <f t="shared" si="1"/>
        <v>5545830</v>
      </c>
      <c r="O27" s="35">
        <f t="shared" si="2"/>
        <v>978.44565984474241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5"/>
      <c r="B28" s="17"/>
      <c r="C28" s="17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/>
    </row>
    <row r="29" spans="1:119">
      <c r="A29" s="36"/>
      <c r="B29" s="37"/>
      <c r="C29" s="37"/>
      <c r="D29" s="38"/>
      <c r="E29" s="38"/>
      <c r="F29" s="38"/>
      <c r="G29" s="38"/>
      <c r="H29" s="38"/>
      <c r="I29" s="38"/>
      <c r="J29" s="38"/>
      <c r="K29" s="38"/>
      <c r="L29" s="93" t="s">
        <v>81</v>
      </c>
      <c r="M29" s="93"/>
      <c r="N29" s="93"/>
      <c r="O29" s="39">
        <v>5668</v>
      </c>
    </row>
    <row r="30" spans="1:119">
      <c r="A30" s="94"/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6"/>
    </row>
    <row r="31" spans="1:119" ht="15.75" customHeight="1" thickBot="1">
      <c r="A31" s="97" t="s">
        <v>44</v>
      </c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9"/>
    </row>
  </sheetData>
  <mergeCells count="10">
    <mergeCell ref="L29:N29"/>
    <mergeCell ref="A30:O30"/>
    <mergeCell ref="A31:O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78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1008635</v>
      </c>
      <c r="E5" s="24">
        <f t="shared" si="0"/>
        <v>601807</v>
      </c>
      <c r="F5" s="24">
        <f t="shared" si="0"/>
        <v>220756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6" si="1">SUM(D5:M5)</f>
        <v>1831198</v>
      </c>
      <c r="O5" s="30">
        <f t="shared" ref="O5:O26" si="2">(N5/O$28)</f>
        <v>326.35858135804671</v>
      </c>
      <c r="P5" s="6"/>
    </row>
    <row r="6" spans="1:133">
      <c r="A6" s="12"/>
      <c r="B6" s="42">
        <v>511</v>
      </c>
      <c r="C6" s="19" t="s">
        <v>19</v>
      </c>
      <c r="D6" s="43">
        <v>94101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94101</v>
      </c>
      <c r="O6" s="44">
        <f t="shared" si="2"/>
        <v>16.770807342719657</v>
      </c>
      <c r="P6" s="9"/>
    </row>
    <row r="7" spans="1:133">
      <c r="A7" s="12"/>
      <c r="B7" s="42">
        <v>512</v>
      </c>
      <c r="C7" s="19" t="s">
        <v>20</v>
      </c>
      <c r="D7" s="43">
        <v>224211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224211</v>
      </c>
      <c r="O7" s="44">
        <f t="shared" si="2"/>
        <v>39.959187310639813</v>
      </c>
      <c r="P7" s="9"/>
    </row>
    <row r="8" spans="1:133">
      <c r="A8" s="12"/>
      <c r="B8" s="42">
        <v>513</v>
      </c>
      <c r="C8" s="19" t="s">
        <v>21</v>
      </c>
      <c r="D8" s="43">
        <v>297306</v>
      </c>
      <c r="E8" s="43">
        <v>582742</v>
      </c>
      <c r="F8" s="43">
        <v>220756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1100804</v>
      </c>
      <c r="O8" s="44">
        <f t="shared" si="2"/>
        <v>196.18677597576189</v>
      </c>
      <c r="P8" s="9"/>
    </row>
    <row r="9" spans="1:133">
      <c r="A9" s="12"/>
      <c r="B9" s="42">
        <v>514</v>
      </c>
      <c r="C9" s="19" t="s">
        <v>22</v>
      </c>
      <c r="D9" s="43">
        <v>52204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52204</v>
      </c>
      <c r="O9" s="44">
        <f t="shared" si="2"/>
        <v>9.3038674033149178</v>
      </c>
      <c r="P9" s="9"/>
    </row>
    <row r="10" spans="1:133">
      <c r="A10" s="12"/>
      <c r="B10" s="42">
        <v>515</v>
      </c>
      <c r="C10" s="19" t="s">
        <v>23</v>
      </c>
      <c r="D10" s="43">
        <v>0</v>
      </c>
      <c r="E10" s="43">
        <v>19065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19065</v>
      </c>
      <c r="O10" s="44">
        <f t="shared" si="2"/>
        <v>3.3977900552486187</v>
      </c>
      <c r="P10" s="9"/>
    </row>
    <row r="11" spans="1:133">
      <c r="A11" s="12"/>
      <c r="B11" s="42">
        <v>519</v>
      </c>
      <c r="C11" s="19" t="s">
        <v>57</v>
      </c>
      <c r="D11" s="43">
        <v>340813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340813</v>
      </c>
      <c r="O11" s="44">
        <f t="shared" si="2"/>
        <v>60.740153270361787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SUM(D13:D14)</f>
        <v>1022523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373193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1395716</v>
      </c>
      <c r="O12" s="41">
        <f t="shared" si="2"/>
        <v>248.7463910176439</v>
      </c>
      <c r="P12" s="10"/>
    </row>
    <row r="13" spans="1:133">
      <c r="A13" s="12"/>
      <c r="B13" s="42">
        <v>521</v>
      </c>
      <c r="C13" s="19" t="s">
        <v>26</v>
      </c>
      <c r="D13" s="43">
        <v>1022523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1022523</v>
      </c>
      <c r="O13" s="44">
        <f t="shared" si="2"/>
        <v>182.23543040456246</v>
      </c>
      <c r="P13" s="9"/>
    </row>
    <row r="14" spans="1:133">
      <c r="A14" s="12"/>
      <c r="B14" s="42">
        <v>524</v>
      </c>
      <c r="C14" s="19" t="s">
        <v>27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373193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373193</v>
      </c>
      <c r="O14" s="44">
        <f t="shared" si="2"/>
        <v>66.510960613081451</v>
      </c>
      <c r="P14" s="9"/>
    </row>
    <row r="15" spans="1:133" ht="15.75">
      <c r="A15" s="26" t="s">
        <v>28</v>
      </c>
      <c r="B15" s="27"/>
      <c r="C15" s="28"/>
      <c r="D15" s="29">
        <f t="shared" ref="D15:M15" si="4">SUM(D16:D19)</f>
        <v>0</v>
      </c>
      <c r="E15" s="29">
        <f t="shared" si="4"/>
        <v>6720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981412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40">
        <f t="shared" si="1"/>
        <v>988132</v>
      </c>
      <c r="O15" s="41">
        <f t="shared" si="2"/>
        <v>176.10621992514703</v>
      </c>
      <c r="P15" s="10"/>
    </row>
    <row r="16" spans="1:133">
      <c r="A16" s="12"/>
      <c r="B16" s="42">
        <v>533</v>
      </c>
      <c r="C16" s="19" t="s">
        <v>29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646063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646063</v>
      </c>
      <c r="O16" s="44">
        <f t="shared" si="2"/>
        <v>115.14222063803244</v>
      </c>
      <c r="P16" s="9"/>
    </row>
    <row r="17" spans="1:119">
      <c r="A17" s="12"/>
      <c r="B17" s="42">
        <v>535</v>
      </c>
      <c r="C17" s="19" t="s">
        <v>30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271131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271131</v>
      </c>
      <c r="O17" s="44">
        <f t="shared" si="2"/>
        <v>48.321333095704865</v>
      </c>
      <c r="P17" s="9"/>
    </row>
    <row r="18" spans="1:119">
      <c r="A18" s="12"/>
      <c r="B18" s="42">
        <v>538</v>
      </c>
      <c r="C18" s="19" t="s">
        <v>58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64218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64218</v>
      </c>
      <c r="O18" s="44">
        <f t="shared" si="2"/>
        <v>11.445018713241847</v>
      </c>
      <c r="P18" s="9"/>
    </row>
    <row r="19" spans="1:119">
      <c r="A19" s="12"/>
      <c r="B19" s="42">
        <v>539</v>
      </c>
      <c r="C19" s="19" t="s">
        <v>31</v>
      </c>
      <c r="D19" s="43">
        <v>0</v>
      </c>
      <c r="E19" s="43">
        <v>6720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6720</v>
      </c>
      <c r="O19" s="44">
        <f t="shared" si="2"/>
        <v>1.1976474781678845</v>
      </c>
      <c r="P19" s="9"/>
    </row>
    <row r="20" spans="1:119" ht="15.75">
      <c r="A20" s="26" t="s">
        <v>32</v>
      </c>
      <c r="B20" s="27"/>
      <c r="C20" s="28"/>
      <c r="D20" s="29">
        <f t="shared" ref="D20:M20" si="5">SUM(D21:D21)</f>
        <v>596433</v>
      </c>
      <c r="E20" s="29">
        <f t="shared" si="5"/>
        <v>1455627</v>
      </c>
      <c r="F20" s="29">
        <f t="shared" si="5"/>
        <v>0</v>
      </c>
      <c r="G20" s="29">
        <f t="shared" si="5"/>
        <v>0</v>
      </c>
      <c r="H20" s="29">
        <f t="shared" si="5"/>
        <v>0</v>
      </c>
      <c r="I20" s="29">
        <f t="shared" si="5"/>
        <v>0</v>
      </c>
      <c r="J20" s="29">
        <f t="shared" si="5"/>
        <v>0</v>
      </c>
      <c r="K20" s="29">
        <f t="shared" si="5"/>
        <v>0</v>
      </c>
      <c r="L20" s="29">
        <f t="shared" si="5"/>
        <v>0</v>
      </c>
      <c r="M20" s="29">
        <f t="shared" si="5"/>
        <v>0</v>
      </c>
      <c r="N20" s="29">
        <f t="shared" si="1"/>
        <v>2052060</v>
      </c>
      <c r="O20" s="41">
        <f t="shared" si="2"/>
        <v>365.72090536446268</v>
      </c>
      <c r="P20" s="10"/>
    </row>
    <row r="21" spans="1:119">
      <c r="A21" s="12"/>
      <c r="B21" s="42">
        <v>541</v>
      </c>
      <c r="C21" s="19" t="s">
        <v>59</v>
      </c>
      <c r="D21" s="43">
        <v>596433</v>
      </c>
      <c r="E21" s="43">
        <v>1455627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2052060</v>
      </c>
      <c r="O21" s="44">
        <f t="shared" si="2"/>
        <v>365.72090536446268</v>
      </c>
      <c r="P21" s="9"/>
    </row>
    <row r="22" spans="1:119" ht="15.75">
      <c r="A22" s="26" t="s">
        <v>35</v>
      </c>
      <c r="B22" s="27"/>
      <c r="C22" s="28"/>
      <c r="D22" s="29">
        <f t="shared" ref="D22:M22" si="6">SUM(D23:D23)</f>
        <v>66371</v>
      </c>
      <c r="E22" s="29">
        <f t="shared" si="6"/>
        <v>0</v>
      </c>
      <c r="F22" s="29">
        <f t="shared" si="6"/>
        <v>0</v>
      </c>
      <c r="G22" s="29">
        <f t="shared" si="6"/>
        <v>0</v>
      </c>
      <c r="H22" s="29">
        <f t="shared" si="6"/>
        <v>0</v>
      </c>
      <c r="I22" s="29">
        <f t="shared" si="6"/>
        <v>0</v>
      </c>
      <c r="J22" s="29">
        <f t="shared" si="6"/>
        <v>0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1"/>
        <v>66371</v>
      </c>
      <c r="O22" s="41">
        <f t="shared" si="2"/>
        <v>11.828729281767956</v>
      </c>
      <c r="P22" s="9"/>
    </row>
    <row r="23" spans="1:119">
      <c r="A23" s="12"/>
      <c r="B23" s="42">
        <v>572</v>
      </c>
      <c r="C23" s="19" t="s">
        <v>61</v>
      </c>
      <c r="D23" s="43">
        <v>66371</v>
      </c>
      <c r="E23" s="43">
        <v>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66371</v>
      </c>
      <c r="O23" s="44">
        <f t="shared" si="2"/>
        <v>11.828729281767956</v>
      </c>
      <c r="P23" s="9"/>
    </row>
    <row r="24" spans="1:119" ht="15.75">
      <c r="A24" s="26" t="s">
        <v>63</v>
      </c>
      <c r="B24" s="27"/>
      <c r="C24" s="28"/>
      <c r="D24" s="29">
        <f t="shared" ref="D24:M24" si="7">SUM(D25:D25)</f>
        <v>105318</v>
      </c>
      <c r="E24" s="29">
        <f t="shared" si="7"/>
        <v>678287</v>
      </c>
      <c r="F24" s="29">
        <f t="shared" si="7"/>
        <v>0</v>
      </c>
      <c r="G24" s="29">
        <f t="shared" si="7"/>
        <v>0</v>
      </c>
      <c r="H24" s="29">
        <f t="shared" si="7"/>
        <v>0</v>
      </c>
      <c r="I24" s="29">
        <f t="shared" si="7"/>
        <v>417396</v>
      </c>
      <c r="J24" s="29">
        <f t="shared" si="7"/>
        <v>0</v>
      </c>
      <c r="K24" s="29">
        <f t="shared" si="7"/>
        <v>0</v>
      </c>
      <c r="L24" s="29">
        <f t="shared" si="7"/>
        <v>0</v>
      </c>
      <c r="M24" s="29">
        <f t="shared" si="7"/>
        <v>0</v>
      </c>
      <c r="N24" s="29">
        <f t="shared" si="1"/>
        <v>1201001</v>
      </c>
      <c r="O24" s="41">
        <f t="shared" si="2"/>
        <v>214.0440206736767</v>
      </c>
      <c r="P24" s="9"/>
    </row>
    <row r="25" spans="1:119" ht="15.75" thickBot="1">
      <c r="A25" s="12"/>
      <c r="B25" s="42">
        <v>581</v>
      </c>
      <c r="C25" s="19" t="s">
        <v>64</v>
      </c>
      <c r="D25" s="43">
        <v>105318</v>
      </c>
      <c r="E25" s="43">
        <v>678287</v>
      </c>
      <c r="F25" s="43">
        <v>0</v>
      </c>
      <c r="G25" s="43">
        <v>0</v>
      </c>
      <c r="H25" s="43">
        <v>0</v>
      </c>
      <c r="I25" s="43">
        <v>417396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1201001</v>
      </c>
      <c r="O25" s="44">
        <f t="shared" si="2"/>
        <v>214.0440206736767</v>
      </c>
      <c r="P25" s="9"/>
    </row>
    <row r="26" spans="1:119" ht="16.5" thickBot="1">
      <c r="A26" s="13" t="s">
        <v>10</v>
      </c>
      <c r="B26" s="21"/>
      <c r="C26" s="20"/>
      <c r="D26" s="14">
        <f>SUM(D5,D12,D15,D20,D22,D24)</f>
        <v>2799280</v>
      </c>
      <c r="E26" s="14">
        <f t="shared" ref="E26:M26" si="8">SUM(E5,E12,E15,E20,E22,E24)</f>
        <v>2742441</v>
      </c>
      <c r="F26" s="14">
        <f t="shared" si="8"/>
        <v>220756</v>
      </c>
      <c r="G26" s="14">
        <f t="shared" si="8"/>
        <v>0</v>
      </c>
      <c r="H26" s="14">
        <f t="shared" si="8"/>
        <v>0</v>
      </c>
      <c r="I26" s="14">
        <f t="shared" si="8"/>
        <v>1772001</v>
      </c>
      <c r="J26" s="14">
        <f t="shared" si="8"/>
        <v>0</v>
      </c>
      <c r="K26" s="14">
        <f t="shared" si="8"/>
        <v>0</v>
      </c>
      <c r="L26" s="14">
        <f t="shared" si="8"/>
        <v>0</v>
      </c>
      <c r="M26" s="14">
        <f t="shared" si="8"/>
        <v>0</v>
      </c>
      <c r="N26" s="14">
        <f t="shared" si="1"/>
        <v>7534478</v>
      </c>
      <c r="O26" s="35">
        <f t="shared" si="2"/>
        <v>1342.804847620745</v>
      </c>
      <c r="P26" s="6"/>
      <c r="Q26" s="2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</row>
    <row r="27" spans="1:119">
      <c r="A27" s="15"/>
      <c r="B27" s="17"/>
      <c r="C27" s="17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8"/>
    </row>
    <row r="28" spans="1:119">
      <c r="A28" s="36"/>
      <c r="B28" s="37"/>
      <c r="C28" s="37"/>
      <c r="D28" s="38"/>
      <c r="E28" s="38"/>
      <c r="F28" s="38"/>
      <c r="G28" s="38"/>
      <c r="H28" s="38"/>
      <c r="I28" s="38"/>
      <c r="J28" s="38"/>
      <c r="K28" s="38"/>
      <c r="L28" s="93" t="s">
        <v>79</v>
      </c>
      <c r="M28" s="93"/>
      <c r="N28" s="93"/>
      <c r="O28" s="39">
        <v>5611</v>
      </c>
    </row>
    <row r="29" spans="1:119">
      <c r="A29" s="94"/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6"/>
    </row>
    <row r="30" spans="1:119" ht="15.75" customHeight="1" thickBot="1">
      <c r="A30" s="97" t="s">
        <v>44</v>
      </c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9"/>
    </row>
  </sheetData>
  <mergeCells count="10">
    <mergeCell ref="L28:N28"/>
    <mergeCell ref="A29:O29"/>
    <mergeCell ref="A30:O3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76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884384</v>
      </c>
      <c r="E5" s="24">
        <f t="shared" si="0"/>
        <v>205915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30" si="1">SUM(D5:M5)</f>
        <v>1090299</v>
      </c>
      <c r="O5" s="30">
        <f t="shared" ref="O5:O30" si="2">(N5/O$32)</f>
        <v>195.70974690360796</v>
      </c>
      <c r="P5" s="6"/>
    </row>
    <row r="6" spans="1:133">
      <c r="A6" s="12"/>
      <c r="B6" s="42">
        <v>511</v>
      </c>
      <c r="C6" s="19" t="s">
        <v>19</v>
      </c>
      <c r="D6" s="43">
        <v>101999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101999</v>
      </c>
      <c r="O6" s="44">
        <f t="shared" si="2"/>
        <v>18.308921199066596</v>
      </c>
      <c r="P6" s="9"/>
    </row>
    <row r="7" spans="1:133">
      <c r="A7" s="12"/>
      <c r="B7" s="42">
        <v>512</v>
      </c>
      <c r="C7" s="19" t="s">
        <v>20</v>
      </c>
      <c r="D7" s="43">
        <v>207352</v>
      </c>
      <c r="E7" s="43">
        <v>1895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209247</v>
      </c>
      <c r="O7" s="44">
        <f t="shared" si="2"/>
        <v>37.560043080236944</v>
      </c>
      <c r="P7" s="9"/>
    </row>
    <row r="8" spans="1:133">
      <c r="A8" s="12"/>
      <c r="B8" s="42">
        <v>513</v>
      </c>
      <c r="C8" s="19" t="s">
        <v>21</v>
      </c>
      <c r="D8" s="43">
        <v>282737</v>
      </c>
      <c r="E8" s="43">
        <v>193014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475751</v>
      </c>
      <c r="O8" s="44">
        <f t="shared" si="2"/>
        <v>85.397774187758031</v>
      </c>
      <c r="P8" s="9"/>
    </row>
    <row r="9" spans="1:133">
      <c r="A9" s="12"/>
      <c r="B9" s="42">
        <v>514</v>
      </c>
      <c r="C9" s="19" t="s">
        <v>22</v>
      </c>
      <c r="D9" s="43">
        <v>26617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26617</v>
      </c>
      <c r="O9" s="44">
        <f t="shared" si="2"/>
        <v>4.7777777777777777</v>
      </c>
      <c r="P9" s="9"/>
    </row>
    <row r="10" spans="1:133">
      <c r="A10" s="12"/>
      <c r="B10" s="42">
        <v>515</v>
      </c>
      <c r="C10" s="19" t="s">
        <v>23</v>
      </c>
      <c r="D10" s="43">
        <v>0</v>
      </c>
      <c r="E10" s="43">
        <v>11006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11006</v>
      </c>
      <c r="O10" s="44">
        <f t="shared" si="2"/>
        <v>1.9755878657332615</v>
      </c>
      <c r="P10" s="9"/>
    </row>
    <row r="11" spans="1:133">
      <c r="A11" s="12"/>
      <c r="B11" s="42">
        <v>519</v>
      </c>
      <c r="C11" s="19" t="s">
        <v>57</v>
      </c>
      <c r="D11" s="43">
        <v>265679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265679</v>
      </c>
      <c r="O11" s="44">
        <f t="shared" si="2"/>
        <v>47.689642793035361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SUM(D13:D14)</f>
        <v>857098</v>
      </c>
      <c r="E12" s="29">
        <f t="shared" si="3"/>
        <v>24783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364564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1246445</v>
      </c>
      <c r="O12" s="41">
        <f t="shared" si="2"/>
        <v>223.73810805959434</v>
      </c>
      <c r="P12" s="10"/>
    </row>
    <row r="13" spans="1:133">
      <c r="A13" s="12"/>
      <c r="B13" s="42">
        <v>521</v>
      </c>
      <c r="C13" s="19" t="s">
        <v>26</v>
      </c>
      <c r="D13" s="43">
        <v>857098</v>
      </c>
      <c r="E13" s="43">
        <v>24783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881881</v>
      </c>
      <c r="O13" s="44">
        <f t="shared" si="2"/>
        <v>158.29851014180579</v>
      </c>
      <c r="P13" s="9"/>
    </row>
    <row r="14" spans="1:133">
      <c r="A14" s="12"/>
      <c r="B14" s="42">
        <v>524</v>
      </c>
      <c r="C14" s="19" t="s">
        <v>27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364564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364564</v>
      </c>
      <c r="O14" s="44">
        <f t="shared" si="2"/>
        <v>65.439597917788547</v>
      </c>
      <c r="P14" s="9"/>
    </row>
    <row r="15" spans="1:133" ht="15.75">
      <c r="A15" s="26" t="s">
        <v>28</v>
      </c>
      <c r="B15" s="27"/>
      <c r="C15" s="28"/>
      <c r="D15" s="29">
        <f t="shared" ref="D15:M15" si="4">SUM(D16:D19)</f>
        <v>0</v>
      </c>
      <c r="E15" s="29">
        <f t="shared" si="4"/>
        <v>675328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905956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40">
        <f t="shared" si="1"/>
        <v>1581284</v>
      </c>
      <c r="O15" s="41">
        <f t="shared" si="2"/>
        <v>283.84203913121524</v>
      </c>
      <c r="P15" s="10"/>
    </row>
    <row r="16" spans="1:133">
      <c r="A16" s="12"/>
      <c r="B16" s="42">
        <v>533</v>
      </c>
      <c r="C16" s="19" t="s">
        <v>29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599833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599833</v>
      </c>
      <c r="O16" s="44">
        <f t="shared" si="2"/>
        <v>107.67061568838629</v>
      </c>
      <c r="P16" s="9"/>
    </row>
    <row r="17" spans="1:119">
      <c r="A17" s="12"/>
      <c r="B17" s="42">
        <v>535</v>
      </c>
      <c r="C17" s="19" t="s">
        <v>30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263421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263421</v>
      </c>
      <c r="O17" s="44">
        <f t="shared" si="2"/>
        <v>47.284329563812598</v>
      </c>
      <c r="P17" s="9"/>
    </row>
    <row r="18" spans="1:119">
      <c r="A18" s="12"/>
      <c r="B18" s="42">
        <v>538</v>
      </c>
      <c r="C18" s="19" t="s">
        <v>58</v>
      </c>
      <c r="D18" s="43">
        <v>0</v>
      </c>
      <c r="E18" s="43">
        <v>620342</v>
      </c>
      <c r="F18" s="43">
        <v>0</v>
      </c>
      <c r="G18" s="43">
        <v>0</v>
      </c>
      <c r="H18" s="43">
        <v>0</v>
      </c>
      <c r="I18" s="43">
        <v>42702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663044</v>
      </c>
      <c r="O18" s="44">
        <f t="shared" si="2"/>
        <v>119.01705259378926</v>
      </c>
      <c r="P18" s="9"/>
    </row>
    <row r="19" spans="1:119">
      <c r="A19" s="12"/>
      <c r="B19" s="42">
        <v>539</v>
      </c>
      <c r="C19" s="19" t="s">
        <v>31</v>
      </c>
      <c r="D19" s="43">
        <v>0</v>
      </c>
      <c r="E19" s="43">
        <v>54986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54986</v>
      </c>
      <c r="O19" s="44">
        <f t="shared" si="2"/>
        <v>9.8700412852270691</v>
      </c>
      <c r="P19" s="9"/>
    </row>
    <row r="20" spans="1:119" ht="15.75">
      <c r="A20" s="26" t="s">
        <v>32</v>
      </c>
      <c r="B20" s="27"/>
      <c r="C20" s="28"/>
      <c r="D20" s="29">
        <f t="shared" ref="D20:M20" si="5">SUM(D21:D22)</f>
        <v>529755</v>
      </c>
      <c r="E20" s="29">
        <f t="shared" si="5"/>
        <v>1581200</v>
      </c>
      <c r="F20" s="29">
        <f t="shared" si="5"/>
        <v>0</v>
      </c>
      <c r="G20" s="29">
        <f t="shared" si="5"/>
        <v>0</v>
      </c>
      <c r="H20" s="29">
        <f t="shared" si="5"/>
        <v>0</v>
      </c>
      <c r="I20" s="29">
        <f t="shared" si="5"/>
        <v>0</v>
      </c>
      <c r="J20" s="29">
        <f t="shared" si="5"/>
        <v>0</v>
      </c>
      <c r="K20" s="29">
        <f t="shared" si="5"/>
        <v>0</v>
      </c>
      <c r="L20" s="29">
        <f t="shared" si="5"/>
        <v>0</v>
      </c>
      <c r="M20" s="29">
        <f t="shared" si="5"/>
        <v>0</v>
      </c>
      <c r="N20" s="29">
        <f t="shared" si="1"/>
        <v>2110955</v>
      </c>
      <c r="O20" s="41">
        <f t="shared" si="2"/>
        <v>378.91850655178604</v>
      </c>
      <c r="P20" s="10"/>
    </row>
    <row r="21" spans="1:119">
      <c r="A21" s="12"/>
      <c r="B21" s="42">
        <v>541</v>
      </c>
      <c r="C21" s="19" t="s">
        <v>59</v>
      </c>
      <c r="D21" s="43">
        <v>529755</v>
      </c>
      <c r="E21" s="43">
        <v>131680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661435</v>
      </c>
      <c r="O21" s="44">
        <f t="shared" si="2"/>
        <v>118.72823550529527</v>
      </c>
      <c r="P21" s="9"/>
    </row>
    <row r="22" spans="1:119">
      <c r="A22" s="12"/>
      <c r="B22" s="42">
        <v>549</v>
      </c>
      <c r="C22" s="19" t="s">
        <v>60</v>
      </c>
      <c r="D22" s="43">
        <v>0</v>
      </c>
      <c r="E22" s="43">
        <v>1449520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1449520</v>
      </c>
      <c r="O22" s="44">
        <f t="shared" si="2"/>
        <v>260.19027104649075</v>
      </c>
      <c r="P22" s="9"/>
    </row>
    <row r="23" spans="1:119" ht="15.75">
      <c r="A23" s="26" t="s">
        <v>35</v>
      </c>
      <c r="B23" s="27"/>
      <c r="C23" s="28"/>
      <c r="D23" s="29">
        <f t="shared" ref="D23:M23" si="6">SUM(D24:D27)</f>
        <v>40139</v>
      </c>
      <c r="E23" s="29">
        <f t="shared" si="6"/>
        <v>1256382</v>
      </c>
      <c r="F23" s="29">
        <f t="shared" si="6"/>
        <v>0</v>
      </c>
      <c r="G23" s="29">
        <f t="shared" si="6"/>
        <v>0</v>
      </c>
      <c r="H23" s="29">
        <f t="shared" si="6"/>
        <v>0</v>
      </c>
      <c r="I23" s="29">
        <f t="shared" si="6"/>
        <v>0</v>
      </c>
      <c r="J23" s="29">
        <f t="shared" si="6"/>
        <v>0</v>
      </c>
      <c r="K23" s="29">
        <f t="shared" si="6"/>
        <v>0</v>
      </c>
      <c r="L23" s="29">
        <f t="shared" si="6"/>
        <v>0</v>
      </c>
      <c r="M23" s="29">
        <f t="shared" si="6"/>
        <v>0</v>
      </c>
      <c r="N23" s="29">
        <f t="shared" si="1"/>
        <v>1296521</v>
      </c>
      <c r="O23" s="41">
        <f t="shared" si="2"/>
        <v>232.72679949739722</v>
      </c>
      <c r="P23" s="9"/>
    </row>
    <row r="24" spans="1:119">
      <c r="A24" s="12"/>
      <c r="B24" s="42">
        <v>572</v>
      </c>
      <c r="C24" s="19" t="s">
        <v>61</v>
      </c>
      <c r="D24" s="43">
        <v>37400</v>
      </c>
      <c r="E24" s="43">
        <v>361672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399072</v>
      </c>
      <c r="O24" s="44">
        <f t="shared" si="2"/>
        <v>71.633817985998917</v>
      </c>
      <c r="P24" s="9"/>
    </row>
    <row r="25" spans="1:119">
      <c r="A25" s="12"/>
      <c r="B25" s="42">
        <v>573</v>
      </c>
      <c r="C25" s="19" t="s">
        <v>70</v>
      </c>
      <c r="D25" s="43">
        <v>0</v>
      </c>
      <c r="E25" s="43">
        <v>885684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885684</v>
      </c>
      <c r="O25" s="44">
        <f t="shared" si="2"/>
        <v>158.98115239633819</v>
      </c>
      <c r="P25" s="9"/>
    </row>
    <row r="26" spans="1:119">
      <c r="A26" s="12"/>
      <c r="B26" s="42">
        <v>574</v>
      </c>
      <c r="C26" s="19" t="s">
        <v>37</v>
      </c>
      <c r="D26" s="43">
        <v>2739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2739</v>
      </c>
      <c r="O26" s="44">
        <f t="shared" si="2"/>
        <v>0.49165320409262253</v>
      </c>
      <c r="P26" s="9"/>
    </row>
    <row r="27" spans="1:119">
      <c r="A27" s="12"/>
      <c r="B27" s="42">
        <v>579</v>
      </c>
      <c r="C27" s="19" t="s">
        <v>62</v>
      </c>
      <c r="D27" s="43">
        <v>0</v>
      </c>
      <c r="E27" s="43">
        <v>9026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1"/>
        <v>9026</v>
      </c>
      <c r="O27" s="44">
        <f t="shared" si="2"/>
        <v>1.6201759109675102</v>
      </c>
      <c r="P27" s="9"/>
    </row>
    <row r="28" spans="1:119" ht="15.75">
      <c r="A28" s="26" t="s">
        <v>63</v>
      </c>
      <c r="B28" s="27"/>
      <c r="C28" s="28"/>
      <c r="D28" s="29">
        <f t="shared" ref="D28:M28" si="7">SUM(D29:D29)</f>
        <v>76112</v>
      </c>
      <c r="E28" s="29">
        <f t="shared" si="7"/>
        <v>1819746</v>
      </c>
      <c r="F28" s="29">
        <f t="shared" si="7"/>
        <v>0</v>
      </c>
      <c r="G28" s="29">
        <f t="shared" si="7"/>
        <v>0</v>
      </c>
      <c r="H28" s="29">
        <f t="shared" si="7"/>
        <v>0</v>
      </c>
      <c r="I28" s="29">
        <f t="shared" si="7"/>
        <v>330828</v>
      </c>
      <c r="J28" s="29">
        <f t="shared" si="7"/>
        <v>0</v>
      </c>
      <c r="K28" s="29">
        <f t="shared" si="7"/>
        <v>0</v>
      </c>
      <c r="L28" s="29">
        <f t="shared" si="7"/>
        <v>0</v>
      </c>
      <c r="M28" s="29">
        <f t="shared" si="7"/>
        <v>0</v>
      </c>
      <c r="N28" s="29">
        <f t="shared" si="1"/>
        <v>2226686</v>
      </c>
      <c r="O28" s="41">
        <f t="shared" si="2"/>
        <v>399.69233530784419</v>
      </c>
      <c r="P28" s="9"/>
    </row>
    <row r="29" spans="1:119" ht="15.75" thickBot="1">
      <c r="A29" s="12"/>
      <c r="B29" s="42">
        <v>581</v>
      </c>
      <c r="C29" s="19" t="s">
        <v>64</v>
      </c>
      <c r="D29" s="43">
        <v>76112</v>
      </c>
      <c r="E29" s="43">
        <v>1819746</v>
      </c>
      <c r="F29" s="43">
        <v>0</v>
      </c>
      <c r="G29" s="43">
        <v>0</v>
      </c>
      <c r="H29" s="43">
        <v>0</v>
      </c>
      <c r="I29" s="43">
        <v>330828</v>
      </c>
      <c r="J29" s="43">
        <v>0</v>
      </c>
      <c r="K29" s="43">
        <v>0</v>
      </c>
      <c r="L29" s="43">
        <v>0</v>
      </c>
      <c r="M29" s="43">
        <v>0</v>
      </c>
      <c r="N29" s="43">
        <f t="shared" si="1"/>
        <v>2226686</v>
      </c>
      <c r="O29" s="44">
        <f t="shared" si="2"/>
        <v>399.69233530784419</v>
      </c>
      <c r="P29" s="9"/>
    </row>
    <row r="30" spans="1:119" ht="16.5" thickBot="1">
      <c r="A30" s="13" t="s">
        <v>10</v>
      </c>
      <c r="B30" s="21"/>
      <c r="C30" s="20"/>
      <c r="D30" s="14">
        <f>SUM(D5,D12,D15,D20,D23,D28)</f>
        <v>2387488</v>
      </c>
      <c r="E30" s="14">
        <f t="shared" ref="E30:M30" si="8">SUM(E5,E12,E15,E20,E23,E28)</f>
        <v>5563354</v>
      </c>
      <c r="F30" s="14">
        <f t="shared" si="8"/>
        <v>0</v>
      </c>
      <c r="G30" s="14">
        <f t="shared" si="8"/>
        <v>0</v>
      </c>
      <c r="H30" s="14">
        <f t="shared" si="8"/>
        <v>0</v>
      </c>
      <c r="I30" s="14">
        <f t="shared" si="8"/>
        <v>1601348</v>
      </c>
      <c r="J30" s="14">
        <f t="shared" si="8"/>
        <v>0</v>
      </c>
      <c r="K30" s="14">
        <f t="shared" si="8"/>
        <v>0</v>
      </c>
      <c r="L30" s="14">
        <f t="shared" si="8"/>
        <v>0</v>
      </c>
      <c r="M30" s="14">
        <f t="shared" si="8"/>
        <v>0</v>
      </c>
      <c r="N30" s="14">
        <f t="shared" si="1"/>
        <v>9552190</v>
      </c>
      <c r="O30" s="35">
        <f t="shared" si="2"/>
        <v>1714.6275354514451</v>
      </c>
      <c r="P30" s="6"/>
      <c r="Q30" s="2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</row>
    <row r="31" spans="1:119">
      <c r="A31" s="15"/>
      <c r="B31" s="17"/>
      <c r="C31" s="17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8"/>
    </row>
    <row r="32" spans="1:119">
      <c r="A32" s="36"/>
      <c r="B32" s="37"/>
      <c r="C32" s="37"/>
      <c r="D32" s="38"/>
      <c r="E32" s="38"/>
      <c r="F32" s="38"/>
      <c r="G32" s="38"/>
      <c r="H32" s="38"/>
      <c r="I32" s="38"/>
      <c r="J32" s="38"/>
      <c r="K32" s="38"/>
      <c r="L32" s="93" t="s">
        <v>77</v>
      </c>
      <c r="M32" s="93"/>
      <c r="N32" s="93"/>
      <c r="O32" s="39">
        <v>5571</v>
      </c>
    </row>
    <row r="33" spans="1:15">
      <c r="A33" s="94"/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6"/>
    </row>
    <row r="34" spans="1:15" ht="15.75" customHeight="1" thickBot="1">
      <c r="A34" s="97" t="s">
        <v>44</v>
      </c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9"/>
    </row>
  </sheetData>
  <mergeCells count="10">
    <mergeCell ref="L32:N32"/>
    <mergeCell ref="A33:O33"/>
    <mergeCell ref="A34:O3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4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74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950908</v>
      </c>
      <c r="E5" s="24">
        <f t="shared" si="0"/>
        <v>240797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30" si="1">SUM(D5:M5)</f>
        <v>1191705</v>
      </c>
      <c r="O5" s="30">
        <f t="shared" ref="O5:O30" si="2">(N5/O$32)</f>
        <v>217.34543133321174</v>
      </c>
      <c r="P5" s="6"/>
    </row>
    <row r="6" spans="1:133">
      <c r="A6" s="12"/>
      <c r="B6" s="42">
        <v>511</v>
      </c>
      <c r="C6" s="19" t="s">
        <v>19</v>
      </c>
      <c r="D6" s="43">
        <v>99982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99982</v>
      </c>
      <c r="O6" s="44">
        <f t="shared" si="2"/>
        <v>18.234907897136605</v>
      </c>
      <c r="P6" s="9"/>
    </row>
    <row r="7" spans="1:133">
      <c r="A7" s="12"/>
      <c r="B7" s="42">
        <v>512</v>
      </c>
      <c r="C7" s="19" t="s">
        <v>20</v>
      </c>
      <c r="D7" s="43">
        <v>209746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209746</v>
      </c>
      <c r="O7" s="44">
        <f t="shared" si="2"/>
        <v>38.253875615538938</v>
      </c>
      <c r="P7" s="9"/>
    </row>
    <row r="8" spans="1:133">
      <c r="A8" s="12"/>
      <c r="B8" s="42">
        <v>513</v>
      </c>
      <c r="C8" s="19" t="s">
        <v>21</v>
      </c>
      <c r="D8" s="43">
        <v>308745</v>
      </c>
      <c r="E8" s="43">
        <v>226603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535348</v>
      </c>
      <c r="O8" s="44">
        <f t="shared" si="2"/>
        <v>97.6377895312785</v>
      </c>
      <c r="P8" s="9"/>
    </row>
    <row r="9" spans="1:133">
      <c r="A9" s="12"/>
      <c r="B9" s="42">
        <v>514</v>
      </c>
      <c r="C9" s="19" t="s">
        <v>22</v>
      </c>
      <c r="D9" s="43">
        <v>22753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22753</v>
      </c>
      <c r="O9" s="44">
        <f t="shared" si="2"/>
        <v>4.1497355462338135</v>
      </c>
      <c r="P9" s="9"/>
    </row>
    <row r="10" spans="1:133">
      <c r="A10" s="12"/>
      <c r="B10" s="42">
        <v>515</v>
      </c>
      <c r="C10" s="19" t="s">
        <v>23</v>
      </c>
      <c r="D10" s="43">
        <v>0</v>
      </c>
      <c r="E10" s="43">
        <v>14194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14194</v>
      </c>
      <c r="O10" s="44">
        <f t="shared" si="2"/>
        <v>2.5887287981032281</v>
      </c>
      <c r="P10" s="9"/>
    </row>
    <row r="11" spans="1:133">
      <c r="A11" s="12"/>
      <c r="B11" s="42">
        <v>519</v>
      </c>
      <c r="C11" s="19" t="s">
        <v>57</v>
      </c>
      <c r="D11" s="43">
        <v>309682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309682</v>
      </c>
      <c r="O11" s="44">
        <f t="shared" si="2"/>
        <v>56.480393944920664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SUM(D13:D14)</f>
        <v>952168</v>
      </c>
      <c r="E12" s="29">
        <f t="shared" si="3"/>
        <v>106552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364036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1422756</v>
      </c>
      <c r="O12" s="41">
        <f t="shared" si="2"/>
        <v>259.48495349261356</v>
      </c>
      <c r="P12" s="10"/>
    </row>
    <row r="13" spans="1:133">
      <c r="A13" s="12"/>
      <c r="B13" s="42">
        <v>521</v>
      </c>
      <c r="C13" s="19" t="s">
        <v>26</v>
      </c>
      <c r="D13" s="43">
        <v>952168</v>
      </c>
      <c r="E13" s="43">
        <v>106552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1058720</v>
      </c>
      <c r="O13" s="44">
        <f t="shared" si="2"/>
        <v>193.0913733357651</v>
      </c>
      <c r="P13" s="9"/>
    </row>
    <row r="14" spans="1:133">
      <c r="A14" s="12"/>
      <c r="B14" s="42">
        <v>524</v>
      </c>
      <c r="C14" s="19" t="s">
        <v>27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364036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364036</v>
      </c>
      <c r="O14" s="44">
        <f t="shared" si="2"/>
        <v>66.393580156848444</v>
      </c>
      <c r="P14" s="9"/>
    </row>
    <row r="15" spans="1:133" ht="15.75">
      <c r="A15" s="26" t="s">
        <v>28</v>
      </c>
      <c r="B15" s="27"/>
      <c r="C15" s="28"/>
      <c r="D15" s="29">
        <f t="shared" ref="D15:M15" si="4">SUM(D16:D19)</f>
        <v>0</v>
      </c>
      <c r="E15" s="29">
        <f t="shared" si="4"/>
        <v>165860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838472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40">
        <f t="shared" si="1"/>
        <v>1004332</v>
      </c>
      <c r="O15" s="41">
        <f t="shared" si="2"/>
        <v>183.171986138975</v>
      </c>
      <c r="P15" s="10"/>
    </row>
    <row r="16" spans="1:133">
      <c r="A16" s="12"/>
      <c r="B16" s="42">
        <v>533</v>
      </c>
      <c r="C16" s="19" t="s">
        <v>29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525568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525568</v>
      </c>
      <c r="O16" s="44">
        <f t="shared" si="2"/>
        <v>95.854094473828198</v>
      </c>
      <c r="P16" s="9"/>
    </row>
    <row r="17" spans="1:119">
      <c r="A17" s="12"/>
      <c r="B17" s="42">
        <v>535</v>
      </c>
      <c r="C17" s="19" t="s">
        <v>30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294009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294009</v>
      </c>
      <c r="O17" s="44">
        <f t="shared" si="2"/>
        <v>53.621922305307315</v>
      </c>
      <c r="P17" s="9"/>
    </row>
    <row r="18" spans="1:119">
      <c r="A18" s="12"/>
      <c r="B18" s="42">
        <v>538</v>
      </c>
      <c r="C18" s="19" t="s">
        <v>58</v>
      </c>
      <c r="D18" s="43">
        <v>0</v>
      </c>
      <c r="E18" s="43">
        <v>160159</v>
      </c>
      <c r="F18" s="43">
        <v>0</v>
      </c>
      <c r="G18" s="43">
        <v>0</v>
      </c>
      <c r="H18" s="43">
        <v>0</v>
      </c>
      <c r="I18" s="43">
        <v>18895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179054</v>
      </c>
      <c r="O18" s="44">
        <f t="shared" si="2"/>
        <v>32.65621010395769</v>
      </c>
      <c r="P18" s="9"/>
    </row>
    <row r="19" spans="1:119">
      <c r="A19" s="12"/>
      <c r="B19" s="42">
        <v>539</v>
      </c>
      <c r="C19" s="19" t="s">
        <v>31</v>
      </c>
      <c r="D19" s="43">
        <v>0</v>
      </c>
      <c r="E19" s="43">
        <v>5701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5701</v>
      </c>
      <c r="O19" s="44">
        <f t="shared" si="2"/>
        <v>1.0397592558818165</v>
      </c>
      <c r="P19" s="9"/>
    </row>
    <row r="20" spans="1:119" ht="15.75">
      <c r="A20" s="26" t="s">
        <v>32</v>
      </c>
      <c r="B20" s="27"/>
      <c r="C20" s="28"/>
      <c r="D20" s="29">
        <f t="shared" ref="D20:M20" si="5">SUM(D21:D22)</f>
        <v>577502</v>
      </c>
      <c r="E20" s="29">
        <f t="shared" si="5"/>
        <v>534648</v>
      </c>
      <c r="F20" s="29">
        <f t="shared" si="5"/>
        <v>0</v>
      </c>
      <c r="G20" s="29">
        <f t="shared" si="5"/>
        <v>0</v>
      </c>
      <c r="H20" s="29">
        <f t="shared" si="5"/>
        <v>0</v>
      </c>
      <c r="I20" s="29">
        <f t="shared" si="5"/>
        <v>0</v>
      </c>
      <c r="J20" s="29">
        <f t="shared" si="5"/>
        <v>0</v>
      </c>
      <c r="K20" s="29">
        <f t="shared" si="5"/>
        <v>0</v>
      </c>
      <c r="L20" s="29">
        <f t="shared" si="5"/>
        <v>0</v>
      </c>
      <c r="M20" s="29">
        <f t="shared" si="5"/>
        <v>0</v>
      </c>
      <c r="N20" s="29">
        <f t="shared" si="1"/>
        <v>1112150</v>
      </c>
      <c r="O20" s="41">
        <f t="shared" si="2"/>
        <v>202.83603866496443</v>
      </c>
      <c r="P20" s="10"/>
    </row>
    <row r="21" spans="1:119">
      <c r="A21" s="12"/>
      <c r="B21" s="42">
        <v>541</v>
      </c>
      <c r="C21" s="19" t="s">
        <v>59</v>
      </c>
      <c r="D21" s="43">
        <v>577502</v>
      </c>
      <c r="E21" s="43">
        <v>231701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809203</v>
      </c>
      <c r="O21" s="44">
        <f t="shared" si="2"/>
        <v>147.58398686850265</v>
      </c>
      <c r="P21" s="9"/>
    </row>
    <row r="22" spans="1:119">
      <c r="A22" s="12"/>
      <c r="B22" s="42">
        <v>549</v>
      </c>
      <c r="C22" s="19" t="s">
        <v>60</v>
      </c>
      <c r="D22" s="43">
        <v>0</v>
      </c>
      <c r="E22" s="43">
        <v>302947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302947</v>
      </c>
      <c r="O22" s="44">
        <f t="shared" si="2"/>
        <v>55.252051796461792</v>
      </c>
      <c r="P22" s="9"/>
    </row>
    <row r="23" spans="1:119" ht="15.75">
      <c r="A23" s="26" t="s">
        <v>35</v>
      </c>
      <c r="B23" s="27"/>
      <c r="C23" s="28"/>
      <c r="D23" s="29">
        <f t="shared" ref="D23:M23" si="6">SUM(D24:D27)</f>
        <v>42483</v>
      </c>
      <c r="E23" s="29">
        <f t="shared" si="6"/>
        <v>430894</v>
      </c>
      <c r="F23" s="29">
        <f t="shared" si="6"/>
        <v>0</v>
      </c>
      <c r="G23" s="29">
        <f t="shared" si="6"/>
        <v>0</v>
      </c>
      <c r="H23" s="29">
        <f t="shared" si="6"/>
        <v>0</v>
      </c>
      <c r="I23" s="29">
        <f t="shared" si="6"/>
        <v>0</v>
      </c>
      <c r="J23" s="29">
        <f t="shared" si="6"/>
        <v>0</v>
      </c>
      <c r="K23" s="29">
        <f t="shared" si="6"/>
        <v>0</v>
      </c>
      <c r="L23" s="29">
        <f t="shared" si="6"/>
        <v>0</v>
      </c>
      <c r="M23" s="29">
        <f t="shared" si="6"/>
        <v>0</v>
      </c>
      <c r="N23" s="29">
        <f t="shared" si="1"/>
        <v>473377</v>
      </c>
      <c r="O23" s="41">
        <f t="shared" si="2"/>
        <v>86.335400328287434</v>
      </c>
      <c r="P23" s="9"/>
    </row>
    <row r="24" spans="1:119">
      <c r="A24" s="12"/>
      <c r="B24" s="42">
        <v>572</v>
      </c>
      <c r="C24" s="19" t="s">
        <v>61</v>
      </c>
      <c r="D24" s="43">
        <v>39902</v>
      </c>
      <c r="E24" s="43">
        <v>297385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337287</v>
      </c>
      <c r="O24" s="44">
        <f t="shared" si="2"/>
        <v>61.515046507386465</v>
      </c>
      <c r="P24" s="9"/>
    </row>
    <row r="25" spans="1:119">
      <c r="A25" s="12"/>
      <c r="B25" s="42">
        <v>573</v>
      </c>
      <c r="C25" s="19" t="s">
        <v>70</v>
      </c>
      <c r="D25" s="43">
        <v>0</v>
      </c>
      <c r="E25" s="43">
        <v>55397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55397</v>
      </c>
      <c r="O25" s="44">
        <f t="shared" si="2"/>
        <v>10.103410541674267</v>
      </c>
      <c r="P25" s="9"/>
    </row>
    <row r="26" spans="1:119">
      <c r="A26" s="12"/>
      <c r="B26" s="42">
        <v>574</v>
      </c>
      <c r="C26" s="19" t="s">
        <v>37</v>
      </c>
      <c r="D26" s="43">
        <v>2581</v>
      </c>
      <c r="E26" s="43">
        <v>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2581</v>
      </c>
      <c r="O26" s="44">
        <f t="shared" si="2"/>
        <v>0.47072770381178186</v>
      </c>
      <c r="P26" s="9"/>
    </row>
    <row r="27" spans="1:119">
      <c r="A27" s="12"/>
      <c r="B27" s="42">
        <v>579</v>
      </c>
      <c r="C27" s="19" t="s">
        <v>62</v>
      </c>
      <c r="D27" s="43">
        <v>0</v>
      </c>
      <c r="E27" s="43">
        <v>78112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1"/>
        <v>78112</v>
      </c>
      <c r="O27" s="44">
        <f t="shared" si="2"/>
        <v>14.246215575414919</v>
      </c>
      <c r="P27" s="9"/>
    </row>
    <row r="28" spans="1:119" ht="15.75">
      <c r="A28" s="26" t="s">
        <v>63</v>
      </c>
      <c r="B28" s="27"/>
      <c r="C28" s="28"/>
      <c r="D28" s="29">
        <f t="shared" ref="D28:M28" si="7">SUM(D29:D29)</f>
        <v>39486</v>
      </c>
      <c r="E28" s="29">
        <f t="shared" si="7"/>
        <v>866072</v>
      </c>
      <c r="F28" s="29">
        <f t="shared" si="7"/>
        <v>0</v>
      </c>
      <c r="G28" s="29">
        <f t="shared" si="7"/>
        <v>0</v>
      </c>
      <c r="H28" s="29">
        <f t="shared" si="7"/>
        <v>0</v>
      </c>
      <c r="I28" s="29">
        <f t="shared" si="7"/>
        <v>264679</v>
      </c>
      <c r="J28" s="29">
        <f t="shared" si="7"/>
        <v>0</v>
      </c>
      <c r="K28" s="29">
        <f t="shared" si="7"/>
        <v>0</v>
      </c>
      <c r="L28" s="29">
        <f t="shared" si="7"/>
        <v>0</v>
      </c>
      <c r="M28" s="29">
        <f t="shared" si="7"/>
        <v>0</v>
      </c>
      <c r="N28" s="29">
        <f t="shared" si="1"/>
        <v>1170237</v>
      </c>
      <c r="O28" s="41">
        <f t="shared" si="2"/>
        <v>213.4300565383914</v>
      </c>
      <c r="P28" s="9"/>
    </row>
    <row r="29" spans="1:119" ht="15.75" thickBot="1">
      <c r="A29" s="12"/>
      <c r="B29" s="42">
        <v>581</v>
      </c>
      <c r="C29" s="19" t="s">
        <v>64</v>
      </c>
      <c r="D29" s="43">
        <v>39486</v>
      </c>
      <c r="E29" s="43">
        <v>866072</v>
      </c>
      <c r="F29" s="43">
        <v>0</v>
      </c>
      <c r="G29" s="43">
        <v>0</v>
      </c>
      <c r="H29" s="43">
        <v>0</v>
      </c>
      <c r="I29" s="43">
        <v>264679</v>
      </c>
      <c r="J29" s="43">
        <v>0</v>
      </c>
      <c r="K29" s="43">
        <v>0</v>
      </c>
      <c r="L29" s="43">
        <v>0</v>
      </c>
      <c r="M29" s="43">
        <v>0</v>
      </c>
      <c r="N29" s="43">
        <f t="shared" si="1"/>
        <v>1170237</v>
      </c>
      <c r="O29" s="44">
        <f t="shared" si="2"/>
        <v>213.4300565383914</v>
      </c>
      <c r="P29" s="9"/>
    </row>
    <row r="30" spans="1:119" ht="16.5" thickBot="1">
      <c r="A30" s="13" t="s">
        <v>10</v>
      </c>
      <c r="B30" s="21"/>
      <c r="C30" s="20"/>
      <c r="D30" s="14">
        <f>SUM(D5,D12,D15,D20,D23,D28)</f>
        <v>2562547</v>
      </c>
      <c r="E30" s="14">
        <f t="shared" ref="E30:M30" si="8">SUM(E5,E12,E15,E20,E23,E28)</f>
        <v>2344823</v>
      </c>
      <c r="F30" s="14">
        <f t="shared" si="8"/>
        <v>0</v>
      </c>
      <c r="G30" s="14">
        <f t="shared" si="8"/>
        <v>0</v>
      </c>
      <c r="H30" s="14">
        <f t="shared" si="8"/>
        <v>0</v>
      </c>
      <c r="I30" s="14">
        <f t="shared" si="8"/>
        <v>1467187</v>
      </c>
      <c r="J30" s="14">
        <f t="shared" si="8"/>
        <v>0</v>
      </c>
      <c r="K30" s="14">
        <f t="shared" si="8"/>
        <v>0</v>
      </c>
      <c r="L30" s="14">
        <f t="shared" si="8"/>
        <v>0</v>
      </c>
      <c r="M30" s="14">
        <f t="shared" si="8"/>
        <v>0</v>
      </c>
      <c r="N30" s="14">
        <f t="shared" si="1"/>
        <v>6374557</v>
      </c>
      <c r="O30" s="35">
        <f t="shared" si="2"/>
        <v>1162.6038664964435</v>
      </c>
      <c r="P30" s="6"/>
      <c r="Q30" s="2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5"/>
      <c r="DH30" s="5"/>
      <c r="DI30" s="5"/>
      <c r="DJ30" s="5"/>
      <c r="DK30" s="5"/>
      <c r="DL30" s="5"/>
      <c r="DM30" s="5"/>
      <c r="DN30" s="5"/>
      <c r="DO30" s="5"/>
    </row>
    <row r="31" spans="1:119">
      <c r="A31" s="15"/>
      <c r="B31" s="17"/>
      <c r="C31" s="17"/>
      <c r="D31" s="16"/>
      <c r="E31" s="16"/>
      <c r="F31" s="16"/>
      <c r="G31" s="16"/>
      <c r="H31" s="16"/>
      <c r="I31" s="16"/>
      <c r="J31" s="16"/>
      <c r="K31" s="16"/>
      <c r="L31" s="16"/>
      <c r="M31" s="16"/>
      <c r="N31" s="16"/>
      <c r="O31" s="18"/>
    </row>
    <row r="32" spans="1:119">
      <c r="A32" s="36"/>
      <c r="B32" s="37"/>
      <c r="C32" s="37"/>
      <c r="D32" s="38"/>
      <c r="E32" s="38"/>
      <c r="F32" s="38"/>
      <c r="G32" s="38"/>
      <c r="H32" s="38"/>
      <c r="I32" s="38"/>
      <c r="J32" s="38"/>
      <c r="K32" s="38"/>
      <c r="L32" s="93" t="s">
        <v>75</v>
      </c>
      <c r="M32" s="93"/>
      <c r="N32" s="93"/>
      <c r="O32" s="39">
        <v>5483</v>
      </c>
    </row>
    <row r="33" spans="1:15">
      <c r="A33" s="94"/>
      <c r="B33" s="95"/>
      <c r="C33" s="95"/>
      <c r="D33" s="95"/>
      <c r="E33" s="95"/>
      <c r="F33" s="95"/>
      <c r="G33" s="95"/>
      <c r="H33" s="95"/>
      <c r="I33" s="95"/>
      <c r="J33" s="95"/>
      <c r="K33" s="95"/>
      <c r="L33" s="95"/>
      <c r="M33" s="95"/>
      <c r="N33" s="95"/>
      <c r="O33" s="96"/>
    </row>
    <row r="34" spans="1:15" ht="15.75" customHeight="1" thickBot="1">
      <c r="A34" s="97" t="s">
        <v>44</v>
      </c>
      <c r="B34" s="98"/>
      <c r="C34" s="98"/>
      <c r="D34" s="98"/>
      <c r="E34" s="98"/>
      <c r="F34" s="98"/>
      <c r="G34" s="98"/>
      <c r="H34" s="98"/>
      <c r="I34" s="98"/>
      <c r="J34" s="98"/>
      <c r="K34" s="98"/>
      <c r="L34" s="98"/>
      <c r="M34" s="98"/>
      <c r="N34" s="98"/>
      <c r="O34" s="99"/>
    </row>
  </sheetData>
  <mergeCells count="10">
    <mergeCell ref="L32:N32"/>
    <mergeCell ref="A33:O33"/>
    <mergeCell ref="A34:O34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72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908642</v>
      </c>
      <c r="E5" s="24">
        <f t="shared" si="0"/>
        <v>208096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9" si="1">SUM(D5:M5)</f>
        <v>1116738</v>
      </c>
      <c r="O5" s="30">
        <f t="shared" ref="O5:O29" si="2">(N5/O$31)</f>
        <v>206.76504351046103</v>
      </c>
      <c r="P5" s="6"/>
    </row>
    <row r="6" spans="1:133">
      <c r="A6" s="12"/>
      <c r="B6" s="42">
        <v>511</v>
      </c>
      <c r="C6" s="19" t="s">
        <v>19</v>
      </c>
      <c r="D6" s="43">
        <v>103440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103440</v>
      </c>
      <c r="O6" s="44">
        <f t="shared" si="2"/>
        <v>19.152008887243102</v>
      </c>
      <c r="P6" s="9"/>
    </row>
    <row r="7" spans="1:133">
      <c r="A7" s="12"/>
      <c r="B7" s="42">
        <v>512</v>
      </c>
      <c r="C7" s="19" t="s">
        <v>20</v>
      </c>
      <c r="D7" s="43">
        <v>192393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192393</v>
      </c>
      <c r="O7" s="44">
        <f t="shared" si="2"/>
        <v>35.621736715423069</v>
      </c>
      <c r="P7" s="9"/>
    </row>
    <row r="8" spans="1:133">
      <c r="A8" s="12"/>
      <c r="B8" s="42">
        <v>513</v>
      </c>
      <c r="C8" s="19" t="s">
        <v>21</v>
      </c>
      <c r="D8" s="43">
        <v>320394</v>
      </c>
      <c r="E8" s="43">
        <v>202429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522823</v>
      </c>
      <c r="O8" s="44">
        <f t="shared" si="2"/>
        <v>96.801147935567485</v>
      </c>
      <c r="P8" s="9"/>
    </row>
    <row r="9" spans="1:133">
      <c r="A9" s="12"/>
      <c r="B9" s="42">
        <v>514</v>
      </c>
      <c r="C9" s="19" t="s">
        <v>22</v>
      </c>
      <c r="D9" s="43">
        <v>24237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24237</v>
      </c>
      <c r="O9" s="44">
        <f t="shared" si="2"/>
        <v>4.4875023143862247</v>
      </c>
      <c r="P9" s="9"/>
    </row>
    <row r="10" spans="1:133">
      <c r="A10" s="12"/>
      <c r="B10" s="42">
        <v>515</v>
      </c>
      <c r="C10" s="19" t="s">
        <v>23</v>
      </c>
      <c r="D10" s="43">
        <v>0</v>
      </c>
      <c r="E10" s="43">
        <v>5667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5667</v>
      </c>
      <c r="O10" s="44">
        <f t="shared" si="2"/>
        <v>1.0492501388631734</v>
      </c>
      <c r="P10" s="9"/>
    </row>
    <row r="11" spans="1:133">
      <c r="A11" s="12"/>
      <c r="B11" s="42">
        <v>519</v>
      </c>
      <c r="C11" s="19" t="s">
        <v>57</v>
      </c>
      <c r="D11" s="43">
        <v>268178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268178</v>
      </c>
      <c r="O11" s="44">
        <f t="shared" si="2"/>
        <v>49.653397518977968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SUM(D13:D14)</f>
        <v>875704</v>
      </c>
      <c r="E12" s="29">
        <f t="shared" si="3"/>
        <v>80182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390372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1346258</v>
      </c>
      <c r="O12" s="41">
        <f t="shared" si="2"/>
        <v>249.26087761525645</v>
      </c>
      <c r="P12" s="10"/>
    </row>
    <row r="13" spans="1:133">
      <c r="A13" s="12"/>
      <c r="B13" s="42">
        <v>521</v>
      </c>
      <c r="C13" s="19" t="s">
        <v>26</v>
      </c>
      <c r="D13" s="43">
        <v>875704</v>
      </c>
      <c r="E13" s="43">
        <v>80182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955886</v>
      </c>
      <c r="O13" s="44">
        <f t="shared" si="2"/>
        <v>176.98315126828365</v>
      </c>
      <c r="P13" s="9"/>
    </row>
    <row r="14" spans="1:133">
      <c r="A14" s="12"/>
      <c r="B14" s="42">
        <v>524</v>
      </c>
      <c r="C14" s="19" t="s">
        <v>27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390372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390372</v>
      </c>
      <c r="O14" s="44">
        <f t="shared" si="2"/>
        <v>72.277726346972784</v>
      </c>
      <c r="P14" s="9"/>
    </row>
    <row r="15" spans="1:133" ht="15.75">
      <c r="A15" s="26" t="s">
        <v>28</v>
      </c>
      <c r="B15" s="27"/>
      <c r="C15" s="28"/>
      <c r="D15" s="29">
        <f t="shared" ref="D15:M15" si="4">SUM(D16:D19)</f>
        <v>0</v>
      </c>
      <c r="E15" s="29">
        <f t="shared" si="4"/>
        <v>52939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817047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40">
        <f t="shared" si="1"/>
        <v>869986</v>
      </c>
      <c r="O15" s="41">
        <f t="shared" si="2"/>
        <v>161.07868913164228</v>
      </c>
      <c r="P15" s="10"/>
    </row>
    <row r="16" spans="1:133">
      <c r="A16" s="12"/>
      <c r="B16" s="42">
        <v>533</v>
      </c>
      <c r="C16" s="19" t="s">
        <v>29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499499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499499</v>
      </c>
      <c r="O16" s="44">
        <f t="shared" si="2"/>
        <v>92.482688391038693</v>
      </c>
      <c r="P16" s="9"/>
    </row>
    <row r="17" spans="1:119">
      <c r="A17" s="12"/>
      <c r="B17" s="42">
        <v>535</v>
      </c>
      <c r="C17" s="19" t="s">
        <v>30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272011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272011</v>
      </c>
      <c r="O17" s="44">
        <f t="shared" si="2"/>
        <v>50.363080910942415</v>
      </c>
      <c r="P17" s="9"/>
    </row>
    <row r="18" spans="1:119">
      <c r="A18" s="12"/>
      <c r="B18" s="42">
        <v>538</v>
      </c>
      <c r="C18" s="19" t="s">
        <v>58</v>
      </c>
      <c r="D18" s="43">
        <v>0</v>
      </c>
      <c r="E18" s="43">
        <v>30737</v>
      </c>
      <c r="F18" s="43">
        <v>0</v>
      </c>
      <c r="G18" s="43">
        <v>0</v>
      </c>
      <c r="H18" s="43">
        <v>0</v>
      </c>
      <c r="I18" s="43">
        <v>45537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76274</v>
      </c>
      <c r="O18" s="44">
        <f t="shared" si="2"/>
        <v>14.122199592668025</v>
      </c>
      <c r="P18" s="9"/>
    </row>
    <row r="19" spans="1:119">
      <c r="A19" s="12"/>
      <c r="B19" s="42">
        <v>539</v>
      </c>
      <c r="C19" s="19" t="s">
        <v>31</v>
      </c>
      <c r="D19" s="43">
        <v>0</v>
      </c>
      <c r="E19" s="43">
        <v>22202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22202</v>
      </c>
      <c r="O19" s="44">
        <f t="shared" si="2"/>
        <v>4.1107202369931493</v>
      </c>
      <c r="P19" s="9"/>
    </row>
    <row r="20" spans="1:119" ht="15.75">
      <c r="A20" s="26" t="s">
        <v>32</v>
      </c>
      <c r="B20" s="27"/>
      <c r="C20" s="28"/>
      <c r="D20" s="29">
        <f t="shared" ref="D20:M20" si="5">SUM(D21:D22)</f>
        <v>527268</v>
      </c>
      <c r="E20" s="29">
        <f t="shared" si="5"/>
        <v>492261</v>
      </c>
      <c r="F20" s="29">
        <f t="shared" si="5"/>
        <v>0</v>
      </c>
      <c r="G20" s="29">
        <f t="shared" si="5"/>
        <v>0</v>
      </c>
      <c r="H20" s="29">
        <f t="shared" si="5"/>
        <v>0</v>
      </c>
      <c r="I20" s="29">
        <f t="shared" si="5"/>
        <v>0</v>
      </c>
      <c r="J20" s="29">
        <f t="shared" si="5"/>
        <v>0</v>
      </c>
      <c r="K20" s="29">
        <f t="shared" si="5"/>
        <v>0</v>
      </c>
      <c r="L20" s="29">
        <f t="shared" si="5"/>
        <v>0</v>
      </c>
      <c r="M20" s="29">
        <f t="shared" si="5"/>
        <v>0</v>
      </c>
      <c r="N20" s="29">
        <f t="shared" si="1"/>
        <v>1019529</v>
      </c>
      <c r="O20" s="41">
        <f t="shared" si="2"/>
        <v>188.76670986854288</v>
      </c>
      <c r="P20" s="10"/>
    </row>
    <row r="21" spans="1:119">
      <c r="A21" s="12"/>
      <c r="B21" s="42">
        <v>541</v>
      </c>
      <c r="C21" s="19" t="s">
        <v>59</v>
      </c>
      <c r="D21" s="43">
        <v>527268</v>
      </c>
      <c r="E21" s="43">
        <v>112420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639688</v>
      </c>
      <c r="O21" s="44">
        <f t="shared" si="2"/>
        <v>118.43880762821699</v>
      </c>
      <c r="P21" s="9"/>
    </row>
    <row r="22" spans="1:119">
      <c r="A22" s="12"/>
      <c r="B22" s="42">
        <v>549</v>
      </c>
      <c r="C22" s="19" t="s">
        <v>60</v>
      </c>
      <c r="D22" s="43">
        <v>0</v>
      </c>
      <c r="E22" s="43">
        <v>379841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379841</v>
      </c>
      <c r="O22" s="44">
        <f t="shared" si="2"/>
        <v>70.327902240325869</v>
      </c>
      <c r="P22" s="9"/>
    </row>
    <row r="23" spans="1:119" ht="15.75">
      <c r="A23" s="26" t="s">
        <v>35</v>
      </c>
      <c r="B23" s="27"/>
      <c r="C23" s="28"/>
      <c r="D23" s="29">
        <f t="shared" ref="D23:M23" si="6">SUM(D24:D26)</f>
        <v>37970</v>
      </c>
      <c r="E23" s="29">
        <f t="shared" si="6"/>
        <v>163840</v>
      </c>
      <c r="F23" s="29">
        <f t="shared" si="6"/>
        <v>0</v>
      </c>
      <c r="G23" s="29">
        <f t="shared" si="6"/>
        <v>0</v>
      </c>
      <c r="H23" s="29">
        <f t="shared" si="6"/>
        <v>0</v>
      </c>
      <c r="I23" s="29">
        <f t="shared" si="6"/>
        <v>0</v>
      </c>
      <c r="J23" s="29">
        <f t="shared" si="6"/>
        <v>0</v>
      </c>
      <c r="K23" s="29">
        <f t="shared" si="6"/>
        <v>0</v>
      </c>
      <c r="L23" s="29">
        <f t="shared" si="6"/>
        <v>0</v>
      </c>
      <c r="M23" s="29">
        <f t="shared" si="6"/>
        <v>0</v>
      </c>
      <c r="N23" s="29">
        <f t="shared" si="1"/>
        <v>201810</v>
      </c>
      <c r="O23" s="41">
        <f t="shared" si="2"/>
        <v>37.365302721718201</v>
      </c>
      <c r="P23" s="9"/>
    </row>
    <row r="24" spans="1:119">
      <c r="A24" s="12"/>
      <c r="B24" s="42">
        <v>572</v>
      </c>
      <c r="C24" s="19" t="s">
        <v>61</v>
      </c>
      <c r="D24" s="43">
        <v>35077</v>
      </c>
      <c r="E24" s="43">
        <v>31569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66646</v>
      </c>
      <c r="O24" s="44">
        <f t="shared" si="2"/>
        <v>12.339566746898722</v>
      </c>
      <c r="P24" s="9"/>
    </row>
    <row r="25" spans="1:119">
      <c r="A25" s="12"/>
      <c r="B25" s="42">
        <v>574</v>
      </c>
      <c r="C25" s="19" t="s">
        <v>37</v>
      </c>
      <c r="D25" s="43">
        <v>2893</v>
      </c>
      <c r="E25" s="43">
        <v>0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2893</v>
      </c>
      <c r="O25" s="44">
        <f t="shared" si="2"/>
        <v>0.53564154786150708</v>
      </c>
      <c r="P25" s="9"/>
    </row>
    <row r="26" spans="1:119">
      <c r="A26" s="12"/>
      <c r="B26" s="42">
        <v>579</v>
      </c>
      <c r="C26" s="19" t="s">
        <v>62</v>
      </c>
      <c r="D26" s="43">
        <v>0</v>
      </c>
      <c r="E26" s="43">
        <v>132271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132271</v>
      </c>
      <c r="O26" s="44">
        <f t="shared" si="2"/>
        <v>24.49009442695797</v>
      </c>
      <c r="P26" s="9"/>
    </row>
    <row r="27" spans="1:119" ht="15.75">
      <c r="A27" s="26" t="s">
        <v>63</v>
      </c>
      <c r="B27" s="27"/>
      <c r="C27" s="28"/>
      <c r="D27" s="29">
        <f t="shared" ref="D27:M27" si="7">SUM(D28:D28)</f>
        <v>37775</v>
      </c>
      <c r="E27" s="29">
        <f t="shared" si="7"/>
        <v>570743</v>
      </c>
      <c r="F27" s="29">
        <f t="shared" si="7"/>
        <v>0</v>
      </c>
      <c r="G27" s="29">
        <f t="shared" si="7"/>
        <v>0</v>
      </c>
      <c r="H27" s="29">
        <f t="shared" si="7"/>
        <v>0</v>
      </c>
      <c r="I27" s="29">
        <f t="shared" si="7"/>
        <v>287612</v>
      </c>
      <c r="J27" s="29">
        <f t="shared" si="7"/>
        <v>0</v>
      </c>
      <c r="K27" s="29">
        <f t="shared" si="7"/>
        <v>0</v>
      </c>
      <c r="L27" s="29">
        <f t="shared" si="7"/>
        <v>0</v>
      </c>
      <c r="M27" s="29">
        <f t="shared" si="7"/>
        <v>0</v>
      </c>
      <c r="N27" s="29">
        <f t="shared" si="1"/>
        <v>896130</v>
      </c>
      <c r="O27" s="41">
        <f t="shared" si="2"/>
        <v>165.91927420847992</v>
      </c>
      <c r="P27" s="9"/>
    </row>
    <row r="28" spans="1:119" ht="15.75" thickBot="1">
      <c r="A28" s="12"/>
      <c r="B28" s="42">
        <v>581</v>
      </c>
      <c r="C28" s="19" t="s">
        <v>64</v>
      </c>
      <c r="D28" s="43">
        <v>37775</v>
      </c>
      <c r="E28" s="43">
        <v>570743</v>
      </c>
      <c r="F28" s="43">
        <v>0</v>
      </c>
      <c r="G28" s="43">
        <v>0</v>
      </c>
      <c r="H28" s="43">
        <v>0</v>
      </c>
      <c r="I28" s="43">
        <v>287612</v>
      </c>
      <c r="J28" s="43">
        <v>0</v>
      </c>
      <c r="K28" s="43">
        <v>0</v>
      </c>
      <c r="L28" s="43">
        <v>0</v>
      </c>
      <c r="M28" s="43">
        <v>0</v>
      </c>
      <c r="N28" s="43">
        <f t="shared" si="1"/>
        <v>896130</v>
      </c>
      <c r="O28" s="44">
        <f t="shared" si="2"/>
        <v>165.91927420847992</v>
      </c>
      <c r="P28" s="9"/>
    </row>
    <row r="29" spans="1:119" ht="16.5" thickBot="1">
      <c r="A29" s="13" t="s">
        <v>10</v>
      </c>
      <c r="B29" s="21"/>
      <c r="C29" s="20"/>
      <c r="D29" s="14">
        <f>SUM(D5,D12,D15,D20,D23,D27)</f>
        <v>2387359</v>
      </c>
      <c r="E29" s="14">
        <f t="shared" ref="E29:M29" si="8">SUM(E5,E12,E15,E20,E23,E27)</f>
        <v>1568061</v>
      </c>
      <c r="F29" s="14">
        <f t="shared" si="8"/>
        <v>0</v>
      </c>
      <c r="G29" s="14">
        <f t="shared" si="8"/>
        <v>0</v>
      </c>
      <c r="H29" s="14">
        <f t="shared" si="8"/>
        <v>0</v>
      </c>
      <c r="I29" s="14">
        <f t="shared" si="8"/>
        <v>1495031</v>
      </c>
      <c r="J29" s="14">
        <f t="shared" si="8"/>
        <v>0</v>
      </c>
      <c r="K29" s="14">
        <f t="shared" si="8"/>
        <v>0</v>
      </c>
      <c r="L29" s="14">
        <f t="shared" si="8"/>
        <v>0</v>
      </c>
      <c r="M29" s="14">
        <f t="shared" si="8"/>
        <v>0</v>
      </c>
      <c r="N29" s="14">
        <f t="shared" si="1"/>
        <v>5450451</v>
      </c>
      <c r="O29" s="35">
        <f t="shared" si="2"/>
        <v>1009.1558970561007</v>
      </c>
      <c r="P29" s="6"/>
      <c r="Q29" s="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</row>
    <row r="30" spans="1:119">
      <c r="A30" s="15"/>
      <c r="B30" s="17"/>
      <c r="C30" s="17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8"/>
    </row>
    <row r="31" spans="1:119">
      <c r="A31" s="36"/>
      <c r="B31" s="37"/>
      <c r="C31" s="37"/>
      <c r="D31" s="38"/>
      <c r="E31" s="38"/>
      <c r="F31" s="38"/>
      <c r="G31" s="38"/>
      <c r="H31" s="38"/>
      <c r="I31" s="38"/>
      <c r="J31" s="38"/>
      <c r="K31" s="38"/>
      <c r="L31" s="93" t="s">
        <v>73</v>
      </c>
      <c r="M31" s="93"/>
      <c r="N31" s="93"/>
      <c r="O31" s="39">
        <v>5401</v>
      </c>
    </row>
    <row r="32" spans="1:119">
      <c r="A32" s="94"/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6"/>
    </row>
    <row r="33" spans="1:15" ht="15.75" customHeight="1" thickBot="1">
      <c r="A33" s="97" t="s">
        <v>44</v>
      </c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9"/>
    </row>
  </sheetData>
  <mergeCells count="10">
    <mergeCell ref="L31:N31"/>
    <mergeCell ref="A32:O32"/>
    <mergeCell ref="A33:O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5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69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853419</v>
      </c>
      <c r="E5" s="24">
        <f t="shared" si="0"/>
        <v>206433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31" si="1">SUM(D5:M5)</f>
        <v>1059852</v>
      </c>
      <c r="O5" s="30">
        <f t="shared" ref="O5:O31" si="2">(N5/O$33)</f>
        <v>197.91820728291316</v>
      </c>
      <c r="P5" s="6"/>
    </row>
    <row r="6" spans="1:133">
      <c r="A6" s="12"/>
      <c r="B6" s="42">
        <v>511</v>
      </c>
      <c r="C6" s="19" t="s">
        <v>19</v>
      </c>
      <c r="D6" s="43">
        <v>93551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93551</v>
      </c>
      <c r="O6" s="44">
        <f t="shared" si="2"/>
        <v>17.469841269841268</v>
      </c>
      <c r="P6" s="9"/>
    </row>
    <row r="7" spans="1:133">
      <c r="A7" s="12"/>
      <c r="B7" s="42">
        <v>512</v>
      </c>
      <c r="C7" s="19" t="s">
        <v>20</v>
      </c>
      <c r="D7" s="43">
        <v>192655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192655</v>
      </c>
      <c r="O7" s="44">
        <f t="shared" si="2"/>
        <v>35.976657329598503</v>
      </c>
      <c r="P7" s="9"/>
    </row>
    <row r="8" spans="1:133">
      <c r="A8" s="12"/>
      <c r="B8" s="42">
        <v>513</v>
      </c>
      <c r="C8" s="19" t="s">
        <v>21</v>
      </c>
      <c r="D8" s="43">
        <v>285354</v>
      </c>
      <c r="E8" s="43">
        <v>199252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484606</v>
      </c>
      <c r="O8" s="44">
        <f t="shared" si="2"/>
        <v>90.495985060690941</v>
      </c>
      <c r="P8" s="9"/>
    </row>
    <row r="9" spans="1:133">
      <c r="A9" s="12"/>
      <c r="B9" s="42">
        <v>514</v>
      </c>
      <c r="C9" s="19" t="s">
        <v>22</v>
      </c>
      <c r="D9" s="43">
        <v>15433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15433</v>
      </c>
      <c r="O9" s="44">
        <f t="shared" si="2"/>
        <v>2.8819794584500467</v>
      </c>
      <c r="P9" s="9"/>
    </row>
    <row r="10" spans="1:133">
      <c r="A10" s="12"/>
      <c r="B10" s="42">
        <v>515</v>
      </c>
      <c r="C10" s="19" t="s">
        <v>23</v>
      </c>
      <c r="D10" s="43">
        <v>0</v>
      </c>
      <c r="E10" s="43">
        <v>7181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7181</v>
      </c>
      <c r="O10" s="44">
        <f t="shared" si="2"/>
        <v>1.3409897292250232</v>
      </c>
      <c r="P10" s="9"/>
    </row>
    <row r="11" spans="1:133">
      <c r="A11" s="12"/>
      <c r="B11" s="42">
        <v>519</v>
      </c>
      <c r="C11" s="19" t="s">
        <v>57</v>
      </c>
      <c r="D11" s="43">
        <v>266426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266426</v>
      </c>
      <c r="O11" s="44">
        <f t="shared" si="2"/>
        <v>49.752754435107377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SUM(D13:D14)</f>
        <v>800651</v>
      </c>
      <c r="E12" s="29">
        <f t="shared" si="3"/>
        <v>48468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369390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1218509</v>
      </c>
      <c r="O12" s="41">
        <f t="shared" si="2"/>
        <v>227.54603174603176</v>
      </c>
      <c r="P12" s="10"/>
    </row>
    <row r="13" spans="1:133">
      <c r="A13" s="12"/>
      <c r="B13" s="42">
        <v>521</v>
      </c>
      <c r="C13" s="19" t="s">
        <v>26</v>
      </c>
      <c r="D13" s="43">
        <v>800651</v>
      </c>
      <c r="E13" s="43">
        <v>48468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849119</v>
      </c>
      <c r="O13" s="44">
        <f t="shared" si="2"/>
        <v>158.565639589169</v>
      </c>
      <c r="P13" s="9"/>
    </row>
    <row r="14" spans="1:133">
      <c r="A14" s="12"/>
      <c r="B14" s="42">
        <v>524</v>
      </c>
      <c r="C14" s="19" t="s">
        <v>27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369390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369390</v>
      </c>
      <c r="O14" s="44">
        <f t="shared" si="2"/>
        <v>68.980392156862749</v>
      </c>
      <c r="P14" s="9"/>
    </row>
    <row r="15" spans="1:133" ht="15.75">
      <c r="A15" s="26" t="s">
        <v>28</v>
      </c>
      <c r="B15" s="27"/>
      <c r="C15" s="28"/>
      <c r="D15" s="29">
        <f t="shared" ref="D15:M15" si="4">SUM(D16:D20)</f>
        <v>0</v>
      </c>
      <c r="E15" s="29">
        <f t="shared" si="4"/>
        <v>35563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873472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40">
        <f t="shared" si="1"/>
        <v>909035</v>
      </c>
      <c r="O15" s="41">
        <f t="shared" si="2"/>
        <v>169.75443510737628</v>
      </c>
      <c r="P15" s="10"/>
    </row>
    <row r="16" spans="1:133">
      <c r="A16" s="12"/>
      <c r="B16" s="42">
        <v>532</v>
      </c>
      <c r="C16" s="19" t="s">
        <v>53</v>
      </c>
      <c r="D16" s="43">
        <v>0</v>
      </c>
      <c r="E16" s="43">
        <v>437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437</v>
      </c>
      <c r="O16" s="44">
        <f t="shared" si="2"/>
        <v>8.1605975723622784E-2</v>
      </c>
      <c r="P16" s="9"/>
    </row>
    <row r="17" spans="1:119">
      <c r="A17" s="12"/>
      <c r="B17" s="42">
        <v>533</v>
      </c>
      <c r="C17" s="19" t="s">
        <v>29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593957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593957</v>
      </c>
      <c r="O17" s="44">
        <f t="shared" si="2"/>
        <v>110.91633986928105</v>
      </c>
      <c r="P17" s="9"/>
    </row>
    <row r="18" spans="1:119">
      <c r="A18" s="12"/>
      <c r="B18" s="42">
        <v>535</v>
      </c>
      <c r="C18" s="19" t="s">
        <v>30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255072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255072</v>
      </c>
      <c r="O18" s="44">
        <f t="shared" si="2"/>
        <v>47.632492997198881</v>
      </c>
      <c r="P18" s="9"/>
    </row>
    <row r="19" spans="1:119">
      <c r="A19" s="12"/>
      <c r="B19" s="42">
        <v>538</v>
      </c>
      <c r="C19" s="19" t="s">
        <v>58</v>
      </c>
      <c r="D19" s="43">
        <v>0</v>
      </c>
      <c r="E19" s="43">
        <v>360</v>
      </c>
      <c r="F19" s="43">
        <v>0</v>
      </c>
      <c r="G19" s="43">
        <v>0</v>
      </c>
      <c r="H19" s="43">
        <v>0</v>
      </c>
      <c r="I19" s="43">
        <v>24443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24803</v>
      </c>
      <c r="O19" s="44">
        <f t="shared" si="2"/>
        <v>4.6317460317460322</v>
      </c>
      <c r="P19" s="9"/>
    </row>
    <row r="20" spans="1:119">
      <c r="A20" s="12"/>
      <c r="B20" s="42">
        <v>539</v>
      </c>
      <c r="C20" s="19" t="s">
        <v>31</v>
      </c>
      <c r="D20" s="43">
        <v>0</v>
      </c>
      <c r="E20" s="43">
        <v>34766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34766</v>
      </c>
      <c r="O20" s="44">
        <f t="shared" si="2"/>
        <v>6.492250233426704</v>
      </c>
      <c r="P20" s="9"/>
    </row>
    <row r="21" spans="1:119" ht="15.75">
      <c r="A21" s="26" t="s">
        <v>32</v>
      </c>
      <c r="B21" s="27"/>
      <c r="C21" s="28"/>
      <c r="D21" s="29">
        <f t="shared" ref="D21:M21" si="5">SUM(D22:D23)</f>
        <v>447043</v>
      </c>
      <c r="E21" s="29">
        <f t="shared" si="5"/>
        <v>1220992</v>
      </c>
      <c r="F21" s="29">
        <f t="shared" si="5"/>
        <v>0</v>
      </c>
      <c r="G21" s="29">
        <f t="shared" si="5"/>
        <v>0</v>
      </c>
      <c r="H21" s="29">
        <f t="shared" si="5"/>
        <v>0</v>
      </c>
      <c r="I21" s="29">
        <f t="shared" si="5"/>
        <v>0</v>
      </c>
      <c r="J21" s="29">
        <f t="shared" si="5"/>
        <v>0</v>
      </c>
      <c r="K21" s="29">
        <f t="shared" si="5"/>
        <v>0</v>
      </c>
      <c r="L21" s="29">
        <f t="shared" si="5"/>
        <v>0</v>
      </c>
      <c r="M21" s="29">
        <f t="shared" si="5"/>
        <v>0</v>
      </c>
      <c r="N21" s="29">
        <f t="shared" si="1"/>
        <v>1668035</v>
      </c>
      <c r="O21" s="41">
        <f t="shared" si="2"/>
        <v>311.49112978524744</v>
      </c>
      <c r="P21" s="10"/>
    </row>
    <row r="22" spans="1:119">
      <c r="A22" s="12"/>
      <c r="B22" s="42">
        <v>541</v>
      </c>
      <c r="C22" s="19" t="s">
        <v>59</v>
      </c>
      <c r="D22" s="43">
        <v>447043</v>
      </c>
      <c r="E22" s="43">
        <v>33671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480714</v>
      </c>
      <c r="O22" s="44">
        <f t="shared" si="2"/>
        <v>89.769187675070029</v>
      </c>
      <c r="P22" s="9"/>
    </row>
    <row r="23" spans="1:119">
      <c r="A23" s="12"/>
      <c r="B23" s="42">
        <v>549</v>
      </c>
      <c r="C23" s="19" t="s">
        <v>60</v>
      </c>
      <c r="D23" s="43">
        <v>0</v>
      </c>
      <c r="E23" s="43">
        <v>1187321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1187321</v>
      </c>
      <c r="O23" s="44">
        <f t="shared" si="2"/>
        <v>221.72194211017739</v>
      </c>
      <c r="P23" s="9"/>
    </row>
    <row r="24" spans="1:119" ht="15.75">
      <c r="A24" s="26" t="s">
        <v>35</v>
      </c>
      <c r="B24" s="27"/>
      <c r="C24" s="28"/>
      <c r="D24" s="29">
        <f t="shared" ref="D24:M24" si="6">SUM(D25:D28)</f>
        <v>28479</v>
      </c>
      <c r="E24" s="29">
        <f t="shared" si="6"/>
        <v>60088</v>
      </c>
      <c r="F24" s="29">
        <f t="shared" si="6"/>
        <v>0</v>
      </c>
      <c r="G24" s="29">
        <f t="shared" si="6"/>
        <v>0</v>
      </c>
      <c r="H24" s="29">
        <f t="shared" si="6"/>
        <v>0</v>
      </c>
      <c r="I24" s="29">
        <f t="shared" si="6"/>
        <v>0</v>
      </c>
      <c r="J24" s="29">
        <f t="shared" si="6"/>
        <v>0</v>
      </c>
      <c r="K24" s="29">
        <f t="shared" si="6"/>
        <v>0</v>
      </c>
      <c r="L24" s="29">
        <f t="shared" si="6"/>
        <v>0</v>
      </c>
      <c r="M24" s="29">
        <f t="shared" si="6"/>
        <v>0</v>
      </c>
      <c r="N24" s="29">
        <f t="shared" si="1"/>
        <v>88567</v>
      </c>
      <c r="O24" s="41">
        <f t="shared" si="2"/>
        <v>16.539122315592905</v>
      </c>
      <c r="P24" s="9"/>
    </row>
    <row r="25" spans="1:119">
      <c r="A25" s="12"/>
      <c r="B25" s="42">
        <v>572</v>
      </c>
      <c r="C25" s="19" t="s">
        <v>61</v>
      </c>
      <c r="D25" s="43">
        <v>23139</v>
      </c>
      <c r="E25" s="43">
        <v>49788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72927</v>
      </c>
      <c r="O25" s="44">
        <f t="shared" si="2"/>
        <v>13.618487394957983</v>
      </c>
      <c r="P25" s="9"/>
    </row>
    <row r="26" spans="1:119">
      <c r="A26" s="12"/>
      <c r="B26" s="42">
        <v>573</v>
      </c>
      <c r="C26" s="19" t="s">
        <v>70</v>
      </c>
      <c r="D26" s="43">
        <v>0</v>
      </c>
      <c r="E26" s="43">
        <v>6500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6500</v>
      </c>
      <c r="O26" s="44">
        <f t="shared" si="2"/>
        <v>1.2138188608776843</v>
      </c>
      <c r="P26" s="9"/>
    </row>
    <row r="27" spans="1:119">
      <c r="A27" s="12"/>
      <c r="B27" s="42">
        <v>574</v>
      </c>
      <c r="C27" s="19" t="s">
        <v>37</v>
      </c>
      <c r="D27" s="43">
        <v>5340</v>
      </c>
      <c r="E27" s="43">
        <v>0</v>
      </c>
      <c r="F27" s="43">
        <v>0</v>
      </c>
      <c r="G27" s="43">
        <v>0</v>
      </c>
      <c r="H27" s="43">
        <v>0</v>
      </c>
      <c r="I27" s="43">
        <v>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1"/>
        <v>5340</v>
      </c>
      <c r="O27" s="44">
        <f t="shared" si="2"/>
        <v>0.99719887955182074</v>
      </c>
      <c r="P27" s="9"/>
    </row>
    <row r="28" spans="1:119">
      <c r="A28" s="12"/>
      <c r="B28" s="42">
        <v>579</v>
      </c>
      <c r="C28" s="19" t="s">
        <v>62</v>
      </c>
      <c r="D28" s="43">
        <v>0</v>
      </c>
      <c r="E28" s="43">
        <v>3800</v>
      </c>
      <c r="F28" s="43">
        <v>0</v>
      </c>
      <c r="G28" s="43">
        <v>0</v>
      </c>
      <c r="H28" s="43">
        <v>0</v>
      </c>
      <c r="I28" s="43">
        <v>0</v>
      </c>
      <c r="J28" s="43">
        <v>0</v>
      </c>
      <c r="K28" s="43">
        <v>0</v>
      </c>
      <c r="L28" s="43">
        <v>0</v>
      </c>
      <c r="M28" s="43">
        <v>0</v>
      </c>
      <c r="N28" s="43">
        <f t="shared" si="1"/>
        <v>3800</v>
      </c>
      <c r="O28" s="44">
        <f t="shared" si="2"/>
        <v>0.70961718020541553</v>
      </c>
      <c r="P28" s="9"/>
    </row>
    <row r="29" spans="1:119" ht="15.75">
      <c r="A29" s="26" t="s">
        <v>63</v>
      </c>
      <c r="B29" s="27"/>
      <c r="C29" s="28"/>
      <c r="D29" s="29">
        <f t="shared" ref="D29:M29" si="7">SUM(D30:D30)</f>
        <v>33530</v>
      </c>
      <c r="E29" s="29">
        <f t="shared" si="7"/>
        <v>374293</v>
      </c>
      <c r="F29" s="29">
        <f t="shared" si="7"/>
        <v>0</v>
      </c>
      <c r="G29" s="29">
        <f t="shared" si="7"/>
        <v>0</v>
      </c>
      <c r="H29" s="29">
        <f t="shared" si="7"/>
        <v>0</v>
      </c>
      <c r="I29" s="29">
        <f t="shared" si="7"/>
        <v>256560</v>
      </c>
      <c r="J29" s="29">
        <f t="shared" si="7"/>
        <v>0</v>
      </c>
      <c r="K29" s="29">
        <f t="shared" si="7"/>
        <v>0</v>
      </c>
      <c r="L29" s="29">
        <f t="shared" si="7"/>
        <v>0</v>
      </c>
      <c r="M29" s="29">
        <f t="shared" si="7"/>
        <v>0</v>
      </c>
      <c r="N29" s="29">
        <f t="shared" si="1"/>
        <v>664383</v>
      </c>
      <c r="O29" s="41">
        <f t="shared" si="2"/>
        <v>124.06778711484594</v>
      </c>
      <c r="P29" s="9"/>
    </row>
    <row r="30" spans="1:119" ht="15.75" thickBot="1">
      <c r="A30" s="12"/>
      <c r="B30" s="42">
        <v>581</v>
      </c>
      <c r="C30" s="19" t="s">
        <v>64</v>
      </c>
      <c r="D30" s="43">
        <v>33530</v>
      </c>
      <c r="E30" s="43">
        <v>374293</v>
      </c>
      <c r="F30" s="43">
        <v>0</v>
      </c>
      <c r="G30" s="43">
        <v>0</v>
      </c>
      <c r="H30" s="43">
        <v>0</v>
      </c>
      <c r="I30" s="43">
        <v>256560</v>
      </c>
      <c r="J30" s="43">
        <v>0</v>
      </c>
      <c r="K30" s="43">
        <v>0</v>
      </c>
      <c r="L30" s="43">
        <v>0</v>
      </c>
      <c r="M30" s="43">
        <v>0</v>
      </c>
      <c r="N30" s="43">
        <f t="shared" si="1"/>
        <v>664383</v>
      </c>
      <c r="O30" s="44">
        <f t="shared" si="2"/>
        <v>124.06778711484594</v>
      </c>
      <c r="P30" s="9"/>
    </row>
    <row r="31" spans="1:119" ht="16.5" thickBot="1">
      <c r="A31" s="13" t="s">
        <v>10</v>
      </c>
      <c r="B31" s="21"/>
      <c r="C31" s="20"/>
      <c r="D31" s="14">
        <f>SUM(D5,D12,D15,D21,D24,D29)</f>
        <v>2163122</v>
      </c>
      <c r="E31" s="14">
        <f t="shared" ref="E31:M31" si="8">SUM(E5,E12,E15,E21,E24,E29)</f>
        <v>1945837</v>
      </c>
      <c r="F31" s="14">
        <f t="shared" si="8"/>
        <v>0</v>
      </c>
      <c r="G31" s="14">
        <f t="shared" si="8"/>
        <v>0</v>
      </c>
      <c r="H31" s="14">
        <f t="shared" si="8"/>
        <v>0</v>
      </c>
      <c r="I31" s="14">
        <f t="shared" si="8"/>
        <v>1499422</v>
      </c>
      <c r="J31" s="14">
        <f t="shared" si="8"/>
        <v>0</v>
      </c>
      <c r="K31" s="14">
        <f t="shared" si="8"/>
        <v>0</v>
      </c>
      <c r="L31" s="14">
        <f t="shared" si="8"/>
        <v>0</v>
      </c>
      <c r="M31" s="14">
        <f t="shared" si="8"/>
        <v>0</v>
      </c>
      <c r="N31" s="14">
        <f t="shared" si="1"/>
        <v>5608381</v>
      </c>
      <c r="O31" s="35">
        <f t="shared" si="2"/>
        <v>1047.3167133520076</v>
      </c>
      <c r="P31" s="6"/>
      <c r="Q31" s="2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  <c r="BI31" s="5"/>
      <c r="BJ31" s="5"/>
      <c r="BK31" s="5"/>
      <c r="BL31" s="5"/>
      <c r="BM31" s="5"/>
      <c r="BN31" s="5"/>
      <c r="BO31" s="5"/>
      <c r="BP31" s="5"/>
      <c r="BQ31" s="5"/>
      <c r="BR31" s="5"/>
      <c r="BS31" s="5"/>
      <c r="BT31" s="5"/>
      <c r="BU31" s="5"/>
      <c r="BV31" s="5"/>
      <c r="BW31" s="5"/>
      <c r="BX31" s="5"/>
      <c r="BY31" s="5"/>
      <c r="BZ31" s="5"/>
      <c r="CA31" s="5"/>
      <c r="CB31" s="5"/>
      <c r="CC31" s="5"/>
      <c r="CD31" s="5"/>
      <c r="CE31" s="5"/>
      <c r="CF31" s="5"/>
      <c r="CG31" s="5"/>
      <c r="CH31" s="5"/>
      <c r="CI31" s="5"/>
      <c r="CJ31" s="5"/>
      <c r="CK31" s="5"/>
      <c r="CL31" s="5"/>
      <c r="CM31" s="5"/>
      <c r="CN31" s="5"/>
      <c r="CO31" s="5"/>
      <c r="CP31" s="5"/>
      <c r="CQ31" s="5"/>
      <c r="CR31" s="5"/>
      <c r="CS31" s="5"/>
      <c r="CT31" s="5"/>
      <c r="CU31" s="5"/>
      <c r="CV31" s="5"/>
      <c r="CW31" s="5"/>
      <c r="CX31" s="5"/>
      <c r="CY31" s="5"/>
      <c r="CZ31" s="5"/>
      <c r="DA31" s="5"/>
      <c r="DB31" s="5"/>
      <c r="DC31" s="5"/>
      <c r="DD31" s="5"/>
      <c r="DE31" s="5"/>
      <c r="DF31" s="5"/>
      <c r="DG31" s="5"/>
      <c r="DH31" s="5"/>
      <c r="DI31" s="5"/>
      <c r="DJ31" s="5"/>
      <c r="DK31" s="5"/>
      <c r="DL31" s="5"/>
      <c r="DM31" s="5"/>
      <c r="DN31" s="5"/>
      <c r="DO31" s="5"/>
    </row>
    <row r="32" spans="1:119">
      <c r="A32" s="15"/>
      <c r="B32" s="17"/>
      <c r="C32" s="17"/>
      <c r="D32" s="16"/>
      <c r="E32" s="16"/>
      <c r="F32" s="16"/>
      <c r="G32" s="16"/>
      <c r="H32" s="16"/>
      <c r="I32" s="16"/>
      <c r="J32" s="16"/>
      <c r="K32" s="16"/>
      <c r="L32" s="16"/>
      <c r="M32" s="16"/>
      <c r="N32" s="16"/>
      <c r="O32" s="18"/>
    </row>
    <row r="33" spans="1:15">
      <c r="A33" s="36"/>
      <c r="B33" s="37"/>
      <c r="C33" s="37"/>
      <c r="D33" s="38"/>
      <c r="E33" s="38"/>
      <c r="F33" s="38"/>
      <c r="G33" s="38"/>
      <c r="H33" s="38"/>
      <c r="I33" s="38"/>
      <c r="J33" s="38"/>
      <c r="K33" s="38"/>
      <c r="L33" s="93" t="s">
        <v>71</v>
      </c>
      <c r="M33" s="93"/>
      <c r="N33" s="93"/>
      <c r="O33" s="39">
        <v>5355</v>
      </c>
    </row>
    <row r="34" spans="1:15">
      <c r="A34" s="94"/>
      <c r="B34" s="95"/>
      <c r="C34" s="95"/>
      <c r="D34" s="95"/>
      <c r="E34" s="95"/>
      <c r="F34" s="95"/>
      <c r="G34" s="95"/>
      <c r="H34" s="95"/>
      <c r="I34" s="95"/>
      <c r="J34" s="95"/>
      <c r="K34" s="95"/>
      <c r="L34" s="95"/>
      <c r="M34" s="95"/>
      <c r="N34" s="95"/>
      <c r="O34" s="96"/>
    </row>
    <row r="35" spans="1:15" ht="15.75" customHeight="1" thickBot="1">
      <c r="A35" s="97" t="s">
        <v>44</v>
      </c>
      <c r="B35" s="98"/>
      <c r="C35" s="98"/>
      <c r="D35" s="98"/>
      <c r="E35" s="98"/>
      <c r="F35" s="98"/>
      <c r="G35" s="98"/>
      <c r="H35" s="98"/>
      <c r="I35" s="98"/>
      <c r="J35" s="98"/>
      <c r="K35" s="98"/>
      <c r="L35" s="98"/>
      <c r="M35" s="98"/>
      <c r="N35" s="98"/>
      <c r="O35" s="99"/>
    </row>
  </sheetData>
  <mergeCells count="10">
    <mergeCell ref="L33:N33"/>
    <mergeCell ref="A34:O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5"/>
  <sheetViews>
    <sheetView workbookViewId="0">
      <selection sqref="A1:O1"/>
    </sheetView>
  </sheetViews>
  <sheetFormatPr defaultColWidth="9.77734375" defaultRowHeight="15"/>
  <cols>
    <col min="1" max="1" width="1.77734375" style="60" customWidth="1"/>
    <col min="2" max="2" width="6.77734375" style="60" customWidth="1"/>
    <col min="3" max="3" width="55.77734375" style="60" customWidth="1"/>
    <col min="4" max="5" width="16.77734375" style="89" customWidth="1"/>
    <col min="6" max="7" width="15.77734375" style="89" customWidth="1"/>
    <col min="8" max="8" width="13.77734375" style="89" customWidth="1"/>
    <col min="9" max="10" width="15.77734375" style="89" customWidth="1"/>
    <col min="11" max="13" width="13.77734375" style="89" customWidth="1"/>
    <col min="14" max="14" width="16.77734375" style="89" customWidth="1"/>
    <col min="15" max="15" width="13.77734375" style="60" customWidth="1"/>
    <col min="16" max="16" width="9.77734375" style="60" customWidth="1"/>
    <col min="17" max="17" width="9.77734375" style="60"/>
    <col min="18" max="16384" width="9.77734375" style="46"/>
  </cols>
  <sheetData>
    <row r="1" spans="1:133" ht="27.75">
      <c r="A1" s="124" t="s">
        <v>41</v>
      </c>
      <c r="B1" s="125"/>
      <c r="C1" s="125"/>
      <c r="D1" s="125"/>
      <c r="E1" s="125"/>
      <c r="F1" s="125"/>
      <c r="G1" s="125"/>
      <c r="H1" s="125"/>
      <c r="I1" s="125"/>
      <c r="J1" s="125"/>
      <c r="K1" s="125"/>
      <c r="L1" s="125"/>
      <c r="M1" s="125"/>
      <c r="N1" s="125"/>
      <c r="O1" s="126"/>
      <c r="P1" s="45"/>
      <c r="Q1" s="46"/>
    </row>
    <row r="2" spans="1:133" ht="24" thickBot="1">
      <c r="A2" s="127" t="s">
        <v>56</v>
      </c>
      <c r="B2" s="128"/>
      <c r="C2" s="128"/>
      <c r="D2" s="128"/>
      <c r="E2" s="128"/>
      <c r="F2" s="128"/>
      <c r="G2" s="128"/>
      <c r="H2" s="128"/>
      <c r="I2" s="128"/>
      <c r="J2" s="128"/>
      <c r="K2" s="128"/>
      <c r="L2" s="128"/>
      <c r="M2" s="128"/>
      <c r="N2" s="128"/>
      <c r="O2" s="129"/>
      <c r="P2" s="45"/>
      <c r="Q2" s="46"/>
    </row>
    <row r="3" spans="1:133" ht="18" customHeight="1">
      <c r="A3" s="130" t="s">
        <v>12</v>
      </c>
      <c r="B3" s="131"/>
      <c r="C3" s="132"/>
      <c r="D3" s="136" t="s">
        <v>6</v>
      </c>
      <c r="E3" s="137"/>
      <c r="F3" s="137"/>
      <c r="G3" s="137"/>
      <c r="H3" s="138"/>
      <c r="I3" s="136" t="s">
        <v>7</v>
      </c>
      <c r="J3" s="138"/>
      <c r="K3" s="136" t="s">
        <v>9</v>
      </c>
      <c r="L3" s="138"/>
      <c r="M3" s="47"/>
      <c r="N3" s="48"/>
      <c r="O3" s="139" t="s">
        <v>17</v>
      </c>
      <c r="P3" s="49"/>
      <c r="Q3" s="46"/>
    </row>
    <row r="4" spans="1:133" ht="32.25" customHeight="1" thickBot="1">
      <c r="A4" s="133"/>
      <c r="B4" s="134"/>
      <c r="C4" s="135"/>
      <c r="D4" s="50" t="s">
        <v>0</v>
      </c>
      <c r="E4" s="50" t="s">
        <v>13</v>
      </c>
      <c r="F4" s="50" t="s">
        <v>14</v>
      </c>
      <c r="G4" s="50" t="s">
        <v>15</v>
      </c>
      <c r="H4" s="50" t="s">
        <v>1</v>
      </c>
      <c r="I4" s="50" t="s">
        <v>2</v>
      </c>
      <c r="J4" s="51" t="s">
        <v>16</v>
      </c>
      <c r="K4" s="51" t="s">
        <v>3</v>
      </c>
      <c r="L4" s="51" t="s">
        <v>4</v>
      </c>
      <c r="M4" s="51" t="s">
        <v>5</v>
      </c>
      <c r="N4" s="51" t="s">
        <v>8</v>
      </c>
      <c r="O4" s="140"/>
      <c r="P4" s="52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  <c r="AL4" s="53"/>
      <c r="AM4" s="53"/>
      <c r="AN4" s="53"/>
      <c r="AO4" s="53"/>
      <c r="AP4" s="53"/>
      <c r="AQ4" s="53"/>
      <c r="AR4" s="53"/>
      <c r="AS4" s="53"/>
      <c r="AT4" s="53"/>
      <c r="AU4" s="53"/>
      <c r="AV4" s="53"/>
      <c r="AW4" s="53"/>
      <c r="AX4" s="53"/>
      <c r="AY4" s="53"/>
      <c r="AZ4" s="53"/>
      <c r="BA4" s="53"/>
      <c r="BB4" s="53"/>
      <c r="BC4" s="53"/>
      <c r="BD4" s="53"/>
      <c r="BE4" s="53"/>
      <c r="BF4" s="53"/>
      <c r="BG4" s="53"/>
      <c r="BH4" s="53"/>
      <c r="BI4" s="53"/>
      <c r="BJ4" s="53"/>
      <c r="BK4" s="53"/>
      <c r="BL4" s="53"/>
      <c r="BM4" s="53"/>
      <c r="BN4" s="53"/>
      <c r="BO4" s="53"/>
      <c r="BP4" s="53"/>
      <c r="BQ4" s="53"/>
      <c r="BR4" s="53"/>
      <c r="BS4" s="53"/>
      <c r="BT4" s="53"/>
      <c r="BU4" s="53"/>
      <c r="BV4" s="53"/>
      <c r="BW4" s="53"/>
      <c r="BX4" s="53"/>
      <c r="BY4" s="53"/>
      <c r="BZ4" s="53"/>
      <c r="CA4" s="53"/>
      <c r="CB4" s="53"/>
      <c r="CC4" s="53"/>
      <c r="CD4" s="53"/>
      <c r="CE4" s="53"/>
      <c r="CF4" s="53"/>
      <c r="CG4" s="53"/>
      <c r="CH4" s="53"/>
      <c r="CI4" s="53"/>
      <c r="CJ4" s="53"/>
      <c r="CK4" s="53"/>
      <c r="CL4" s="53"/>
      <c r="CM4" s="53"/>
      <c r="CN4" s="53"/>
      <c r="CO4" s="53"/>
      <c r="CP4" s="53"/>
      <c r="CQ4" s="53"/>
      <c r="CR4" s="53"/>
      <c r="CS4" s="53"/>
      <c r="CT4" s="53"/>
      <c r="CU4" s="53"/>
      <c r="CV4" s="53"/>
      <c r="CW4" s="53"/>
      <c r="CX4" s="53"/>
      <c r="CY4" s="53"/>
      <c r="CZ4" s="53"/>
      <c r="DA4" s="53"/>
      <c r="DB4" s="53"/>
      <c r="DC4" s="53"/>
      <c r="DD4" s="53"/>
      <c r="DE4" s="53"/>
      <c r="DF4" s="53"/>
      <c r="DG4" s="53"/>
      <c r="DH4" s="53"/>
      <c r="DI4" s="53"/>
      <c r="DJ4" s="53"/>
      <c r="DK4" s="53"/>
      <c r="DL4" s="53"/>
      <c r="DM4" s="53"/>
      <c r="DN4" s="53"/>
      <c r="DO4" s="53"/>
      <c r="DP4" s="53"/>
      <c r="DQ4" s="53"/>
      <c r="DR4" s="53"/>
      <c r="DS4" s="53"/>
      <c r="DT4" s="53"/>
      <c r="DU4" s="53"/>
      <c r="DV4" s="53"/>
      <c r="DW4" s="53"/>
      <c r="DX4" s="53"/>
      <c r="DY4" s="53"/>
      <c r="DZ4" s="53"/>
      <c r="EA4" s="53"/>
      <c r="EB4" s="53"/>
      <c r="EC4" s="53"/>
    </row>
    <row r="5" spans="1:133" ht="15.75">
      <c r="A5" s="54" t="s">
        <v>18</v>
      </c>
      <c r="B5" s="55"/>
      <c r="C5" s="55"/>
      <c r="D5" s="56">
        <f t="shared" ref="D5:M5" si="0">SUM(D6:D11)</f>
        <v>814011</v>
      </c>
      <c r="E5" s="56">
        <f t="shared" si="0"/>
        <v>193065</v>
      </c>
      <c r="F5" s="56">
        <f t="shared" si="0"/>
        <v>0</v>
      </c>
      <c r="G5" s="56">
        <f t="shared" si="0"/>
        <v>0</v>
      </c>
      <c r="H5" s="56">
        <f t="shared" si="0"/>
        <v>0</v>
      </c>
      <c r="I5" s="56">
        <f t="shared" si="0"/>
        <v>0</v>
      </c>
      <c r="J5" s="56">
        <f t="shared" si="0"/>
        <v>0</v>
      </c>
      <c r="K5" s="56">
        <f t="shared" si="0"/>
        <v>0</v>
      </c>
      <c r="L5" s="56">
        <f t="shared" si="0"/>
        <v>0</v>
      </c>
      <c r="M5" s="56">
        <f t="shared" si="0"/>
        <v>0</v>
      </c>
      <c r="N5" s="57">
        <f t="shared" ref="N5:N31" si="1">SUM(D5:M5)</f>
        <v>1007076</v>
      </c>
      <c r="O5" s="58">
        <f t="shared" ref="O5:O31" si="2">(N5/O$33)</f>
        <v>189.01576576576576</v>
      </c>
      <c r="P5" s="59"/>
    </row>
    <row r="6" spans="1:133">
      <c r="A6" s="61"/>
      <c r="B6" s="62">
        <v>511</v>
      </c>
      <c r="C6" s="63" t="s">
        <v>19</v>
      </c>
      <c r="D6" s="64">
        <v>79690</v>
      </c>
      <c r="E6" s="64">
        <v>0</v>
      </c>
      <c r="F6" s="64">
        <v>0</v>
      </c>
      <c r="G6" s="64">
        <v>0</v>
      </c>
      <c r="H6" s="64">
        <v>0</v>
      </c>
      <c r="I6" s="64">
        <v>0</v>
      </c>
      <c r="J6" s="64">
        <v>0</v>
      </c>
      <c r="K6" s="64">
        <v>0</v>
      </c>
      <c r="L6" s="64">
        <v>0</v>
      </c>
      <c r="M6" s="64">
        <v>0</v>
      </c>
      <c r="N6" s="64">
        <f t="shared" si="1"/>
        <v>79690</v>
      </c>
      <c r="O6" s="65">
        <f t="shared" si="2"/>
        <v>14.956831831831831</v>
      </c>
      <c r="P6" s="66"/>
    </row>
    <row r="7" spans="1:133">
      <c r="A7" s="61"/>
      <c r="B7" s="62">
        <v>512</v>
      </c>
      <c r="C7" s="63" t="s">
        <v>20</v>
      </c>
      <c r="D7" s="64">
        <v>188771</v>
      </c>
      <c r="E7" s="64">
        <v>0</v>
      </c>
      <c r="F7" s="64">
        <v>0</v>
      </c>
      <c r="G7" s="64">
        <v>0</v>
      </c>
      <c r="H7" s="64">
        <v>0</v>
      </c>
      <c r="I7" s="64">
        <v>0</v>
      </c>
      <c r="J7" s="64">
        <v>0</v>
      </c>
      <c r="K7" s="64">
        <v>0</v>
      </c>
      <c r="L7" s="64">
        <v>0</v>
      </c>
      <c r="M7" s="64">
        <v>0</v>
      </c>
      <c r="N7" s="64">
        <f t="shared" si="1"/>
        <v>188771</v>
      </c>
      <c r="O7" s="65">
        <f t="shared" si="2"/>
        <v>35.429992492492495</v>
      </c>
      <c r="P7" s="66"/>
    </row>
    <row r="8" spans="1:133">
      <c r="A8" s="61"/>
      <c r="B8" s="62">
        <v>513</v>
      </c>
      <c r="C8" s="63" t="s">
        <v>21</v>
      </c>
      <c r="D8" s="64">
        <v>274155</v>
      </c>
      <c r="E8" s="64">
        <v>187890</v>
      </c>
      <c r="F8" s="64">
        <v>0</v>
      </c>
      <c r="G8" s="64">
        <v>0</v>
      </c>
      <c r="H8" s="64">
        <v>0</v>
      </c>
      <c r="I8" s="64">
        <v>0</v>
      </c>
      <c r="J8" s="64">
        <v>0</v>
      </c>
      <c r="K8" s="64">
        <v>0</v>
      </c>
      <c r="L8" s="64">
        <v>0</v>
      </c>
      <c r="M8" s="64">
        <v>0</v>
      </c>
      <c r="N8" s="64">
        <f t="shared" si="1"/>
        <v>462045</v>
      </c>
      <c r="O8" s="65">
        <f t="shared" si="2"/>
        <v>86.720157657657651</v>
      </c>
      <c r="P8" s="66"/>
    </row>
    <row r="9" spans="1:133">
      <c r="A9" s="61"/>
      <c r="B9" s="62">
        <v>514</v>
      </c>
      <c r="C9" s="63" t="s">
        <v>22</v>
      </c>
      <c r="D9" s="64">
        <v>20572</v>
      </c>
      <c r="E9" s="64">
        <v>0</v>
      </c>
      <c r="F9" s="64">
        <v>0</v>
      </c>
      <c r="G9" s="64">
        <v>0</v>
      </c>
      <c r="H9" s="64">
        <v>0</v>
      </c>
      <c r="I9" s="64">
        <v>0</v>
      </c>
      <c r="J9" s="64">
        <v>0</v>
      </c>
      <c r="K9" s="64">
        <v>0</v>
      </c>
      <c r="L9" s="64">
        <v>0</v>
      </c>
      <c r="M9" s="64">
        <v>0</v>
      </c>
      <c r="N9" s="64">
        <f t="shared" si="1"/>
        <v>20572</v>
      </c>
      <c r="O9" s="65">
        <f t="shared" si="2"/>
        <v>3.8611111111111112</v>
      </c>
      <c r="P9" s="66"/>
    </row>
    <row r="10" spans="1:133">
      <c r="A10" s="61"/>
      <c r="B10" s="62">
        <v>515</v>
      </c>
      <c r="C10" s="63" t="s">
        <v>23</v>
      </c>
      <c r="D10" s="64">
        <v>0</v>
      </c>
      <c r="E10" s="64">
        <v>5175</v>
      </c>
      <c r="F10" s="64">
        <v>0</v>
      </c>
      <c r="G10" s="64">
        <v>0</v>
      </c>
      <c r="H10" s="64">
        <v>0</v>
      </c>
      <c r="I10" s="64">
        <v>0</v>
      </c>
      <c r="J10" s="64">
        <v>0</v>
      </c>
      <c r="K10" s="64">
        <v>0</v>
      </c>
      <c r="L10" s="64">
        <v>0</v>
      </c>
      <c r="M10" s="64">
        <v>0</v>
      </c>
      <c r="N10" s="64">
        <f t="shared" si="1"/>
        <v>5175</v>
      </c>
      <c r="O10" s="65">
        <f t="shared" si="2"/>
        <v>0.97128378378378377</v>
      </c>
      <c r="P10" s="66"/>
    </row>
    <row r="11" spans="1:133">
      <c r="A11" s="61"/>
      <c r="B11" s="62">
        <v>519</v>
      </c>
      <c r="C11" s="63" t="s">
        <v>57</v>
      </c>
      <c r="D11" s="64">
        <v>250823</v>
      </c>
      <c r="E11" s="64">
        <v>0</v>
      </c>
      <c r="F11" s="64">
        <v>0</v>
      </c>
      <c r="G11" s="64">
        <v>0</v>
      </c>
      <c r="H11" s="64">
        <v>0</v>
      </c>
      <c r="I11" s="64">
        <v>0</v>
      </c>
      <c r="J11" s="64">
        <v>0</v>
      </c>
      <c r="K11" s="64">
        <v>0</v>
      </c>
      <c r="L11" s="64">
        <v>0</v>
      </c>
      <c r="M11" s="64">
        <v>0</v>
      </c>
      <c r="N11" s="64">
        <f t="shared" si="1"/>
        <v>250823</v>
      </c>
      <c r="O11" s="65">
        <f t="shared" si="2"/>
        <v>47.076388888888886</v>
      </c>
      <c r="P11" s="66"/>
    </row>
    <row r="12" spans="1:133" ht="15.75">
      <c r="A12" s="67" t="s">
        <v>25</v>
      </c>
      <c r="B12" s="68"/>
      <c r="C12" s="69"/>
      <c r="D12" s="70">
        <f t="shared" ref="D12:M12" si="3">SUM(D13:D14)</f>
        <v>832857</v>
      </c>
      <c r="E12" s="70">
        <f t="shared" si="3"/>
        <v>41998</v>
      </c>
      <c r="F12" s="70">
        <f t="shared" si="3"/>
        <v>0</v>
      </c>
      <c r="G12" s="70">
        <f t="shared" si="3"/>
        <v>0</v>
      </c>
      <c r="H12" s="70">
        <f t="shared" si="3"/>
        <v>0</v>
      </c>
      <c r="I12" s="70">
        <f t="shared" si="3"/>
        <v>305805</v>
      </c>
      <c r="J12" s="70">
        <f t="shared" si="3"/>
        <v>0</v>
      </c>
      <c r="K12" s="70">
        <f t="shared" si="3"/>
        <v>0</v>
      </c>
      <c r="L12" s="70">
        <f t="shared" si="3"/>
        <v>0</v>
      </c>
      <c r="M12" s="70">
        <f t="shared" si="3"/>
        <v>0</v>
      </c>
      <c r="N12" s="71">
        <f t="shared" si="1"/>
        <v>1180660</v>
      </c>
      <c r="O12" s="72">
        <f t="shared" si="2"/>
        <v>221.59534534534535</v>
      </c>
      <c r="P12" s="73"/>
    </row>
    <row r="13" spans="1:133">
      <c r="A13" s="61"/>
      <c r="B13" s="62">
        <v>521</v>
      </c>
      <c r="C13" s="63" t="s">
        <v>26</v>
      </c>
      <c r="D13" s="64">
        <v>832857</v>
      </c>
      <c r="E13" s="64">
        <v>41998</v>
      </c>
      <c r="F13" s="64">
        <v>0</v>
      </c>
      <c r="G13" s="64">
        <v>0</v>
      </c>
      <c r="H13" s="64">
        <v>0</v>
      </c>
      <c r="I13" s="64">
        <v>0</v>
      </c>
      <c r="J13" s="64">
        <v>0</v>
      </c>
      <c r="K13" s="64">
        <v>0</v>
      </c>
      <c r="L13" s="64">
        <v>0</v>
      </c>
      <c r="M13" s="64">
        <v>0</v>
      </c>
      <c r="N13" s="64">
        <f t="shared" si="1"/>
        <v>874855</v>
      </c>
      <c r="O13" s="65">
        <f t="shared" si="2"/>
        <v>164.19951201201201</v>
      </c>
      <c r="P13" s="66"/>
    </row>
    <row r="14" spans="1:133">
      <c r="A14" s="61"/>
      <c r="B14" s="62">
        <v>524</v>
      </c>
      <c r="C14" s="63" t="s">
        <v>27</v>
      </c>
      <c r="D14" s="64">
        <v>0</v>
      </c>
      <c r="E14" s="64">
        <v>0</v>
      </c>
      <c r="F14" s="64">
        <v>0</v>
      </c>
      <c r="G14" s="64">
        <v>0</v>
      </c>
      <c r="H14" s="64">
        <v>0</v>
      </c>
      <c r="I14" s="64">
        <v>305805</v>
      </c>
      <c r="J14" s="64">
        <v>0</v>
      </c>
      <c r="K14" s="64">
        <v>0</v>
      </c>
      <c r="L14" s="64">
        <v>0</v>
      </c>
      <c r="M14" s="64">
        <v>0</v>
      </c>
      <c r="N14" s="64">
        <f t="shared" si="1"/>
        <v>305805</v>
      </c>
      <c r="O14" s="65">
        <f t="shared" si="2"/>
        <v>57.395833333333336</v>
      </c>
      <c r="P14" s="66"/>
    </row>
    <row r="15" spans="1:133" ht="15.75">
      <c r="A15" s="67" t="s">
        <v>28</v>
      </c>
      <c r="B15" s="68"/>
      <c r="C15" s="69"/>
      <c r="D15" s="70">
        <f t="shared" ref="D15:M15" si="4">SUM(D16:D20)</f>
        <v>0</v>
      </c>
      <c r="E15" s="70">
        <f t="shared" si="4"/>
        <v>1138669</v>
      </c>
      <c r="F15" s="70">
        <f t="shared" si="4"/>
        <v>0</v>
      </c>
      <c r="G15" s="70">
        <f t="shared" si="4"/>
        <v>0</v>
      </c>
      <c r="H15" s="70">
        <f t="shared" si="4"/>
        <v>0</v>
      </c>
      <c r="I15" s="70">
        <f t="shared" si="4"/>
        <v>777581</v>
      </c>
      <c r="J15" s="70">
        <f t="shared" si="4"/>
        <v>0</v>
      </c>
      <c r="K15" s="70">
        <f t="shared" si="4"/>
        <v>0</v>
      </c>
      <c r="L15" s="70">
        <f t="shared" si="4"/>
        <v>0</v>
      </c>
      <c r="M15" s="70">
        <f t="shared" si="4"/>
        <v>0</v>
      </c>
      <c r="N15" s="71">
        <f t="shared" si="1"/>
        <v>1916250</v>
      </c>
      <c r="O15" s="72">
        <f t="shared" si="2"/>
        <v>359.65653153153153</v>
      </c>
      <c r="P15" s="73"/>
    </row>
    <row r="16" spans="1:133">
      <c r="A16" s="61"/>
      <c r="B16" s="62">
        <v>532</v>
      </c>
      <c r="C16" s="63" t="s">
        <v>53</v>
      </c>
      <c r="D16" s="64">
        <v>0</v>
      </c>
      <c r="E16" s="64">
        <v>1091784</v>
      </c>
      <c r="F16" s="64">
        <v>0</v>
      </c>
      <c r="G16" s="64">
        <v>0</v>
      </c>
      <c r="H16" s="64">
        <v>0</v>
      </c>
      <c r="I16" s="64">
        <v>0</v>
      </c>
      <c r="J16" s="64">
        <v>0</v>
      </c>
      <c r="K16" s="64">
        <v>0</v>
      </c>
      <c r="L16" s="64">
        <v>0</v>
      </c>
      <c r="M16" s="64">
        <v>0</v>
      </c>
      <c r="N16" s="64">
        <f t="shared" si="1"/>
        <v>1091784</v>
      </c>
      <c r="O16" s="65">
        <f t="shared" si="2"/>
        <v>204.91441441441441</v>
      </c>
      <c r="P16" s="66"/>
    </row>
    <row r="17" spans="1:119">
      <c r="A17" s="61"/>
      <c r="B17" s="62">
        <v>533</v>
      </c>
      <c r="C17" s="63" t="s">
        <v>29</v>
      </c>
      <c r="D17" s="64">
        <v>0</v>
      </c>
      <c r="E17" s="64">
        <v>0</v>
      </c>
      <c r="F17" s="64">
        <v>0</v>
      </c>
      <c r="G17" s="64">
        <v>0</v>
      </c>
      <c r="H17" s="64">
        <v>0</v>
      </c>
      <c r="I17" s="64">
        <v>534263</v>
      </c>
      <c r="J17" s="64">
        <v>0</v>
      </c>
      <c r="K17" s="64">
        <v>0</v>
      </c>
      <c r="L17" s="64">
        <v>0</v>
      </c>
      <c r="M17" s="64">
        <v>0</v>
      </c>
      <c r="N17" s="64">
        <f t="shared" si="1"/>
        <v>534263</v>
      </c>
      <c r="O17" s="65">
        <f t="shared" si="2"/>
        <v>100.27458708708708</v>
      </c>
      <c r="P17" s="66"/>
    </row>
    <row r="18" spans="1:119">
      <c r="A18" s="61"/>
      <c r="B18" s="62">
        <v>535</v>
      </c>
      <c r="C18" s="63" t="s">
        <v>30</v>
      </c>
      <c r="D18" s="64">
        <v>0</v>
      </c>
      <c r="E18" s="64">
        <v>0</v>
      </c>
      <c r="F18" s="64">
        <v>0</v>
      </c>
      <c r="G18" s="64">
        <v>0</v>
      </c>
      <c r="H18" s="64">
        <v>0</v>
      </c>
      <c r="I18" s="64">
        <v>238805</v>
      </c>
      <c r="J18" s="64">
        <v>0</v>
      </c>
      <c r="K18" s="64">
        <v>0</v>
      </c>
      <c r="L18" s="64">
        <v>0</v>
      </c>
      <c r="M18" s="64">
        <v>0</v>
      </c>
      <c r="N18" s="64">
        <f t="shared" si="1"/>
        <v>238805</v>
      </c>
      <c r="O18" s="65">
        <f t="shared" si="2"/>
        <v>44.820758258258259</v>
      </c>
      <c r="P18" s="66"/>
    </row>
    <row r="19" spans="1:119">
      <c r="A19" s="61"/>
      <c r="B19" s="62">
        <v>538</v>
      </c>
      <c r="C19" s="63" t="s">
        <v>58</v>
      </c>
      <c r="D19" s="64">
        <v>0</v>
      </c>
      <c r="E19" s="64">
        <v>35649</v>
      </c>
      <c r="F19" s="64">
        <v>0</v>
      </c>
      <c r="G19" s="64">
        <v>0</v>
      </c>
      <c r="H19" s="64">
        <v>0</v>
      </c>
      <c r="I19" s="64">
        <v>4513</v>
      </c>
      <c r="J19" s="64">
        <v>0</v>
      </c>
      <c r="K19" s="64">
        <v>0</v>
      </c>
      <c r="L19" s="64">
        <v>0</v>
      </c>
      <c r="M19" s="64">
        <v>0</v>
      </c>
      <c r="N19" s="64">
        <f t="shared" si="1"/>
        <v>40162</v>
      </c>
      <c r="O19" s="65">
        <f t="shared" si="2"/>
        <v>7.5379129129129128</v>
      </c>
      <c r="P19" s="66"/>
    </row>
    <row r="20" spans="1:119">
      <c r="A20" s="61"/>
      <c r="B20" s="62">
        <v>539</v>
      </c>
      <c r="C20" s="63" t="s">
        <v>31</v>
      </c>
      <c r="D20" s="64">
        <v>0</v>
      </c>
      <c r="E20" s="64">
        <v>11236</v>
      </c>
      <c r="F20" s="64">
        <v>0</v>
      </c>
      <c r="G20" s="64">
        <v>0</v>
      </c>
      <c r="H20" s="64">
        <v>0</v>
      </c>
      <c r="I20" s="64">
        <v>0</v>
      </c>
      <c r="J20" s="64">
        <v>0</v>
      </c>
      <c r="K20" s="64">
        <v>0</v>
      </c>
      <c r="L20" s="64">
        <v>0</v>
      </c>
      <c r="M20" s="64">
        <v>0</v>
      </c>
      <c r="N20" s="64">
        <f t="shared" si="1"/>
        <v>11236</v>
      </c>
      <c r="O20" s="65">
        <f t="shared" si="2"/>
        <v>2.1088588588588588</v>
      </c>
      <c r="P20" s="66"/>
    </row>
    <row r="21" spans="1:119" ht="15.75">
      <c r="A21" s="67" t="s">
        <v>32</v>
      </c>
      <c r="B21" s="68"/>
      <c r="C21" s="69"/>
      <c r="D21" s="70">
        <f t="shared" ref="D21:M21" si="5">SUM(D22:D23)</f>
        <v>418511</v>
      </c>
      <c r="E21" s="70">
        <f t="shared" si="5"/>
        <v>225350</v>
      </c>
      <c r="F21" s="70">
        <f t="shared" si="5"/>
        <v>0</v>
      </c>
      <c r="G21" s="70">
        <f t="shared" si="5"/>
        <v>0</v>
      </c>
      <c r="H21" s="70">
        <f t="shared" si="5"/>
        <v>0</v>
      </c>
      <c r="I21" s="70">
        <f t="shared" si="5"/>
        <v>0</v>
      </c>
      <c r="J21" s="70">
        <f t="shared" si="5"/>
        <v>0</v>
      </c>
      <c r="K21" s="70">
        <f t="shared" si="5"/>
        <v>0</v>
      </c>
      <c r="L21" s="70">
        <f t="shared" si="5"/>
        <v>0</v>
      </c>
      <c r="M21" s="70">
        <f t="shared" si="5"/>
        <v>0</v>
      </c>
      <c r="N21" s="70">
        <f t="shared" si="1"/>
        <v>643861</v>
      </c>
      <c r="O21" s="72">
        <f t="shared" si="2"/>
        <v>120.84478228228228</v>
      </c>
      <c r="P21" s="73"/>
    </row>
    <row r="22" spans="1:119">
      <c r="A22" s="61"/>
      <c r="B22" s="62">
        <v>541</v>
      </c>
      <c r="C22" s="63" t="s">
        <v>59</v>
      </c>
      <c r="D22" s="64">
        <v>418511</v>
      </c>
      <c r="E22" s="64">
        <v>93578</v>
      </c>
      <c r="F22" s="64">
        <v>0</v>
      </c>
      <c r="G22" s="64">
        <v>0</v>
      </c>
      <c r="H22" s="64">
        <v>0</v>
      </c>
      <c r="I22" s="64">
        <v>0</v>
      </c>
      <c r="J22" s="64">
        <v>0</v>
      </c>
      <c r="K22" s="64">
        <v>0</v>
      </c>
      <c r="L22" s="64">
        <v>0</v>
      </c>
      <c r="M22" s="64">
        <v>0</v>
      </c>
      <c r="N22" s="64">
        <f t="shared" si="1"/>
        <v>512089</v>
      </c>
      <c r="O22" s="65">
        <f t="shared" si="2"/>
        <v>96.112800300300307</v>
      </c>
      <c r="P22" s="66"/>
    </row>
    <row r="23" spans="1:119">
      <c r="A23" s="61"/>
      <c r="B23" s="62">
        <v>549</v>
      </c>
      <c r="C23" s="63" t="s">
        <v>60</v>
      </c>
      <c r="D23" s="64">
        <v>0</v>
      </c>
      <c r="E23" s="64">
        <v>131772</v>
      </c>
      <c r="F23" s="64">
        <v>0</v>
      </c>
      <c r="G23" s="64">
        <v>0</v>
      </c>
      <c r="H23" s="64">
        <v>0</v>
      </c>
      <c r="I23" s="64">
        <v>0</v>
      </c>
      <c r="J23" s="64">
        <v>0</v>
      </c>
      <c r="K23" s="64">
        <v>0</v>
      </c>
      <c r="L23" s="64">
        <v>0</v>
      </c>
      <c r="M23" s="64">
        <v>0</v>
      </c>
      <c r="N23" s="64">
        <f t="shared" si="1"/>
        <v>131772</v>
      </c>
      <c r="O23" s="65">
        <f t="shared" si="2"/>
        <v>24.731981981981981</v>
      </c>
      <c r="P23" s="66"/>
    </row>
    <row r="24" spans="1:119" ht="15.75">
      <c r="A24" s="67" t="s">
        <v>35</v>
      </c>
      <c r="B24" s="68"/>
      <c r="C24" s="69"/>
      <c r="D24" s="70">
        <f t="shared" ref="D24:M24" si="6">SUM(D25:D28)</f>
        <v>35933</v>
      </c>
      <c r="E24" s="70">
        <f t="shared" si="6"/>
        <v>277677</v>
      </c>
      <c r="F24" s="70">
        <f t="shared" si="6"/>
        <v>0</v>
      </c>
      <c r="G24" s="70">
        <f t="shared" si="6"/>
        <v>0</v>
      </c>
      <c r="H24" s="70">
        <f t="shared" si="6"/>
        <v>0</v>
      </c>
      <c r="I24" s="70">
        <f t="shared" si="6"/>
        <v>0</v>
      </c>
      <c r="J24" s="70">
        <f t="shared" si="6"/>
        <v>0</v>
      </c>
      <c r="K24" s="70">
        <f t="shared" si="6"/>
        <v>0</v>
      </c>
      <c r="L24" s="70">
        <f t="shared" si="6"/>
        <v>0</v>
      </c>
      <c r="M24" s="70">
        <f t="shared" si="6"/>
        <v>0</v>
      </c>
      <c r="N24" s="70">
        <f t="shared" si="1"/>
        <v>313610</v>
      </c>
      <c r="O24" s="72">
        <f t="shared" si="2"/>
        <v>58.860735735735737</v>
      </c>
      <c r="P24" s="66"/>
    </row>
    <row r="25" spans="1:119">
      <c r="A25" s="61"/>
      <c r="B25" s="62">
        <v>571</v>
      </c>
      <c r="C25" s="63" t="s">
        <v>46</v>
      </c>
      <c r="D25" s="64">
        <v>0</v>
      </c>
      <c r="E25" s="64">
        <v>116138</v>
      </c>
      <c r="F25" s="64">
        <v>0</v>
      </c>
      <c r="G25" s="64">
        <v>0</v>
      </c>
      <c r="H25" s="64">
        <v>0</v>
      </c>
      <c r="I25" s="64">
        <v>0</v>
      </c>
      <c r="J25" s="64">
        <v>0</v>
      </c>
      <c r="K25" s="64">
        <v>0</v>
      </c>
      <c r="L25" s="64">
        <v>0</v>
      </c>
      <c r="M25" s="64">
        <v>0</v>
      </c>
      <c r="N25" s="64">
        <f t="shared" si="1"/>
        <v>116138</v>
      </c>
      <c r="O25" s="65">
        <f t="shared" si="2"/>
        <v>21.797672672672672</v>
      </c>
      <c r="P25" s="66"/>
    </row>
    <row r="26" spans="1:119">
      <c r="A26" s="61"/>
      <c r="B26" s="62">
        <v>572</v>
      </c>
      <c r="C26" s="63" t="s">
        <v>61</v>
      </c>
      <c r="D26" s="64">
        <v>32540</v>
      </c>
      <c r="E26" s="64">
        <v>153758</v>
      </c>
      <c r="F26" s="64">
        <v>0</v>
      </c>
      <c r="G26" s="64">
        <v>0</v>
      </c>
      <c r="H26" s="64">
        <v>0</v>
      </c>
      <c r="I26" s="64">
        <v>0</v>
      </c>
      <c r="J26" s="64">
        <v>0</v>
      </c>
      <c r="K26" s="64">
        <v>0</v>
      </c>
      <c r="L26" s="64">
        <v>0</v>
      </c>
      <c r="M26" s="64">
        <v>0</v>
      </c>
      <c r="N26" s="64">
        <f t="shared" si="1"/>
        <v>186298</v>
      </c>
      <c r="O26" s="65">
        <f t="shared" si="2"/>
        <v>34.965840840840841</v>
      </c>
      <c r="P26" s="66"/>
    </row>
    <row r="27" spans="1:119">
      <c r="A27" s="61"/>
      <c r="B27" s="62">
        <v>574</v>
      </c>
      <c r="C27" s="63" t="s">
        <v>37</v>
      </c>
      <c r="D27" s="64">
        <v>3393</v>
      </c>
      <c r="E27" s="64">
        <v>3001</v>
      </c>
      <c r="F27" s="64">
        <v>0</v>
      </c>
      <c r="G27" s="64">
        <v>0</v>
      </c>
      <c r="H27" s="64">
        <v>0</v>
      </c>
      <c r="I27" s="64">
        <v>0</v>
      </c>
      <c r="J27" s="64">
        <v>0</v>
      </c>
      <c r="K27" s="64">
        <v>0</v>
      </c>
      <c r="L27" s="64">
        <v>0</v>
      </c>
      <c r="M27" s="64">
        <v>0</v>
      </c>
      <c r="N27" s="64">
        <f t="shared" si="1"/>
        <v>6394</v>
      </c>
      <c r="O27" s="65">
        <f t="shared" si="2"/>
        <v>1.200075075075075</v>
      </c>
      <c r="P27" s="66"/>
    </row>
    <row r="28" spans="1:119">
      <c r="A28" s="61"/>
      <c r="B28" s="62">
        <v>579</v>
      </c>
      <c r="C28" s="63" t="s">
        <v>62</v>
      </c>
      <c r="D28" s="64">
        <v>0</v>
      </c>
      <c r="E28" s="64">
        <v>4780</v>
      </c>
      <c r="F28" s="64">
        <v>0</v>
      </c>
      <c r="G28" s="64">
        <v>0</v>
      </c>
      <c r="H28" s="64">
        <v>0</v>
      </c>
      <c r="I28" s="64">
        <v>0</v>
      </c>
      <c r="J28" s="64">
        <v>0</v>
      </c>
      <c r="K28" s="64">
        <v>0</v>
      </c>
      <c r="L28" s="64">
        <v>0</v>
      </c>
      <c r="M28" s="64">
        <v>0</v>
      </c>
      <c r="N28" s="64">
        <f t="shared" si="1"/>
        <v>4780</v>
      </c>
      <c r="O28" s="65">
        <f t="shared" si="2"/>
        <v>0.89714714714714716</v>
      </c>
      <c r="P28" s="66"/>
    </row>
    <row r="29" spans="1:119" ht="15.75">
      <c r="A29" s="67" t="s">
        <v>63</v>
      </c>
      <c r="B29" s="68"/>
      <c r="C29" s="69"/>
      <c r="D29" s="70">
        <f t="shared" ref="D29:M29" si="7">SUM(D30:D30)</f>
        <v>23061</v>
      </c>
      <c r="E29" s="70">
        <f t="shared" si="7"/>
        <v>373703</v>
      </c>
      <c r="F29" s="70">
        <f t="shared" si="7"/>
        <v>0</v>
      </c>
      <c r="G29" s="70">
        <f t="shared" si="7"/>
        <v>0</v>
      </c>
      <c r="H29" s="70">
        <f t="shared" si="7"/>
        <v>0</v>
      </c>
      <c r="I29" s="70">
        <f t="shared" si="7"/>
        <v>282782</v>
      </c>
      <c r="J29" s="70">
        <f t="shared" si="7"/>
        <v>0</v>
      </c>
      <c r="K29" s="70">
        <f t="shared" si="7"/>
        <v>0</v>
      </c>
      <c r="L29" s="70">
        <f t="shared" si="7"/>
        <v>0</v>
      </c>
      <c r="M29" s="70">
        <f t="shared" si="7"/>
        <v>0</v>
      </c>
      <c r="N29" s="70">
        <f t="shared" si="1"/>
        <v>679546</v>
      </c>
      <c r="O29" s="72">
        <f t="shared" si="2"/>
        <v>127.54241741741741</v>
      </c>
      <c r="P29" s="66"/>
    </row>
    <row r="30" spans="1:119" ht="15.75" thickBot="1">
      <c r="A30" s="61"/>
      <c r="B30" s="62">
        <v>581</v>
      </c>
      <c r="C30" s="63" t="s">
        <v>64</v>
      </c>
      <c r="D30" s="64">
        <v>23061</v>
      </c>
      <c r="E30" s="64">
        <v>373703</v>
      </c>
      <c r="F30" s="64">
        <v>0</v>
      </c>
      <c r="G30" s="64">
        <v>0</v>
      </c>
      <c r="H30" s="64">
        <v>0</v>
      </c>
      <c r="I30" s="64">
        <v>282782</v>
      </c>
      <c r="J30" s="64">
        <v>0</v>
      </c>
      <c r="K30" s="64">
        <v>0</v>
      </c>
      <c r="L30" s="64">
        <v>0</v>
      </c>
      <c r="M30" s="64">
        <v>0</v>
      </c>
      <c r="N30" s="64">
        <f t="shared" si="1"/>
        <v>679546</v>
      </c>
      <c r="O30" s="65">
        <f t="shared" si="2"/>
        <v>127.54241741741741</v>
      </c>
      <c r="P30" s="66"/>
    </row>
    <row r="31" spans="1:119" ht="16.5" thickBot="1">
      <c r="A31" s="74" t="s">
        <v>10</v>
      </c>
      <c r="B31" s="75"/>
      <c r="C31" s="76"/>
      <c r="D31" s="77">
        <f>SUM(D5,D12,D15,D21,D24,D29)</f>
        <v>2124373</v>
      </c>
      <c r="E31" s="77">
        <f t="shared" ref="E31:M31" si="8">SUM(E5,E12,E15,E21,E24,E29)</f>
        <v>2250462</v>
      </c>
      <c r="F31" s="77">
        <f t="shared" si="8"/>
        <v>0</v>
      </c>
      <c r="G31" s="77">
        <f t="shared" si="8"/>
        <v>0</v>
      </c>
      <c r="H31" s="77">
        <f t="shared" si="8"/>
        <v>0</v>
      </c>
      <c r="I31" s="77">
        <f t="shared" si="8"/>
        <v>1366168</v>
      </c>
      <c r="J31" s="77">
        <f t="shared" si="8"/>
        <v>0</v>
      </c>
      <c r="K31" s="77">
        <f t="shared" si="8"/>
        <v>0</v>
      </c>
      <c r="L31" s="77">
        <f t="shared" si="8"/>
        <v>0</v>
      </c>
      <c r="M31" s="77">
        <f t="shared" si="8"/>
        <v>0</v>
      </c>
      <c r="N31" s="77">
        <f t="shared" si="1"/>
        <v>5741003</v>
      </c>
      <c r="O31" s="78">
        <f t="shared" si="2"/>
        <v>1077.5155780780781</v>
      </c>
      <c r="P31" s="59"/>
      <c r="Q31" s="79"/>
      <c r="R31" s="80"/>
      <c r="S31" s="80"/>
      <c r="T31" s="80"/>
      <c r="U31" s="80"/>
      <c r="V31" s="80"/>
      <c r="W31" s="80"/>
      <c r="X31" s="80"/>
      <c r="Y31" s="80"/>
      <c r="Z31" s="80"/>
      <c r="AA31" s="80"/>
      <c r="AB31" s="80"/>
      <c r="AC31" s="80"/>
      <c r="AD31" s="80"/>
      <c r="AE31" s="80"/>
      <c r="AF31" s="80"/>
      <c r="AG31" s="80"/>
      <c r="AH31" s="80"/>
      <c r="AI31" s="80"/>
      <c r="AJ31" s="80"/>
      <c r="AK31" s="80"/>
      <c r="AL31" s="80"/>
      <c r="AM31" s="80"/>
      <c r="AN31" s="80"/>
      <c r="AO31" s="80"/>
      <c r="AP31" s="80"/>
      <c r="AQ31" s="80"/>
      <c r="AR31" s="80"/>
      <c r="AS31" s="80"/>
      <c r="AT31" s="80"/>
      <c r="AU31" s="80"/>
      <c r="AV31" s="80"/>
      <c r="AW31" s="80"/>
      <c r="AX31" s="80"/>
      <c r="AY31" s="80"/>
      <c r="AZ31" s="80"/>
      <c r="BA31" s="80"/>
      <c r="BB31" s="80"/>
      <c r="BC31" s="80"/>
      <c r="BD31" s="80"/>
      <c r="BE31" s="80"/>
      <c r="BF31" s="80"/>
      <c r="BG31" s="80"/>
      <c r="BH31" s="80"/>
      <c r="BI31" s="80"/>
      <c r="BJ31" s="80"/>
      <c r="BK31" s="80"/>
      <c r="BL31" s="80"/>
      <c r="BM31" s="80"/>
      <c r="BN31" s="80"/>
      <c r="BO31" s="80"/>
      <c r="BP31" s="80"/>
      <c r="BQ31" s="80"/>
      <c r="BR31" s="80"/>
      <c r="BS31" s="80"/>
      <c r="BT31" s="80"/>
      <c r="BU31" s="80"/>
      <c r="BV31" s="80"/>
      <c r="BW31" s="80"/>
      <c r="BX31" s="80"/>
      <c r="BY31" s="80"/>
      <c r="BZ31" s="80"/>
      <c r="CA31" s="80"/>
      <c r="CB31" s="80"/>
      <c r="CC31" s="80"/>
      <c r="CD31" s="80"/>
      <c r="CE31" s="80"/>
      <c r="CF31" s="80"/>
      <c r="CG31" s="80"/>
      <c r="CH31" s="80"/>
      <c r="CI31" s="80"/>
      <c r="CJ31" s="80"/>
      <c r="CK31" s="80"/>
      <c r="CL31" s="80"/>
      <c r="CM31" s="80"/>
      <c r="CN31" s="80"/>
      <c r="CO31" s="80"/>
      <c r="CP31" s="80"/>
      <c r="CQ31" s="80"/>
      <c r="CR31" s="80"/>
      <c r="CS31" s="80"/>
      <c r="CT31" s="80"/>
      <c r="CU31" s="80"/>
      <c r="CV31" s="80"/>
      <c r="CW31" s="80"/>
      <c r="CX31" s="80"/>
      <c r="CY31" s="80"/>
      <c r="CZ31" s="80"/>
      <c r="DA31" s="80"/>
      <c r="DB31" s="80"/>
      <c r="DC31" s="80"/>
      <c r="DD31" s="80"/>
      <c r="DE31" s="80"/>
      <c r="DF31" s="80"/>
      <c r="DG31" s="80"/>
      <c r="DH31" s="80"/>
      <c r="DI31" s="80"/>
      <c r="DJ31" s="80"/>
      <c r="DK31" s="80"/>
      <c r="DL31" s="80"/>
      <c r="DM31" s="80"/>
      <c r="DN31" s="80"/>
      <c r="DO31" s="80"/>
    </row>
    <row r="32" spans="1:119">
      <c r="A32" s="81"/>
      <c r="B32" s="82"/>
      <c r="C32" s="82"/>
      <c r="D32" s="83"/>
      <c r="E32" s="83"/>
      <c r="F32" s="83"/>
      <c r="G32" s="83"/>
      <c r="H32" s="83"/>
      <c r="I32" s="83"/>
      <c r="J32" s="83"/>
      <c r="K32" s="83"/>
      <c r="L32" s="83"/>
      <c r="M32" s="83"/>
      <c r="N32" s="83"/>
      <c r="O32" s="84"/>
    </row>
    <row r="33" spans="1:15">
      <c r="A33" s="85"/>
      <c r="B33" s="86"/>
      <c r="C33" s="86"/>
      <c r="D33" s="87"/>
      <c r="E33" s="87"/>
      <c r="F33" s="87"/>
      <c r="G33" s="87"/>
      <c r="H33" s="87"/>
      <c r="I33" s="87"/>
      <c r="J33" s="87"/>
      <c r="K33" s="87"/>
      <c r="L33" s="117" t="s">
        <v>65</v>
      </c>
      <c r="M33" s="117"/>
      <c r="N33" s="117"/>
      <c r="O33" s="88">
        <v>5328</v>
      </c>
    </row>
    <row r="34" spans="1:15">
      <c r="A34" s="118"/>
      <c r="B34" s="119"/>
      <c r="C34" s="119"/>
      <c r="D34" s="119"/>
      <c r="E34" s="119"/>
      <c r="F34" s="119"/>
      <c r="G34" s="119"/>
      <c r="H34" s="119"/>
      <c r="I34" s="119"/>
      <c r="J34" s="119"/>
      <c r="K34" s="119"/>
      <c r="L34" s="119"/>
      <c r="M34" s="119"/>
      <c r="N34" s="119"/>
      <c r="O34" s="120"/>
    </row>
    <row r="35" spans="1:15" ht="15.75" customHeight="1" thickBot="1">
      <c r="A35" s="121" t="s">
        <v>44</v>
      </c>
      <c r="B35" s="122"/>
      <c r="C35" s="122"/>
      <c r="D35" s="122"/>
      <c r="E35" s="122"/>
      <c r="F35" s="122"/>
      <c r="G35" s="122"/>
      <c r="H35" s="122"/>
      <c r="I35" s="122"/>
      <c r="J35" s="122"/>
      <c r="K35" s="122"/>
      <c r="L35" s="122"/>
      <c r="M35" s="122"/>
      <c r="N35" s="122"/>
      <c r="O35" s="123"/>
    </row>
  </sheetData>
  <mergeCells count="10">
    <mergeCell ref="L33:N33"/>
    <mergeCell ref="A34:O34"/>
    <mergeCell ref="A35:O35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3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52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814225</v>
      </c>
      <c r="E5" s="24">
        <f t="shared" si="0"/>
        <v>208229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9" si="1">SUM(D5:M5)</f>
        <v>1022454</v>
      </c>
      <c r="O5" s="30">
        <f t="shared" ref="O5:O29" si="2">(N5/O$31)</f>
        <v>196.966673088037</v>
      </c>
      <c r="P5" s="6"/>
    </row>
    <row r="6" spans="1:133">
      <c r="A6" s="12"/>
      <c r="B6" s="42">
        <v>511</v>
      </c>
      <c r="C6" s="19" t="s">
        <v>19</v>
      </c>
      <c r="D6" s="43">
        <v>88071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88071</v>
      </c>
      <c r="O6" s="44">
        <f t="shared" si="2"/>
        <v>16.96609516470815</v>
      </c>
      <c r="P6" s="9"/>
    </row>
    <row r="7" spans="1:133">
      <c r="A7" s="12"/>
      <c r="B7" s="42">
        <v>512</v>
      </c>
      <c r="C7" s="19" t="s">
        <v>20</v>
      </c>
      <c r="D7" s="43">
        <v>173247</v>
      </c>
      <c r="E7" s="43">
        <v>1165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174412</v>
      </c>
      <c r="O7" s="44">
        <f t="shared" si="2"/>
        <v>33.59892120978617</v>
      </c>
      <c r="P7" s="9"/>
    </row>
    <row r="8" spans="1:133">
      <c r="A8" s="12"/>
      <c r="B8" s="42">
        <v>513</v>
      </c>
      <c r="C8" s="19" t="s">
        <v>21</v>
      </c>
      <c r="D8" s="43">
        <v>268602</v>
      </c>
      <c r="E8" s="43">
        <v>198260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466862</v>
      </c>
      <c r="O8" s="44">
        <f t="shared" si="2"/>
        <v>89.936813716046998</v>
      </c>
      <c r="P8" s="9"/>
    </row>
    <row r="9" spans="1:133">
      <c r="A9" s="12"/>
      <c r="B9" s="42">
        <v>514</v>
      </c>
      <c r="C9" s="19" t="s">
        <v>22</v>
      </c>
      <c r="D9" s="43">
        <v>17809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17809</v>
      </c>
      <c r="O9" s="44">
        <f t="shared" si="2"/>
        <v>3.4307455210942015</v>
      </c>
      <c r="P9" s="9"/>
    </row>
    <row r="10" spans="1:133">
      <c r="A10" s="12"/>
      <c r="B10" s="42">
        <v>515</v>
      </c>
      <c r="C10" s="19" t="s">
        <v>23</v>
      </c>
      <c r="D10" s="43">
        <v>0</v>
      </c>
      <c r="E10" s="43">
        <v>8804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8804</v>
      </c>
      <c r="O10" s="44">
        <f t="shared" si="2"/>
        <v>1.6960123290310152</v>
      </c>
      <c r="P10" s="9"/>
    </row>
    <row r="11" spans="1:133">
      <c r="A11" s="12"/>
      <c r="B11" s="42">
        <v>519</v>
      </c>
      <c r="C11" s="19" t="s">
        <v>24</v>
      </c>
      <c r="D11" s="43">
        <v>266496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266496</v>
      </c>
      <c r="O11" s="44">
        <f t="shared" si="2"/>
        <v>51.33808514737045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SUM(D13:D14)</f>
        <v>786756</v>
      </c>
      <c r="E12" s="29">
        <f t="shared" si="3"/>
        <v>5964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279916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1072636</v>
      </c>
      <c r="O12" s="41">
        <f t="shared" si="2"/>
        <v>206.63378925062608</v>
      </c>
      <c r="P12" s="10"/>
    </row>
    <row r="13" spans="1:133">
      <c r="A13" s="12"/>
      <c r="B13" s="42">
        <v>521</v>
      </c>
      <c r="C13" s="19" t="s">
        <v>26</v>
      </c>
      <c r="D13" s="43">
        <v>786756</v>
      </c>
      <c r="E13" s="43">
        <v>5964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792720</v>
      </c>
      <c r="O13" s="44">
        <f t="shared" si="2"/>
        <v>152.71046041225196</v>
      </c>
      <c r="P13" s="9"/>
    </row>
    <row r="14" spans="1:133">
      <c r="A14" s="12"/>
      <c r="B14" s="42">
        <v>524</v>
      </c>
      <c r="C14" s="19" t="s">
        <v>27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279916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279916</v>
      </c>
      <c r="O14" s="44">
        <f t="shared" si="2"/>
        <v>53.923328838374111</v>
      </c>
      <c r="P14" s="9"/>
    </row>
    <row r="15" spans="1:133" ht="15.75">
      <c r="A15" s="26" t="s">
        <v>28</v>
      </c>
      <c r="B15" s="27"/>
      <c r="C15" s="28"/>
      <c r="D15" s="29">
        <f t="shared" ref="D15:M15" si="4">SUM(D16:D20)</f>
        <v>0</v>
      </c>
      <c r="E15" s="29">
        <f t="shared" si="4"/>
        <v>96922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761068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40">
        <f t="shared" si="1"/>
        <v>857990</v>
      </c>
      <c r="O15" s="41">
        <f t="shared" si="2"/>
        <v>165.28414563667886</v>
      </c>
      <c r="P15" s="10"/>
    </row>
    <row r="16" spans="1:133">
      <c r="A16" s="12"/>
      <c r="B16" s="42">
        <v>532</v>
      </c>
      <c r="C16" s="19" t="s">
        <v>53</v>
      </c>
      <c r="D16" s="43">
        <v>0</v>
      </c>
      <c r="E16" s="43">
        <v>9980</v>
      </c>
      <c r="F16" s="43">
        <v>0</v>
      </c>
      <c r="G16" s="43">
        <v>0</v>
      </c>
      <c r="H16" s="43">
        <v>0</v>
      </c>
      <c r="I16" s="43">
        <v>0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9980</v>
      </c>
      <c r="O16" s="44">
        <f t="shared" si="2"/>
        <v>1.9225582739356579</v>
      </c>
      <c r="P16" s="9"/>
    </row>
    <row r="17" spans="1:119">
      <c r="A17" s="12"/>
      <c r="B17" s="42">
        <v>533</v>
      </c>
      <c r="C17" s="19" t="s">
        <v>29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530339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530339</v>
      </c>
      <c r="O17" s="44">
        <f t="shared" si="2"/>
        <v>102.16509343093816</v>
      </c>
      <c r="P17" s="9"/>
    </row>
    <row r="18" spans="1:119">
      <c r="A18" s="12"/>
      <c r="B18" s="42">
        <v>535</v>
      </c>
      <c r="C18" s="19" t="s">
        <v>30</v>
      </c>
      <c r="D18" s="43">
        <v>0</v>
      </c>
      <c r="E18" s="43">
        <v>0</v>
      </c>
      <c r="F18" s="43">
        <v>0</v>
      </c>
      <c r="G18" s="43">
        <v>0</v>
      </c>
      <c r="H18" s="43">
        <v>0</v>
      </c>
      <c r="I18" s="43">
        <v>228779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228779</v>
      </c>
      <c r="O18" s="44">
        <f t="shared" si="2"/>
        <v>44.072240416104798</v>
      </c>
      <c r="P18" s="9"/>
    </row>
    <row r="19" spans="1:119">
      <c r="A19" s="12"/>
      <c r="B19" s="42">
        <v>538</v>
      </c>
      <c r="C19" s="19" t="s">
        <v>54</v>
      </c>
      <c r="D19" s="43">
        <v>0</v>
      </c>
      <c r="E19" s="43">
        <v>75949</v>
      </c>
      <c r="F19" s="43">
        <v>0</v>
      </c>
      <c r="G19" s="43">
        <v>0</v>
      </c>
      <c r="H19" s="43">
        <v>0</v>
      </c>
      <c r="I19" s="43">
        <v>1950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77899</v>
      </c>
      <c r="O19" s="44">
        <f t="shared" si="2"/>
        <v>15.006549797726835</v>
      </c>
      <c r="P19" s="9"/>
    </row>
    <row r="20" spans="1:119">
      <c r="A20" s="12"/>
      <c r="B20" s="42">
        <v>539</v>
      </c>
      <c r="C20" s="19" t="s">
        <v>31</v>
      </c>
      <c r="D20" s="43">
        <v>0</v>
      </c>
      <c r="E20" s="43">
        <v>10993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10993</v>
      </c>
      <c r="O20" s="44">
        <f t="shared" si="2"/>
        <v>2.1177037179734155</v>
      </c>
      <c r="P20" s="9"/>
    </row>
    <row r="21" spans="1:119" ht="15.75">
      <c r="A21" s="26" t="s">
        <v>32</v>
      </c>
      <c r="B21" s="27"/>
      <c r="C21" s="28"/>
      <c r="D21" s="29">
        <f t="shared" ref="D21:M21" si="5">SUM(D22:D23)</f>
        <v>444344</v>
      </c>
      <c r="E21" s="29">
        <f t="shared" si="5"/>
        <v>135607</v>
      </c>
      <c r="F21" s="29">
        <f t="shared" si="5"/>
        <v>0</v>
      </c>
      <c r="G21" s="29">
        <f t="shared" si="5"/>
        <v>0</v>
      </c>
      <c r="H21" s="29">
        <f t="shared" si="5"/>
        <v>0</v>
      </c>
      <c r="I21" s="29">
        <f t="shared" si="5"/>
        <v>0</v>
      </c>
      <c r="J21" s="29">
        <f t="shared" si="5"/>
        <v>0</v>
      </c>
      <c r="K21" s="29">
        <f t="shared" si="5"/>
        <v>0</v>
      </c>
      <c r="L21" s="29">
        <f t="shared" si="5"/>
        <v>0</v>
      </c>
      <c r="M21" s="29">
        <f t="shared" si="5"/>
        <v>0</v>
      </c>
      <c r="N21" s="29">
        <f t="shared" si="1"/>
        <v>579951</v>
      </c>
      <c r="O21" s="41">
        <f t="shared" si="2"/>
        <v>111.72240416104796</v>
      </c>
      <c r="P21" s="10"/>
    </row>
    <row r="22" spans="1:119">
      <c r="A22" s="12"/>
      <c r="B22" s="42">
        <v>541</v>
      </c>
      <c r="C22" s="19" t="s">
        <v>33</v>
      </c>
      <c r="D22" s="43">
        <v>444344</v>
      </c>
      <c r="E22" s="43">
        <v>56481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500825</v>
      </c>
      <c r="O22" s="44">
        <f t="shared" si="2"/>
        <v>96.479483721826242</v>
      </c>
      <c r="P22" s="9"/>
    </row>
    <row r="23" spans="1:119">
      <c r="A23" s="12"/>
      <c r="B23" s="42">
        <v>549</v>
      </c>
      <c r="C23" s="19" t="s">
        <v>34</v>
      </c>
      <c r="D23" s="43">
        <v>0</v>
      </c>
      <c r="E23" s="43">
        <v>79126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79126</v>
      </c>
      <c r="O23" s="44">
        <f t="shared" si="2"/>
        <v>15.242920439221731</v>
      </c>
      <c r="P23" s="9"/>
    </row>
    <row r="24" spans="1:119" ht="15.75">
      <c r="A24" s="26" t="s">
        <v>35</v>
      </c>
      <c r="B24" s="27"/>
      <c r="C24" s="28"/>
      <c r="D24" s="29">
        <f t="shared" ref="D24:M24" si="6">SUM(D25:D26)</f>
        <v>32217</v>
      </c>
      <c r="E24" s="29">
        <f t="shared" si="6"/>
        <v>120466</v>
      </c>
      <c r="F24" s="29">
        <f t="shared" si="6"/>
        <v>0</v>
      </c>
      <c r="G24" s="29">
        <f t="shared" si="6"/>
        <v>0</v>
      </c>
      <c r="H24" s="29">
        <f t="shared" si="6"/>
        <v>0</v>
      </c>
      <c r="I24" s="29">
        <f t="shared" si="6"/>
        <v>0</v>
      </c>
      <c r="J24" s="29">
        <f t="shared" si="6"/>
        <v>0</v>
      </c>
      <c r="K24" s="29">
        <f t="shared" si="6"/>
        <v>0</v>
      </c>
      <c r="L24" s="29">
        <f t="shared" si="6"/>
        <v>0</v>
      </c>
      <c r="M24" s="29">
        <f t="shared" si="6"/>
        <v>0</v>
      </c>
      <c r="N24" s="29">
        <f t="shared" si="1"/>
        <v>152683</v>
      </c>
      <c r="O24" s="41">
        <f t="shared" si="2"/>
        <v>29.413022539009823</v>
      </c>
      <c r="P24" s="9"/>
    </row>
    <row r="25" spans="1:119">
      <c r="A25" s="12"/>
      <c r="B25" s="42">
        <v>572</v>
      </c>
      <c r="C25" s="19" t="s">
        <v>36</v>
      </c>
      <c r="D25" s="43">
        <v>29277</v>
      </c>
      <c r="E25" s="43">
        <v>115515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144792</v>
      </c>
      <c r="O25" s="44">
        <f t="shared" si="2"/>
        <v>27.892891543055288</v>
      </c>
      <c r="P25" s="9"/>
    </row>
    <row r="26" spans="1:119">
      <c r="A26" s="12"/>
      <c r="B26" s="42">
        <v>574</v>
      </c>
      <c r="C26" s="19" t="s">
        <v>37</v>
      </c>
      <c r="D26" s="43">
        <v>2940</v>
      </c>
      <c r="E26" s="43">
        <v>4951</v>
      </c>
      <c r="F26" s="43">
        <v>0</v>
      </c>
      <c r="G26" s="43">
        <v>0</v>
      </c>
      <c r="H26" s="43">
        <v>0</v>
      </c>
      <c r="I26" s="43">
        <v>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7891</v>
      </c>
      <c r="O26" s="44">
        <f t="shared" si="2"/>
        <v>1.5201309959545366</v>
      </c>
      <c r="P26" s="9"/>
    </row>
    <row r="27" spans="1:119" ht="15.75">
      <c r="A27" s="26" t="s">
        <v>39</v>
      </c>
      <c r="B27" s="27"/>
      <c r="C27" s="28"/>
      <c r="D27" s="29">
        <f t="shared" ref="D27:M27" si="7">SUM(D28:D28)</f>
        <v>18795</v>
      </c>
      <c r="E27" s="29">
        <f t="shared" si="7"/>
        <v>183179</v>
      </c>
      <c r="F27" s="29">
        <f t="shared" si="7"/>
        <v>0</v>
      </c>
      <c r="G27" s="29">
        <f t="shared" si="7"/>
        <v>0</v>
      </c>
      <c r="H27" s="29">
        <f t="shared" si="7"/>
        <v>0</v>
      </c>
      <c r="I27" s="29">
        <f t="shared" si="7"/>
        <v>272926</v>
      </c>
      <c r="J27" s="29">
        <f t="shared" si="7"/>
        <v>0</v>
      </c>
      <c r="K27" s="29">
        <f t="shared" si="7"/>
        <v>0</v>
      </c>
      <c r="L27" s="29">
        <f t="shared" si="7"/>
        <v>0</v>
      </c>
      <c r="M27" s="29">
        <f t="shared" si="7"/>
        <v>0</v>
      </c>
      <c r="N27" s="29">
        <f t="shared" si="1"/>
        <v>474900</v>
      </c>
      <c r="O27" s="41">
        <f t="shared" si="2"/>
        <v>91.485262955114621</v>
      </c>
      <c r="P27" s="9"/>
    </row>
    <row r="28" spans="1:119" ht="15.75" thickBot="1">
      <c r="A28" s="12"/>
      <c r="B28" s="42">
        <v>581</v>
      </c>
      <c r="C28" s="19" t="s">
        <v>38</v>
      </c>
      <c r="D28" s="43">
        <v>18795</v>
      </c>
      <c r="E28" s="43">
        <v>183179</v>
      </c>
      <c r="F28" s="43">
        <v>0</v>
      </c>
      <c r="G28" s="43">
        <v>0</v>
      </c>
      <c r="H28" s="43">
        <v>0</v>
      </c>
      <c r="I28" s="43">
        <v>272926</v>
      </c>
      <c r="J28" s="43">
        <v>0</v>
      </c>
      <c r="K28" s="43">
        <v>0</v>
      </c>
      <c r="L28" s="43">
        <v>0</v>
      </c>
      <c r="M28" s="43">
        <v>0</v>
      </c>
      <c r="N28" s="43">
        <f t="shared" si="1"/>
        <v>474900</v>
      </c>
      <c r="O28" s="44">
        <f t="shared" si="2"/>
        <v>91.485262955114621</v>
      </c>
      <c r="P28" s="9"/>
    </row>
    <row r="29" spans="1:119" ht="16.5" thickBot="1">
      <c r="A29" s="13" t="s">
        <v>10</v>
      </c>
      <c r="B29" s="21"/>
      <c r="C29" s="20"/>
      <c r="D29" s="14">
        <f>SUM(D5,D12,D15,D21,D24,D27)</f>
        <v>2096337</v>
      </c>
      <c r="E29" s="14">
        <f t="shared" ref="E29:M29" si="8">SUM(E5,E12,E15,E21,E24,E27)</f>
        <v>750367</v>
      </c>
      <c r="F29" s="14">
        <f t="shared" si="8"/>
        <v>0</v>
      </c>
      <c r="G29" s="14">
        <f t="shared" si="8"/>
        <v>0</v>
      </c>
      <c r="H29" s="14">
        <f t="shared" si="8"/>
        <v>0</v>
      </c>
      <c r="I29" s="14">
        <f t="shared" si="8"/>
        <v>1313910</v>
      </c>
      <c r="J29" s="14">
        <f t="shared" si="8"/>
        <v>0</v>
      </c>
      <c r="K29" s="14">
        <f t="shared" si="8"/>
        <v>0</v>
      </c>
      <c r="L29" s="14">
        <f t="shared" si="8"/>
        <v>0</v>
      </c>
      <c r="M29" s="14">
        <f t="shared" si="8"/>
        <v>0</v>
      </c>
      <c r="N29" s="14">
        <f t="shared" si="1"/>
        <v>4160614</v>
      </c>
      <c r="O29" s="35">
        <f t="shared" si="2"/>
        <v>801.50529763051441</v>
      </c>
      <c r="P29" s="6"/>
      <c r="Q29" s="2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5"/>
      <c r="DH29" s="5"/>
      <c r="DI29" s="5"/>
      <c r="DJ29" s="5"/>
      <c r="DK29" s="5"/>
      <c r="DL29" s="5"/>
      <c r="DM29" s="5"/>
      <c r="DN29" s="5"/>
      <c r="DO29" s="5"/>
    </row>
    <row r="30" spans="1:119">
      <c r="A30" s="15"/>
      <c r="B30" s="17"/>
      <c r="C30" s="17"/>
      <c r="D30" s="16"/>
      <c r="E30" s="16"/>
      <c r="F30" s="16"/>
      <c r="G30" s="16"/>
      <c r="H30" s="16"/>
      <c r="I30" s="16"/>
      <c r="J30" s="16"/>
      <c r="K30" s="16"/>
      <c r="L30" s="16"/>
      <c r="M30" s="16"/>
      <c r="N30" s="16"/>
      <c r="O30" s="18"/>
    </row>
    <row r="31" spans="1:119">
      <c r="A31" s="36"/>
      <c r="B31" s="37"/>
      <c r="C31" s="37"/>
      <c r="D31" s="38"/>
      <c r="E31" s="38"/>
      <c r="F31" s="38"/>
      <c r="G31" s="38"/>
      <c r="H31" s="38"/>
      <c r="I31" s="38"/>
      <c r="J31" s="38"/>
      <c r="K31" s="38"/>
      <c r="L31" s="93" t="s">
        <v>55</v>
      </c>
      <c r="M31" s="93"/>
      <c r="N31" s="93"/>
      <c r="O31" s="39">
        <v>5191</v>
      </c>
    </row>
    <row r="32" spans="1:119">
      <c r="A32" s="94"/>
      <c r="B32" s="95"/>
      <c r="C32" s="95"/>
      <c r="D32" s="95"/>
      <c r="E32" s="95"/>
      <c r="F32" s="95"/>
      <c r="G32" s="95"/>
      <c r="H32" s="95"/>
      <c r="I32" s="95"/>
      <c r="J32" s="95"/>
      <c r="K32" s="95"/>
      <c r="L32" s="95"/>
      <c r="M32" s="95"/>
      <c r="N32" s="95"/>
      <c r="O32" s="96"/>
    </row>
    <row r="33" spans="1:15" ht="15.75" customHeight="1" thickBot="1">
      <c r="A33" s="97" t="s">
        <v>44</v>
      </c>
      <c r="B33" s="98"/>
      <c r="C33" s="98"/>
      <c r="D33" s="98"/>
      <c r="E33" s="98"/>
      <c r="F33" s="98"/>
      <c r="G33" s="98"/>
      <c r="H33" s="98"/>
      <c r="I33" s="98"/>
      <c r="J33" s="98"/>
      <c r="K33" s="98"/>
      <c r="L33" s="98"/>
      <c r="M33" s="98"/>
      <c r="N33" s="98"/>
      <c r="O33" s="99"/>
    </row>
  </sheetData>
  <mergeCells count="10">
    <mergeCell ref="L31:N31"/>
    <mergeCell ref="A32:O32"/>
    <mergeCell ref="A33:O33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48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764902</v>
      </c>
      <c r="E5" s="24">
        <f t="shared" si="0"/>
        <v>209741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7" si="1">SUM(D5:M5)</f>
        <v>974643</v>
      </c>
      <c r="O5" s="30">
        <f t="shared" ref="O5:O27" si="2">(N5/O$29)</f>
        <v>187.39530859450105</v>
      </c>
      <c r="P5" s="6"/>
    </row>
    <row r="6" spans="1:133">
      <c r="A6" s="12"/>
      <c r="B6" s="42">
        <v>511</v>
      </c>
      <c r="C6" s="19" t="s">
        <v>19</v>
      </c>
      <c r="D6" s="43">
        <v>78630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78630</v>
      </c>
      <c r="O6" s="44">
        <f t="shared" si="2"/>
        <v>15.118246491059411</v>
      </c>
      <c r="P6" s="9"/>
    </row>
    <row r="7" spans="1:133">
      <c r="A7" s="12"/>
      <c r="B7" s="42">
        <v>512</v>
      </c>
      <c r="C7" s="19" t="s">
        <v>20</v>
      </c>
      <c r="D7" s="43">
        <v>167032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167032</v>
      </c>
      <c r="O7" s="44">
        <f t="shared" si="2"/>
        <v>32.115362430301865</v>
      </c>
      <c r="P7" s="9"/>
    </row>
    <row r="8" spans="1:133">
      <c r="A8" s="12"/>
      <c r="B8" s="42">
        <v>513</v>
      </c>
      <c r="C8" s="19" t="s">
        <v>21</v>
      </c>
      <c r="D8" s="43">
        <v>267109</v>
      </c>
      <c r="E8" s="43">
        <v>187882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454991</v>
      </c>
      <c r="O8" s="44">
        <f t="shared" si="2"/>
        <v>87.481445875793113</v>
      </c>
      <c r="P8" s="9"/>
    </row>
    <row r="9" spans="1:133">
      <c r="A9" s="12"/>
      <c r="B9" s="42">
        <v>514</v>
      </c>
      <c r="C9" s="19" t="s">
        <v>22</v>
      </c>
      <c r="D9" s="43">
        <v>12073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12073</v>
      </c>
      <c r="O9" s="44">
        <f t="shared" si="2"/>
        <v>2.3212843683906943</v>
      </c>
      <c r="P9" s="9"/>
    </row>
    <row r="10" spans="1:133">
      <c r="A10" s="12"/>
      <c r="B10" s="42">
        <v>515</v>
      </c>
      <c r="C10" s="19" t="s">
        <v>23</v>
      </c>
      <c r="D10" s="43">
        <v>0</v>
      </c>
      <c r="E10" s="43">
        <v>21859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21859</v>
      </c>
      <c r="O10" s="44">
        <f t="shared" si="2"/>
        <v>4.2028456066141127</v>
      </c>
      <c r="P10" s="9"/>
    </row>
    <row r="11" spans="1:133">
      <c r="A11" s="12"/>
      <c r="B11" s="42">
        <v>519</v>
      </c>
      <c r="C11" s="19" t="s">
        <v>24</v>
      </c>
      <c r="D11" s="43">
        <v>240058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240058</v>
      </c>
      <c r="O11" s="44">
        <f t="shared" si="2"/>
        <v>46.156123822341854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SUM(D13:D14)</f>
        <v>749589</v>
      </c>
      <c r="E12" s="29">
        <f t="shared" si="3"/>
        <v>25570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294025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1069184</v>
      </c>
      <c r="O12" s="41">
        <f t="shared" si="2"/>
        <v>205.57277446644875</v>
      </c>
      <c r="P12" s="10"/>
    </row>
    <row r="13" spans="1:133">
      <c r="A13" s="12"/>
      <c r="B13" s="42">
        <v>521</v>
      </c>
      <c r="C13" s="19" t="s">
        <v>26</v>
      </c>
      <c r="D13" s="43">
        <v>749589</v>
      </c>
      <c r="E13" s="43">
        <v>25570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775159</v>
      </c>
      <c r="O13" s="44">
        <f t="shared" si="2"/>
        <v>149.04037685060564</v>
      </c>
      <c r="P13" s="9"/>
    </row>
    <row r="14" spans="1:133">
      <c r="A14" s="12"/>
      <c r="B14" s="42">
        <v>524</v>
      </c>
      <c r="C14" s="19" t="s">
        <v>27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294025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294025</v>
      </c>
      <c r="O14" s="44">
        <f t="shared" si="2"/>
        <v>56.532397615843109</v>
      </c>
      <c r="P14" s="9"/>
    </row>
    <row r="15" spans="1:133" ht="15.75">
      <c r="A15" s="26" t="s">
        <v>28</v>
      </c>
      <c r="B15" s="27"/>
      <c r="C15" s="28"/>
      <c r="D15" s="29">
        <f t="shared" ref="D15:M15" si="4">SUM(D16:D18)</f>
        <v>0</v>
      </c>
      <c r="E15" s="29">
        <f t="shared" si="4"/>
        <v>54106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770031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40">
        <f t="shared" si="1"/>
        <v>824137</v>
      </c>
      <c r="O15" s="41">
        <f t="shared" si="2"/>
        <v>158.45741203614691</v>
      </c>
      <c r="P15" s="10"/>
    </row>
    <row r="16" spans="1:133">
      <c r="A16" s="12"/>
      <c r="B16" s="42">
        <v>533</v>
      </c>
      <c r="C16" s="19" t="s">
        <v>29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529532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529532</v>
      </c>
      <c r="O16" s="44">
        <f t="shared" si="2"/>
        <v>101.81349740434531</v>
      </c>
      <c r="P16" s="9"/>
    </row>
    <row r="17" spans="1:119">
      <c r="A17" s="12"/>
      <c r="B17" s="42">
        <v>535</v>
      </c>
      <c r="C17" s="19" t="s">
        <v>30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240499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240499</v>
      </c>
      <c r="O17" s="44">
        <f t="shared" si="2"/>
        <v>46.240915208613728</v>
      </c>
      <c r="P17" s="9"/>
    </row>
    <row r="18" spans="1:119">
      <c r="A18" s="12"/>
      <c r="B18" s="42">
        <v>539</v>
      </c>
      <c r="C18" s="19" t="s">
        <v>31</v>
      </c>
      <c r="D18" s="43">
        <v>0</v>
      </c>
      <c r="E18" s="43">
        <v>54106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54106</v>
      </c>
      <c r="O18" s="44">
        <f t="shared" si="2"/>
        <v>10.402999423187849</v>
      </c>
      <c r="P18" s="9"/>
    </row>
    <row r="19" spans="1:119" ht="15.75">
      <c r="A19" s="26" t="s">
        <v>32</v>
      </c>
      <c r="B19" s="27"/>
      <c r="C19" s="28"/>
      <c r="D19" s="29">
        <f t="shared" ref="D19:M19" si="5">SUM(D20:D21)</f>
        <v>424767</v>
      </c>
      <c r="E19" s="29">
        <f t="shared" si="5"/>
        <v>921387</v>
      </c>
      <c r="F19" s="29">
        <f t="shared" si="5"/>
        <v>0</v>
      </c>
      <c r="G19" s="29">
        <f t="shared" si="5"/>
        <v>0</v>
      </c>
      <c r="H19" s="29">
        <f t="shared" si="5"/>
        <v>0</v>
      </c>
      <c r="I19" s="29">
        <f t="shared" si="5"/>
        <v>0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29">
        <f t="shared" si="1"/>
        <v>1346154</v>
      </c>
      <c r="O19" s="41">
        <f t="shared" si="2"/>
        <v>258.82599500096137</v>
      </c>
      <c r="P19" s="10"/>
    </row>
    <row r="20" spans="1:119">
      <c r="A20" s="12"/>
      <c r="B20" s="42">
        <v>541</v>
      </c>
      <c r="C20" s="19" t="s">
        <v>33</v>
      </c>
      <c r="D20" s="43">
        <v>424767</v>
      </c>
      <c r="E20" s="43">
        <v>86467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511234</v>
      </c>
      <c r="O20" s="44">
        <f t="shared" si="2"/>
        <v>98.295327821572769</v>
      </c>
      <c r="P20" s="9"/>
    </row>
    <row r="21" spans="1:119">
      <c r="A21" s="12"/>
      <c r="B21" s="42">
        <v>549</v>
      </c>
      <c r="C21" s="19" t="s">
        <v>34</v>
      </c>
      <c r="D21" s="43">
        <v>0</v>
      </c>
      <c r="E21" s="43">
        <v>834920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834920</v>
      </c>
      <c r="O21" s="44">
        <f t="shared" si="2"/>
        <v>160.53066717938859</v>
      </c>
      <c r="P21" s="9"/>
    </row>
    <row r="22" spans="1:119" ht="15.75">
      <c r="A22" s="26" t="s">
        <v>35</v>
      </c>
      <c r="B22" s="27"/>
      <c r="C22" s="28"/>
      <c r="D22" s="29">
        <f t="shared" ref="D22:M22" si="6">SUM(D23:D24)</f>
        <v>41692</v>
      </c>
      <c r="E22" s="29">
        <f t="shared" si="6"/>
        <v>236140</v>
      </c>
      <c r="F22" s="29">
        <f t="shared" si="6"/>
        <v>0</v>
      </c>
      <c r="G22" s="29">
        <f t="shared" si="6"/>
        <v>0</v>
      </c>
      <c r="H22" s="29">
        <f t="shared" si="6"/>
        <v>0</v>
      </c>
      <c r="I22" s="29">
        <f t="shared" si="6"/>
        <v>0</v>
      </c>
      <c r="J22" s="29">
        <f t="shared" si="6"/>
        <v>0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1"/>
        <v>277832</v>
      </c>
      <c r="O22" s="41">
        <f t="shared" si="2"/>
        <v>53.418957892712939</v>
      </c>
      <c r="P22" s="9"/>
    </row>
    <row r="23" spans="1:119">
      <c r="A23" s="12"/>
      <c r="B23" s="42">
        <v>572</v>
      </c>
      <c r="C23" s="19" t="s">
        <v>36</v>
      </c>
      <c r="D23" s="43">
        <v>36222</v>
      </c>
      <c r="E23" s="43">
        <v>220120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256342</v>
      </c>
      <c r="O23" s="44">
        <f t="shared" si="2"/>
        <v>49.287060180734471</v>
      </c>
      <c r="P23" s="9"/>
    </row>
    <row r="24" spans="1:119">
      <c r="A24" s="12"/>
      <c r="B24" s="42">
        <v>574</v>
      </c>
      <c r="C24" s="19" t="s">
        <v>37</v>
      </c>
      <c r="D24" s="43">
        <v>5470</v>
      </c>
      <c r="E24" s="43">
        <v>16020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21490</v>
      </c>
      <c r="O24" s="44">
        <f t="shared" si="2"/>
        <v>4.1318977119784659</v>
      </c>
      <c r="P24" s="9"/>
    </row>
    <row r="25" spans="1:119" ht="15.75">
      <c r="A25" s="26" t="s">
        <v>39</v>
      </c>
      <c r="B25" s="27"/>
      <c r="C25" s="28"/>
      <c r="D25" s="29">
        <f t="shared" ref="D25:M25" si="7">SUM(D26:D26)</f>
        <v>32870</v>
      </c>
      <c r="E25" s="29">
        <f t="shared" si="7"/>
        <v>660263</v>
      </c>
      <c r="F25" s="29">
        <f t="shared" si="7"/>
        <v>0</v>
      </c>
      <c r="G25" s="29">
        <f t="shared" si="7"/>
        <v>0</v>
      </c>
      <c r="H25" s="29">
        <f t="shared" si="7"/>
        <v>0</v>
      </c>
      <c r="I25" s="29">
        <f t="shared" si="7"/>
        <v>227700</v>
      </c>
      <c r="J25" s="29">
        <f t="shared" si="7"/>
        <v>0</v>
      </c>
      <c r="K25" s="29">
        <f t="shared" si="7"/>
        <v>0</v>
      </c>
      <c r="L25" s="29">
        <f t="shared" si="7"/>
        <v>0</v>
      </c>
      <c r="M25" s="29">
        <f t="shared" si="7"/>
        <v>0</v>
      </c>
      <c r="N25" s="29">
        <f t="shared" si="1"/>
        <v>920833</v>
      </c>
      <c r="O25" s="41">
        <f t="shared" si="2"/>
        <v>177.04922130359546</v>
      </c>
      <c r="P25" s="9"/>
    </row>
    <row r="26" spans="1:119" ht="15.75" thickBot="1">
      <c r="A26" s="12"/>
      <c r="B26" s="42">
        <v>581</v>
      </c>
      <c r="C26" s="19" t="s">
        <v>38</v>
      </c>
      <c r="D26" s="43">
        <v>32870</v>
      </c>
      <c r="E26" s="43">
        <v>660263</v>
      </c>
      <c r="F26" s="43">
        <v>0</v>
      </c>
      <c r="G26" s="43">
        <v>0</v>
      </c>
      <c r="H26" s="43">
        <v>0</v>
      </c>
      <c r="I26" s="43">
        <v>227700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920833</v>
      </c>
      <c r="O26" s="44">
        <f t="shared" si="2"/>
        <v>177.04922130359546</v>
      </c>
      <c r="P26" s="9"/>
    </row>
    <row r="27" spans="1:119" ht="16.5" thickBot="1">
      <c r="A27" s="13" t="s">
        <v>10</v>
      </c>
      <c r="B27" s="21"/>
      <c r="C27" s="20"/>
      <c r="D27" s="14">
        <f>SUM(D5,D12,D15,D19,D22,D25)</f>
        <v>2013820</v>
      </c>
      <c r="E27" s="14">
        <f t="shared" ref="E27:M27" si="8">SUM(E5,E12,E15,E19,E22,E25)</f>
        <v>2107207</v>
      </c>
      <c r="F27" s="14">
        <f t="shared" si="8"/>
        <v>0</v>
      </c>
      <c r="G27" s="14">
        <f t="shared" si="8"/>
        <v>0</v>
      </c>
      <c r="H27" s="14">
        <f t="shared" si="8"/>
        <v>0</v>
      </c>
      <c r="I27" s="14">
        <f t="shared" si="8"/>
        <v>1291756</v>
      </c>
      <c r="J27" s="14">
        <f t="shared" si="8"/>
        <v>0</v>
      </c>
      <c r="K27" s="14">
        <f t="shared" si="8"/>
        <v>0</v>
      </c>
      <c r="L27" s="14">
        <f t="shared" si="8"/>
        <v>0</v>
      </c>
      <c r="M27" s="14">
        <f t="shared" si="8"/>
        <v>0</v>
      </c>
      <c r="N27" s="14">
        <f t="shared" si="1"/>
        <v>5412783</v>
      </c>
      <c r="O27" s="35">
        <f t="shared" si="2"/>
        <v>1040.7196692943664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5"/>
      <c r="B28" s="17"/>
      <c r="C28" s="17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/>
    </row>
    <row r="29" spans="1:119">
      <c r="A29" s="36"/>
      <c r="B29" s="37"/>
      <c r="C29" s="37"/>
      <c r="D29" s="38"/>
      <c r="E29" s="38"/>
      <c r="F29" s="38"/>
      <c r="G29" s="38"/>
      <c r="H29" s="38"/>
      <c r="I29" s="38"/>
      <c r="J29" s="38"/>
      <c r="K29" s="38"/>
      <c r="L29" s="93" t="s">
        <v>49</v>
      </c>
      <c r="M29" s="93"/>
      <c r="N29" s="93"/>
      <c r="O29" s="39">
        <v>5201</v>
      </c>
    </row>
    <row r="30" spans="1:119">
      <c r="A30" s="94"/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6"/>
    </row>
    <row r="31" spans="1:119" ht="15.75" customHeight="1" thickBot="1">
      <c r="A31" s="97" t="s">
        <v>44</v>
      </c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9"/>
    </row>
  </sheetData>
  <mergeCells count="10">
    <mergeCell ref="L29:N29"/>
    <mergeCell ref="A30:O30"/>
    <mergeCell ref="A31:O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2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45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823736</v>
      </c>
      <c r="E5" s="24">
        <f t="shared" si="0"/>
        <v>258013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8" si="1">SUM(D5:M5)</f>
        <v>1081749</v>
      </c>
      <c r="O5" s="30">
        <f t="shared" ref="O5:O28" si="2">(N5/O$30)</f>
        <v>207.23160919540229</v>
      </c>
      <c r="P5" s="6"/>
    </row>
    <row r="6" spans="1:133">
      <c r="A6" s="12"/>
      <c r="B6" s="42">
        <v>511</v>
      </c>
      <c r="C6" s="19" t="s">
        <v>19</v>
      </c>
      <c r="D6" s="43">
        <v>80060</v>
      </c>
      <c r="E6" s="43">
        <v>5359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85419</v>
      </c>
      <c r="O6" s="44">
        <f t="shared" si="2"/>
        <v>16.363793103448277</v>
      </c>
      <c r="P6" s="9"/>
    </row>
    <row r="7" spans="1:133">
      <c r="A7" s="12"/>
      <c r="B7" s="42">
        <v>512</v>
      </c>
      <c r="C7" s="19" t="s">
        <v>20</v>
      </c>
      <c r="D7" s="43">
        <v>184965</v>
      </c>
      <c r="E7" s="43">
        <v>1227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186192</v>
      </c>
      <c r="O7" s="44">
        <f t="shared" si="2"/>
        <v>35.668965517241382</v>
      </c>
      <c r="P7" s="9"/>
    </row>
    <row r="8" spans="1:133">
      <c r="A8" s="12"/>
      <c r="B8" s="42">
        <v>513</v>
      </c>
      <c r="C8" s="19" t="s">
        <v>21</v>
      </c>
      <c r="D8" s="43">
        <v>264940</v>
      </c>
      <c r="E8" s="43">
        <v>195074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460014</v>
      </c>
      <c r="O8" s="44">
        <f t="shared" si="2"/>
        <v>88.125287356321834</v>
      </c>
      <c r="P8" s="9"/>
    </row>
    <row r="9" spans="1:133">
      <c r="A9" s="12"/>
      <c r="B9" s="42">
        <v>514</v>
      </c>
      <c r="C9" s="19" t="s">
        <v>22</v>
      </c>
      <c r="D9" s="43">
        <v>26357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26357</v>
      </c>
      <c r="O9" s="44">
        <f t="shared" si="2"/>
        <v>5.0492337164750962</v>
      </c>
      <c r="P9" s="9"/>
    </row>
    <row r="10" spans="1:133">
      <c r="A10" s="12"/>
      <c r="B10" s="42">
        <v>515</v>
      </c>
      <c r="C10" s="19" t="s">
        <v>23</v>
      </c>
      <c r="D10" s="43">
        <v>0</v>
      </c>
      <c r="E10" s="43">
        <v>56353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56353</v>
      </c>
      <c r="O10" s="44">
        <f t="shared" si="2"/>
        <v>10.795593869731801</v>
      </c>
      <c r="P10" s="9"/>
    </row>
    <row r="11" spans="1:133">
      <c r="A11" s="12"/>
      <c r="B11" s="42">
        <v>519</v>
      </c>
      <c r="C11" s="19" t="s">
        <v>24</v>
      </c>
      <c r="D11" s="43">
        <v>267414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267414</v>
      </c>
      <c r="O11" s="44">
        <f t="shared" si="2"/>
        <v>51.228735632183906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SUM(D13:D14)</f>
        <v>802121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305018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1107139</v>
      </c>
      <c r="O12" s="41">
        <f t="shared" si="2"/>
        <v>212.0955938697318</v>
      </c>
      <c r="P12" s="10"/>
    </row>
    <row r="13" spans="1:133">
      <c r="A13" s="12"/>
      <c r="B13" s="42">
        <v>521</v>
      </c>
      <c r="C13" s="19" t="s">
        <v>26</v>
      </c>
      <c r="D13" s="43">
        <v>802121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802121</v>
      </c>
      <c r="O13" s="44">
        <f t="shared" si="2"/>
        <v>153.66302681992337</v>
      </c>
      <c r="P13" s="9"/>
    </row>
    <row r="14" spans="1:133">
      <c r="A14" s="12"/>
      <c r="B14" s="42">
        <v>524</v>
      </c>
      <c r="C14" s="19" t="s">
        <v>27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305018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305018</v>
      </c>
      <c r="O14" s="44">
        <f t="shared" si="2"/>
        <v>58.432567049808426</v>
      </c>
      <c r="P14" s="9"/>
    </row>
    <row r="15" spans="1:133" ht="15.75">
      <c r="A15" s="26" t="s">
        <v>28</v>
      </c>
      <c r="B15" s="27"/>
      <c r="C15" s="28"/>
      <c r="D15" s="29">
        <f t="shared" ref="D15:M15" si="4">SUM(D16:D18)</f>
        <v>0</v>
      </c>
      <c r="E15" s="29">
        <f t="shared" si="4"/>
        <v>148191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728886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40">
        <f t="shared" si="1"/>
        <v>877077</v>
      </c>
      <c r="O15" s="41">
        <f t="shared" si="2"/>
        <v>168.02241379310345</v>
      </c>
      <c r="P15" s="10"/>
    </row>
    <row r="16" spans="1:133">
      <c r="A16" s="12"/>
      <c r="B16" s="42">
        <v>533</v>
      </c>
      <c r="C16" s="19" t="s">
        <v>29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514182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514182</v>
      </c>
      <c r="O16" s="44">
        <f t="shared" si="2"/>
        <v>98.502298850574718</v>
      </c>
      <c r="P16" s="9"/>
    </row>
    <row r="17" spans="1:119">
      <c r="A17" s="12"/>
      <c r="B17" s="42">
        <v>535</v>
      </c>
      <c r="C17" s="19" t="s">
        <v>30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214704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214704</v>
      </c>
      <c r="O17" s="44">
        <f t="shared" si="2"/>
        <v>41.131034482758622</v>
      </c>
      <c r="P17" s="9"/>
    </row>
    <row r="18" spans="1:119">
      <c r="A18" s="12"/>
      <c r="B18" s="42">
        <v>539</v>
      </c>
      <c r="C18" s="19" t="s">
        <v>31</v>
      </c>
      <c r="D18" s="43">
        <v>0</v>
      </c>
      <c r="E18" s="43">
        <v>148191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148191</v>
      </c>
      <c r="O18" s="44">
        <f t="shared" si="2"/>
        <v>28.389080459770113</v>
      </c>
      <c r="P18" s="9"/>
    </row>
    <row r="19" spans="1:119" ht="15.75">
      <c r="A19" s="26" t="s">
        <v>32</v>
      </c>
      <c r="B19" s="27"/>
      <c r="C19" s="28"/>
      <c r="D19" s="29">
        <f t="shared" ref="D19:M19" si="5">SUM(D20:D21)</f>
        <v>421665</v>
      </c>
      <c r="E19" s="29">
        <f t="shared" si="5"/>
        <v>405393</v>
      </c>
      <c r="F19" s="29">
        <f t="shared" si="5"/>
        <v>0</v>
      </c>
      <c r="G19" s="29">
        <f t="shared" si="5"/>
        <v>0</v>
      </c>
      <c r="H19" s="29">
        <f t="shared" si="5"/>
        <v>0</v>
      </c>
      <c r="I19" s="29">
        <f t="shared" si="5"/>
        <v>0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29">
        <f t="shared" si="1"/>
        <v>827058</v>
      </c>
      <c r="O19" s="41">
        <f t="shared" si="2"/>
        <v>158.44022988505748</v>
      </c>
      <c r="P19" s="10"/>
    </row>
    <row r="20" spans="1:119">
      <c r="A20" s="12"/>
      <c r="B20" s="42">
        <v>541</v>
      </c>
      <c r="C20" s="19" t="s">
        <v>33</v>
      </c>
      <c r="D20" s="43">
        <v>421665</v>
      </c>
      <c r="E20" s="43">
        <v>43573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465238</v>
      </c>
      <c r="O20" s="44">
        <f t="shared" si="2"/>
        <v>89.126053639846745</v>
      </c>
      <c r="P20" s="9"/>
    </row>
    <row r="21" spans="1:119">
      <c r="A21" s="12"/>
      <c r="B21" s="42">
        <v>549</v>
      </c>
      <c r="C21" s="19" t="s">
        <v>34</v>
      </c>
      <c r="D21" s="43">
        <v>0</v>
      </c>
      <c r="E21" s="43">
        <v>361820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361820</v>
      </c>
      <c r="O21" s="44">
        <f t="shared" si="2"/>
        <v>69.314176245210732</v>
      </c>
      <c r="P21" s="9"/>
    </row>
    <row r="22" spans="1:119" ht="15.75">
      <c r="A22" s="26" t="s">
        <v>35</v>
      </c>
      <c r="B22" s="27"/>
      <c r="C22" s="28"/>
      <c r="D22" s="29">
        <f t="shared" ref="D22:M22" si="6">SUM(D23:D25)</f>
        <v>47398</v>
      </c>
      <c r="E22" s="29">
        <f t="shared" si="6"/>
        <v>1065656</v>
      </c>
      <c r="F22" s="29">
        <f t="shared" si="6"/>
        <v>0</v>
      </c>
      <c r="G22" s="29">
        <f t="shared" si="6"/>
        <v>0</v>
      </c>
      <c r="H22" s="29">
        <f t="shared" si="6"/>
        <v>0</v>
      </c>
      <c r="I22" s="29">
        <f t="shared" si="6"/>
        <v>0</v>
      </c>
      <c r="J22" s="29">
        <f t="shared" si="6"/>
        <v>0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1"/>
        <v>1113054</v>
      </c>
      <c r="O22" s="41">
        <f t="shared" si="2"/>
        <v>213.22873563218391</v>
      </c>
      <c r="P22" s="9"/>
    </row>
    <row r="23" spans="1:119">
      <c r="A23" s="12"/>
      <c r="B23" s="42">
        <v>571</v>
      </c>
      <c r="C23" s="19" t="s">
        <v>46</v>
      </c>
      <c r="D23" s="43">
        <v>0</v>
      </c>
      <c r="E23" s="43">
        <v>2000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2000</v>
      </c>
      <c r="O23" s="44">
        <f t="shared" si="2"/>
        <v>0.38314176245210729</v>
      </c>
      <c r="P23" s="9"/>
    </row>
    <row r="24" spans="1:119">
      <c r="A24" s="12"/>
      <c r="B24" s="42">
        <v>572</v>
      </c>
      <c r="C24" s="19" t="s">
        <v>36</v>
      </c>
      <c r="D24" s="43">
        <v>31190</v>
      </c>
      <c r="E24" s="43">
        <v>575124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606314</v>
      </c>
      <c r="O24" s="44">
        <f t="shared" si="2"/>
        <v>116.15210727969348</v>
      </c>
      <c r="P24" s="9"/>
    </row>
    <row r="25" spans="1:119">
      <c r="A25" s="12"/>
      <c r="B25" s="42">
        <v>574</v>
      </c>
      <c r="C25" s="19" t="s">
        <v>37</v>
      </c>
      <c r="D25" s="43">
        <v>16208</v>
      </c>
      <c r="E25" s="43">
        <v>488532</v>
      </c>
      <c r="F25" s="43">
        <v>0</v>
      </c>
      <c r="G25" s="43">
        <v>0</v>
      </c>
      <c r="H25" s="43">
        <v>0</v>
      </c>
      <c r="I25" s="43">
        <v>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504740</v>
      </c>
      <c r="O25" s="44">
        <f t="shared" si="2"/>
        <v>96.693486590038319</v>
      </c>
      <c r="P25" s="9"/>
    </row>
    <row r="26" spans="1:119" ht="15.75">
      <c r="A26" s="26" t="s">
        <v>39</v>
      </c>
      <c r="B26" s="27"/>
      <c r="C26" s="28"/>
      <c r="D26" s="29">
        <f t="shared" ref="D26:M26" si="7">SUM(D27:D27)</f>
        <v>40993</v>
      </c>
      <c r="E26" s="29">
        <f t="shared" si="7"/>
        <v>909082</v>
      </c>
      <c r="F26" s="29">
        <f t="shared" si="7"/>
        <v>0</v>
      </c>
      <c r="G26" s="29">
        <f t="shared" si="7"/>
        <v>0</v>
      </c>
      <c r="H26" s="29">
        <f t="shared" si="7"/>
        <v>0</v>
      </c>
      <c r="I26" s="29">
        <f t="shared" si="7"/>
        <v>227700</v>
      </c>
      <c r="J26" s="29">
        <f t="shared" si="7"/>
        <v>0</v>
      </c>
      <c r="K26" s="29">
        <f t="shared" si="7"/>
        <v>0</v>
      </c>
      <c r="L26" s="29">
        <f t="shared" si="7"/>
        <v>0</v>
      </c>
      <c r="M26" s="29">
        <f t="shared" si="7"/>
        <v>0</v>
      </c>
      <c r="N26" s="29">
        <f t="shared" si="1"/>
        <v>1177775</v>
      </c>
      <c r="O26" s="41">
        <f t="shared" si="2"/>
        <v>225.62739463601534</v>
      </c>
      <c r="P26" s="9"/>
    </row>
    <row r="27" spans="1:119" ht="15.75" thickBot="1">
      <c r="A27" s="12"/>
      <c r="B27" s="42">
        <v>581</v>
      </c>
      <c r="C27" s="19" t="s">
        <v>38</v>
      </c>
      <c r="D27" s="43">
        <v>40993</v>
      </c>
      <c r="E27" s="43">
        <v>909082</v>
      </c>
      <c r="F27" s="43">
        <v>0</v>
      </c>
      <c r="G27" s="43">
        <v>0</v>
      </c>
      <c r="H27" s="43">
        <v>0</v>
      </c>
      <c r="I27" s="43">
        <v>227700</v>
      </c>
      <c r="J27" s="43">
        <v>0</v>
      </c>
      <c r="K27" s="43">
        <v>0</v>
      </c>
      <c r="L27" s="43">
        <v>0</v>
      </c>
      <c r="M27" s="43">
        <v>0</v>
      </c>
      <c r="N27" s="43">
        <f t="shared" si="1"/>
        <v>1177775</v>
      </c>
      <c r="O27" s="44">
        <f t="shared" si="2"/>
        <v>225.62739463601534</v>
      </c>
      <c r="P27" s="9"/>
    </row>
    <row r="28" spans="1:119" ht="16.5" thickBot="1">
      <c r="A28" s="13" t="s">
        <v>10</v>
      </c>
      <c r="B28" s="21"/>
      <c r="C28" s="20"/>
      <c r="D28" s="14">
        <f>SUM(D5,D12,D15,D19,D22,D26)</f>
        <v>2135913</v>
      </c>
      <c r="E28" s="14">
        <f t="shared" ref="E28:M28" si="8">SUM(E5,E12,E15,E19,E22,E26)</f>
        <v>2786335</v>
      </c>
      <c r="F28" s="14">
        <f t="shared" si="8"/>
        <v>0</v>
      </c>
      <c r="G28" s="14">
        <f t="shared" si="8"/>
        <v>0</v>
      </c>
      <c r="H28" s="14">
        <f t="shared" si="8"/>
        <v>0</v>
      </c>
      <c r="I28" s="14">
        <f t="shared" si="8"/>
        <v>1261604</v>
      </c>
      <c r="J28" s="14">
        <f t="shared" si="8"/>
        <v>0</v>
      </c>
      <c r="K28" s="14">
        <f t="shared" si="8"/>
        <v>0</v>
      </c>
      <c r="L28" s="14">
        <f t="shared" si="8"/>
        <v>0</v>
      </c>
      <c r="M28" s="14">
        <f t="shared" si="8"/>
        <v>0</v>
      </c>
      <c r="N28" s="14">
        <f t="shared" si="1"/>
        <v>6183852</v>
      </c>
      <c r="O28" s="35">
        <f t="shared" si="2"/>
        <v>1184.6459770114943</v>
      </c>
      <c r="P28" s="6"/>
      <c r="Q28" s="2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5"/>
      <c r="DH28" s="5"/>
      <c r="DI28" s="5"/>
      <c r="DJ28" s="5"/>
      <c r="DK28" s="5"/>
      <c r="DL28" s="5"/>
      <c r="DM28" s="5"/>
      <c r="DN28" s="5"/>
      <c r="DO28" s="5"/>
    </row>
    <row r="29" spans="1:119">
      <c r="A29" s="15"/>
      <c r="B29" s="17"/>
      <c r="C29" s="17"/>
      <c r="D29" s="16"/>
      <c r="E29" s="16"/>
      <c r="F29" s="16"/>
      <c r="G29" s="16"/>
      <c r="H29" s="16"/>
      <c r="I29" s="16"/>
      <c r="J29" s="16"/>
      <c r="K29" s="16"/>
      <c r="L29" s="16"/>
      <c r="M29" s="16"/>
      <c r="N29" s="16"/>
      <c r="O29" s="18"/>
    </row>
    <row r="30" spans="1:119">
      <c r="A30" s="36"/>
      <c r="B30" s="37"/>
      <c r="C30" s="37"/>
      <c r="D30" s="38"/>
      <c r="E30" s="38"/>
      <c r="F30" s="38"/>
      <c r="G30" s="38"/>
      <c r="H30" s="38"/>
      <c r="I30" s="38"/>
      <c r="J30" s="38"/>
      <c r="K30" s="38"/>
      <c r="L30" s="93" t="s">
        <v>47</v>
      </c>
      <c r="M30" s="93"/>
      <c r="N30" s="93"/>
      <c r="O30" s="39">
        <v>5220</v>
      </c>
    </row>
    <row r="31" spans="1:119">
      <c r="A31" s="94"/>
      <c r="B31" s="95"/>
      <c r="C31" s="95"/>
      <c r="D31" s="95"/>
      <c r="E31" s="95"/>
      <c r="F31" s="95"/>
      <c r="G31" s="95"/>
      <c r="H31" s="95"/>
      <c r="I31" s="95"/>
      <c r="J31" s="95"/>
      <c r="K31" s="95"/>
      <c r="L31" s="95"/>
      <c r="M31" s="95"/>
      <c r="N31" s="95"/>
      <c r="O31" s="96"/>
    </row>
    <row r="32" spans="1:119" ht="15.75" customHeight="1" thickBot="1">
      <c r="A32" s="97" t="s">
        <v>44</v>
      </c>
      <c r="B32" s="98"/>
      <c r="C32" s="98"/>
      <c r="D32" s="98"/>
      <c r="E32" s="98"/>
      <c r="F32" s="98"/>
      <c r="G32" s="98"/>
      <c r="H32" s="98"/>
      <c r="I32" s="98"/>
      <c r="J32" s="98"/>
      <c r="K32" s="98"/>
      <c r="L32" s="98"/>
      <c r="M32" s="98"/>
      <c r="N32" s="98"/>
      <c r="O32" s="99"/>
    </row>
  </sheetData>
  <mergeCells count="10">
    <mergeCell ref="L30:N30"/>
    <mergeCell ref="A31:O31"/>
    <mergeCell ref="A32:O32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1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42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721838</v>
      </c>
      <c r="E5" s="24">
        <f t="shared" si="0"/>
        <v>98323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7" si="1">SUM(D5:M5)</f>
        <v>820161</v>
      </c>
      <c r="O5" s="30">
        <f t="shared" ref="O5:O27" si="2">(N5/O$29)</f>
        <v>157.81431595151048</v>
      </c>
      <c r="P5" s="6"/>
    </row>
    <row r="6" spans="1:133">
      <c r="A6" s="12"/>
      <c r="B6" s="42">
        <v>511</v>
      </c>
      <c r="C6" s="19" t="s">
        <v>19</v>
      </c>
      <c r="D6" s="43">
        <v>78901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78901</v>
      </c>
      <c r="O6" s="44">
        <f t="shared" si="2"/>
        <v>15.182028093130652</v>
      </c>
      <c r="P6" s="9"/>
    </row>
    <row r="7" spans="1:133">
      <c r="A7" s="12"/>
      <c r="B7" s="42">
        <v>512</v>
      </c>
      <c r="C7" s="19" t="s">
        <v>20</v>
      </c>
      <c r="D7" s="43">
        <v>177566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177566</v>
      </c>
      <c r="O7" s="44">
        <f t="shared" si="2"/>
        <v>34.16701943428901</v>
      </c>
      <c r="P7" s="9"/>
    </row>
    <row r="8" spans="1:133">
      <c r="A8" s="12"/>
      <c r="B8" s="42">
        <v>513</v>
      </c>
      <c r="C8" s="19" t="s">
        <v>21</v>
      </c>
      <c r="D8" s="43">
        <v>209704</v>
      </c>
      <c r="E8" s="43">
        <v>11145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220849</v>
      </c>
      <c r="O8" s="44">
        <f t="shared" si="2"/>
        <v>42.495478160477198</v>
      </c>
      <c r="P8" s="9"/>
    </row>
    <row r="9" spans="1:133">
      <c r="A9" s="12"/>
      <c r="B9" s="42">
        <v>514</v>
      </c>
      <c r="C9" s="19" t="s">
        <v>22</v>
      </c>
      <c r="D9" s="43">
        <v>26085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26085</v>
      </c>
      <c r="O9" s="44">
        <f t="shared" si="2"/>
        <v>5.0192418703097941</v>
      </c>
      <c r="P9" s="9"/>
    </row>
    <row r="10" spans="1:133">
      <c r="A10" s="12"/>
      <c r="B10" s="42">
        <v>515</v>
      </c>
      <c r="C10" s="19" t="s">
        <v>23</v>
      </c>
      <c r="D10" s="43">
        <v>0</v>
      </c>
      <c r="E10" s="43">
        <v>87178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87178</v>
      </c>
      <c r="O10" s="44">
        <f t="shared" si="2"/>
        <v>16.77467769867231</v>
      </c>
      <c r="P10" s="9"/>
    </row>
    <row r="11" spans="1:133">
      <c r="A11" s="12"/>
      <c r="B11" s="42">
        <v>519</v>
      </c>
      <c r="C11" s="19" t="s">
        <v>24</v>
      </c>
      <c r="D11" s="43">
        <v>229582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229582</v>
      </c>
      <c r="O11" s="44">
        <f t="shared" si="2"/>
        <v>44.17587069463152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SUM(D13:D14)</f>
        <v>776194</v>
      </c>
      <c r="E12" s="29">
        <f t="shared" si="3"/>
        <v>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466538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1242732</v>
      </c>
      <c r="O12" s="41">
        <f t="shared" si="2"/>
        <v>239.12487973831057</v>
      </c>
      <c r="P12" s="10"/>
    </row>
    <row r="13" spans="1:133">
      <c r="A13" s="12"/>
      <c r="B13" s="42">
        <v>521</v>
      </c>
      <c r="C13" s="19" t="s">
        <v>26</v>
      </c>
      <c r="D13" s="43">
        <v>776194</v>
      </c>
      <c r="E13" s="43">
        <v>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776194</v>
      </c>
      <c r="O13" s="44">
        <f t="shared" si="2"/>
        <v>149.35424283240332</v>
      </c>
      <c r="P13" s="9"/>
    </row>
    <row r="14" spans="1:133">
      <c r="A14" s="12"/>
      <c r="B14" s="42">
        <v>524</v>
      </c>
      <c r="C14" s="19" t="s">
        <v>27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466538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466538</v>
      </c>
      <c r="O14" s="44">
        <f t="shared" si="2"/>
        <v>89.770636905907253</v>
      </c>
      <c r="P14" s="9"/>
    </row>
    <row r="15" spans="1:133" ht="15.75">
      <c r="A15" s="26" t="s">
        <v>28</v>
      </c>
      <c r="B15" s="27"/>
      <c r="C15" s="28"/>
      <c r="D15" s="29">
        <f t="shared" ref="D15:M15" si="4">SUM(D16:D18)</f>
        <v>0</v>
      </c>
      <c r="E15" s="29">
        <f t="shared" si="4"/>
        <v>3016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761435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40">
        <f t="shared" si="1"/>
        <v>764451</v>
      </c>
      <c r="O15" s="41">
        <f t="shared" si="2"/>
        <v>147.09467000192419</v>
      </c>
      <c r="P15" s="10"/>
    </row>
    <row r="16" spans="1:133">
      <c r="A16" s="12"/>
      <c r="B16" s="42">
        <v>533</v>
      </c>
      <c r="C16" s="19" t="s">
        <v>29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568767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568767</v>
      </c>
      <c r="O16" s="44">
        <f t="shared" si="2"/>
        <v>109.44140850490668</v>
      </c>
      <c r="P16" s="9"/>
    </row>
    <row r="17" spans="1:119">
      <c r="A17" s="12"/>
      <c r="B17" s="42">
        <v>535</v>
      </c>
      <c r="C17" s="19" t="s">
        <v>30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192668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192668</v>
      </c>
      <c r="O17" s="44">
        <f t="shared" si="2"/>
        <v>37.072926688474119</v>
      </c>
      <c r="P17" s="9"/>
    </row>
    <row r="18" spans="1:119">
      <c r="A18" s="12"/>
      <c r="B18" s="42">
        <v>539</v>
      </c>
      <c r="C18" s="19" t="s">
        <v>31</v>
      </c>
      <c r="D18" s="43">
        <v>0</v>
      </c>
      <c r="E18" s="43">
        <v>3016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3016</v>
      </c>
      <c r="O18" s="44">
        <f t="shared" si="2"/>
        <v>0.58033480854339037</v>
      </c>
      <c r="P18" s="9"/>
    </row>
    <row r="19" spans="1:119" ht="15.75">
      <c r="A19" s="26" t="s">
        <v>32</v>
      </c>
      <c r="B19" s="27"/>
      <c r="C19" s="28"/>
      <c r="D19" s="29">
        <f t="shared" ref="D19:M19" si="5">SUM(D20:D21)</f>
        <v>425304</v>
      </c>
      <c r="E19" s="29">
        <f t="shared" si="5"/>
        <v>221161</v>
      </c>
      <c r="F19" s="29">
        <f t="shared" si="5"/>
        <v>0</v>
      </c>
      <c r="G19" s="29">
        <f t="shared" si="5"/>
        <v>0</v>
      </c>
      <c r="H19" s="29">
        <f t="shared" si="5"/>
        <v>0</v>
      </c>
      <c r="I19" s="29">
        <f t="shared" si="5"/>
        <v>0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29">
        <f t="shared" si="1"/>
        <v>646465</v>
      </c>
      <c r="O19" s="41">
        <f t="shared" si="2"/>
        <v>124.39195689821051</v>
      </c>
      <c r="P19" s="10"/>
    </row>
    <row r="20" spans="1:119">
      <c r="A20" s="12"/>
      <c r="B20" s="42">
        <v>541</v>
      </c>
      <c r="C20" s="19" t="s">
        <v>33</v>
      </c>
      <c r="D20" s="43">
        <v>425304</v>
      </c>
      <c r="E20" s="43">
        <v>161157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586461</v>
      </c>
      <c r="O20" s="44">
        <f t="shared" si="2"/>
        <v>112.84606503752164</v>
      </c>
      <c r="P20" s="9"/>
    </row>
    <row r="21" spans="1:119">
      <c r="A21" s="12"/>
      <c r="B21" s="42">
        <v>549</v>
      </c>
      <c r="C21" s="19" t="s">
        <v>34</v>
      </c>
      <c r="D21" s="43">
        <v>0</v>
      </c>
      <c r="E21" s="43">
        <v>60004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60004</v>
      </c>
      <c r="O21" s="44">
        <f t="shared" si="2"/>
        <v>11.545891860688858</v>
      </c>
      <c r="P21" s="9"/>
    </row>
    <row r="22" spans="1:119" ht="15.75">
      <c r="A22" s="26" t="s">
        <v>35</v>
      </c>
      <c r="B22" s="27"/>
      <c r="C22" s="28"/>
      <c r="D22" s="29">
        <f t="shared" ref="D22:M22" si="6">SUM(D23:D24)</f>
        <v>33218</v>
      </c>
      <c r="E22" s="29">
        <f t="shared" si="6"/>
        <v>1919524</v>
      </c>
      <c r="F22" s="29">
        <f t="shared" si="6"/>
        <v>0</v>
      </c>
      <c r="G22" s="29">
        <f t="shared" si="6"/>
        <v>0</v>
      </c>
      <c r="H22" s="29">
        <f t="shared" si="6"/>
        <v>0</v>
      </c>
      <c r="I22" s="29">
        <f t="shared" si="6"/>
        <v>0</v>
      </c>
      <c r="J22" s="29">
        <f t="shared" si="6"/>
        <v>0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1"/>
        <v>1952742</v>
      </c>
      <c r="O22" s="41">
        <f t="shared" si="2"/>
        <v>375.74408312487975</v>
      </c>
      <c r="P22" s="9"/>
    </row>
    <row r="23" spans="1:119">
      <c r="A23" s="12"/>
      <c r="B23" s="42">
        <v>572</v>
      </c>
      <c r="C23" s="19" t="s">
        <v>36</v>
      </c>
      <c r="D23" s="43">
        <v>30207</v>
      </c>
      <c r="E23" s="43">
        <v>29098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59305</v>
      </c>
      <c r="O23" s="44">
        <f t="shared" si="2"/>
        <v>11.411391187223398</v>
      </c>
      <c r="P23" s="9"/>
    </row>
    <row r="24" spans="1:119">
      <c r="A24" s="12"/>
      <c r="B24" s="42">
        <v>574</v>
      </c>
      <c r="C24" s="19" t="s">
        <v>37</v>
      </c>
      <c r="D24" s="43">
        <v>3011</v>
      </c>
      <c r="E24" s="43">
        <v>1890426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1893437</v>
      </c>
      <c r="O24" s="44">
        <f t="shared" si="2"/>
        <v>364.33269193765636</v>
      </c>
      <c r="P24" s="9"/>
    </row>
    <row r="25" spans="1:119" ht="15.75">
      <c r="A25" s="26" t="s">
        <v>39</v>
      </c>
      <c r="B25" s="27"/>
      <c r="C25" s="28"/>
      <c r="D25" s="29">
        <f t="shared" ref="D25:M25" si="7">SUM(D26:D26)</f>
        <v>45583</v>
      </c>
      <c r="E25" s="29">
        <f t="shared" si="7"/>
        <v>2026587</v>
      </c>
      <c r="F25" s="29">
        <f t="shared" si="7"/>
        <v>0</v>
      </c>
      <c r="G25" s="29">
        <f t="shared" si="7"/>
        <v>0</v>
      </c>
      <c r="H25" s="29">
        <f t="shared" si="7"/>
        <v>0</v>
      </c>
      <c r="I25" s="29">
        <f t="shared" si="7"/>
        <v>266580</v>
      </c>
      <c r="J25" s="29">
        <f t="shared" si="7"/>
        <v>0</v>
      </c>
      <c r="K25" s="29">
        <f t="shared" si="7"/>
        <v>0</v>
      </c>
      <c r="L25" s="29">
        <f t="shared" si="7"/>
        <v>0</v>
      </c>
      <c r="M25" s="29">
        <f t="shared" si="7"/>
        <v>0</v>
      </c>
      <c r="N25" s="29">
        <f t="shared" si="1"/>
        <v>2338750</v>
      </c>
      <c r="O25" s="41">
        <f t="shared" si="2"/>
        <v>450.01924187030977</v>
      </c>
      <c r="P25" s="9"/>
    </row>
    <row r="26" spans="1:119" ht="15.75" thickBot="1">
      <c r="A26" s="12"/>
      <c r="B26" s="42">
        <v>581</v>
      </c>
      <c r="C26" s="19" t="s">
        <v>38</v>
      </c>
      <c r="D26" s="43">
        <v>45583</v>
      </c>
      <c r="E26" s="43">
        <v>2026587</v>
      </c>
      <c r="F26" s="43">
        <v>0</v>
      </c>
      <c r="G26" s="43">
        <v>0</v>
      </c>
      <c r="H26" s="43">
        <v>0</v>
      </c>
      <c r="I26" s="43">
        <v>266580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2338750</v>
      </c>
      <c r="O26" s="44">
        <f t="shared" si="2"/>
        <v>450.01924187030977</v>
      </c>
      <c r="P26" s="9"/>
    </row>
    <row r="27" spans="1:119" ht="16.5" thickBot="1">
      <c r="A27" s="13" t="s">
        <v>10</v>
      </c>
      <c r="B27" s="21"/>
      <c r="C27" s="20"/>
      <c r="D27" s="14">
        <f>SUM(D5,D12,D15,D19,D22,D25)</f>
        <v>2002137</v>
      </c>
      <c r="E27" s="14">
        <f t="shared" ref="E27:M27" si="8">SUM(E5,E12,E15,E19,E22,E25)</f>
        <v>4268611</v>
      </c>
      <c r="F27" s="14">
        <f t="shared" si="8"/>
        <v>0</v>
      </c>
      <c r="G27" s="14">
        <f t="shared" si="8"/>
        <v>0</v>
      </c>
      <c r="H27" s="14">
        <f t="shared" si="8"/>
        <v>0</v>
      </c>
      <c r="I27" s="14">
        <f t="shared" si="8"/>
        <v>1494553</v>
      </c>
      <c r="J27" s="14">
        <f t="shared" si="8"/>
        <v>0</v>
      </c>
      <c r="K27" s="14">
        <f t="shared" si="8"/>
        <v>0</v>
      </c>
      <c r="L27" s="14">
        <f t="shared" si="8"/>
        <v>0</v>
      </c>
      <c r="M27" s="14">
        <f t="shared" si="8"/>
        <v>0</v>
      </c>
      <c r="N27" s="14">
        <f t="shared" si="1"/>
        <v>7765301</v>
      </c>
      <c r="O27" s="35">
        <f t="shared" si="2"/>
        <v>1494.1891475851453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5"/>
      <c r="B28" s="17"/>
      <c r="C28" s="17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/>
    </row>
    <row r="29" spans="1:119">
      <c r="A29" s="36"/>
      <c r="B29" s="37"/>
      <c r="C29" s="37"/>
      <c r="D29" s="38"/>
      <c r="E29" s="38"/>
      <c r="F29" s="38"/>
      <c r="G29" s="38"/>
      <c r="H29" s="38"/>
      <c r="I29" s="38"/>
      <c r="J29" s="38"/>
      <c r="K29" s="38"/>
      <c r="L29" s="93" t="s">
        <v>43</v>
      </c>
      <c r="M29" s="93"/>
      <c r="N29" s="93"/>
      <c r="O29" s="39">
        <v>5197</v>
      </c>
    </row>
    <row r="30" spans="1:119">
      <c r="A30" s="94"/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6"/>
    </row>
    <row r="31" spans="1:119" ht="15.75" thickBot="1">
      <c r="A31" s="97" t="s">
        <v>44</v>
      </c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9"/>
    </row>
  </sheetData>
  <mergeCells count="10">
    <mergeCell ref="L29:N29"/>
    <mergeCell ref="A30:O30"/>
    <mergeCell ref="A31:O31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1"/>
  <sheetViews>
    <sheetView zoomScaleNormal="100"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11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752892</v>
      </c>
      <c r="E5" s="24">
        <f t="shared" si="0"/>
        <v>112270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7" si="1">SUM(D5:M5)</f>
        <v>865162</v>
      </c>
      <c r="O5" s="30">
        <f t="shared" ref="O5:O27" si="2">(N5/O$29)</f>
        <v>162.93069679849341</v>
      </c>
      <c r="P5" s="6"/>
    </row>
    <row r="6" spans="1:133">
      <c r="A6" s="12"/>
      <c r="B6" s="42">
        <v>511</v>
      </c>
      <c r="C6" s="19" t="s">
        <v>19</v>
      </c>
      <c r="D6" s="43">
        <v>63287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63287</v>
      </c>
      <c r="O6" s="44">
        <f t="shared" si="2"/>
        <v>11.918455743879473</v>
      </c>
      <c r="P6" s="9"/>
    </row>
    <row r="7" spans="1:133">
      <c r="A7" s="12"/>
      <c r="B7" s="42">
        <v>512</v>
      </c>
      <c r="C7" s="19" t="s">
        <v>20</v>
      </c>
      <c r="D7" s="43">
        <v>188680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188680</v>
      </c>
      <c r="O7" s="44">
        <f t="shared" si="2"/>
        <v>35.532956685499059</v>
      </c>
      <c r="P7" s="9"/>
    </row>
    <row r="8" spans="1:133">
      <c r="A8" s="12"/>
      <c r="B8" s="42">
        <v>513</v>
      </c>
      <c r="C8" s="19" t="s">
        <v>21</v>
      </c>
      <c r="D8" s="43">
        <v>227972</v>
      </c>
      <c r="E8" s="43">
        <v>917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228889</v>
      </c>
      <c r="O8" s="44">
        <f t="shared" si="2"/>
        <v>43.105273069679846</v>
      </c>
      <c r="P8" s="9"/>
    </row>
    <row r="9" spans="1:133">
      <c r="A9" s="12"/>
      <c r="B9" s="42">
        <v>514</v>
      </c>
      <c r="C9" s="19" t="s">
        <v>22</v>
      </c>
      <c r="D9" s="43">
        <v>37549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37549</v>
      </c>
      <c r="O9" s="44">
        <f t="shared" si="2"/>
        <v>7.0713747645951033</v>
      </c>
      <c r="P9" s="9"/>
    </row>
    <row r="10" spans="1:133">
      <c r="A10" s="12"/>
      <c r="B10" s="42">
        <v>515</v>
      </c>
      <c r="C10" s="19" t="s">
        <v>23</v>
      </c>
      <c r="D10" s="43">
        <v>0</v>
      </c>
      <c r="E10" s="43">
        <v>111353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111353</v>
      </c>
      <c r="O10" s="44">
        <f t="shared" si="2"/>
        <v>20.970433145009416</v>
      </c>
      <c r="P10" s="9"/>
    </row>
    <row r="11" spans="1:133">
      <c r="A11" s="12"/>
      <c r="B11" s="42">
        <v>519</v>
      </c>
      <c r="C11" s="19" t="s">
        <v>24</v>
      </c>
      <c r="D11" s="43">
        <v>235404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235404</v>
      </c>
      <c r="O11" s="44">
        <f t="shared" si="2"/>
        <v>44.332203389830511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SUM(D13:D14)</f>
        <v>717108</v>
      </c>
      <c r="E12" s="29">
        <f t="shared" si="3"/>
        <v>94693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666055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1477856</v>
      </c>
      <c r="O12" s="41">
        <f t="shared" si="2"/>
        <v>278.3156308851224</v>
      </c>
      <c r="P12" s="10"/>
    </row>
    <row r="13" spans="1:133">
      <c r="A13" s="12"/>
      <c r="B13" s="42">
        <v>521</v>
      </c>
      <c r="C13" s="19" t="s">
        <v>26</v>
      </c>
      <c r="D13" s="43">
        <v>717108</v>
      </c>
      <c r="E13" s="43">
        <v>94693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811801</v>
      </c>
      <c r="O13" s="44">
        <f t="shared" si="2"/>
        <v>152.88154425612052</v>
      </c>
      <c r="P13" s="9"/>
    </row>
    <row r="14" spans="1:133">
      <c r="A14" s="12"/>
      <c r="B14" s="42">
        <v>524</v>
      </c>
      <c r="C14" s="19" t="s">
        <v>27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666055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666055</v>
      </c>
      <c r="O14" s="44">
        <f t="shared" si="2"/>
        <v>125.43408662900188</v>
      </c>
      <c r="P14" s="9"/>
    </row>
    <row r="15" spans="1:133" ht="15.75">
      <c r="A15" s="26" t="s">
        <v>28</v>
      </c>
      <c r="B15" s="27"/>
      <c r="C15" s="28"/>
      <c r="D15" s="29">
        <f t="shared" ref="D15:M15" si="4">SUM(D16:D18)</f>
        <v>0</v>
      </c>
      <c r="E15" s="29">
        <f t="shared" si="4"/>
        <v>940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672223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40">
        <f t="shared" si="1"/>
        <v>673163</v>
      </c>
      <c r="O15" s="41">
        <f t="shared" si="2"/>
        <v>126.77269303201507</v>
      </c>
      <c r="P15" s="10"/>
    </row>
    <row r="16" spans="1:133">
      <c r="A16" s="12"/>
      <c r="B16" s="42">
        <v>533</v>
      </c>
      <c r="C16" s="19" t="s">
        <v>29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475485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475485</v>
      </c>
      <c r="O16" s="44">
        <f t="shared" si="2"/>
        <v>89.545197740112997</v>
      </c>
      <c r="P16" s="9"/>
    </row>
    <row r="17" spans="1:119">
      <c r="A17" s="12"/>
      <c r="B17" s="42">
        <v>535</v>
      </c>
      <c r="C17" s="19" t="s">
        <v>30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196738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196738</v>
      </c>
      <c r="O17" s="44">
        <f t="shared" si="2"/>
        <v>37.050470809792841</v>
      </c>
      <c r="P17" s="9"/>
    </row>
    <row r="18" spans="1:119">
      <c r="A18" s="12"/>
      <c r="B18" s="42">
        <v>539</v>
      </c>
      <c r="C18" s="19" t="s">
        <v>31</v>
      </c>
      <c r="D18" s="43">
        <v>0</v>
      </c>
      <c r="E18" s="43">
        <v>940</v>
      </c>
      <c r="F18" s="43">
        <v>0</v>
      </c>
      <c r="G18" s="43">
        <v>0</v>
      </c>
      <c r="H18" s="43">
        <v>0</v>
      </c>
      <c r="I18" s="43">
        <v>0</v>
      </c>
      <c r="J18" s="43">
        <v>0</v>
      </c>
      <c r="K18" s="43">
        <v>0</v>
      </c>
      <c r="L18" s="43">
        <v>0</v>
      </c>
      <c r="M18" s="43">
        <v>0</v>
      </c>
      <c r="N18" s="43">
        <f t="shared" si="1"/>
        <v>940</v>
      </c>
      <c r="O18" s="44">
        <f t="shared" si="2"/>
        <v>0.17702448210922786</v>
      </c>
      <c r="P18" s="9"/>
    </row>
    <row r="19" spans="1:119" ht="15.75">
      <c r="A19" s="26" t="s">
        <v>32</v>
      </c>
      <c r="B19" s="27"/>
      <c r="C19" s="28"/>
      <c r="D19" s="29">
        <f t="shared" ref="D19:M19" si="5">SUM(D20:D21)</f>
        <v>485081</v>
      </c>
      <c r="E19" s="29">
        <f t="shared" si="5"/>
        <v>1129088</v>
      </c>
      <c r="F19" s="29">
        <f t="shared" si="5"/>
        <v>0</v>
      </c>
      <c r="G19" s="29">
        <f t="shared" si="5"/>
        <v>0</v>
      </c>
      <c r="H19" s="29">
        <f t="shared" si="5"/>
        <v>0</v>
      </c>
      <c r="I19" s="29">
        <f t="shared" si="5"/>
        <v>0</v>
      </c>
      <c r="J19" s="29">
        <f t="shared" si="5"/>
        <v>0</v>
      </c>
      <c r="K19" s="29">
        <f t="shared" si="5"/>
        <v>0</v>
      </c>
      <c r="L19" s="29">
        <f t="shared" si="5"/>
        <v>0</v>
      </c>
      <c r="M19" s="29">
        <f t="shared" si="5"/>
        <v>0</v>
      </c>
      <c r="N19" s="29">
        <f t="shared" si="1"/>
        <v>1614169</v>
      </c>
      <c r="O19" s="41">
        <f t="shared" si="2"/>
        <v>303.98662900188322</v>
      </c>
      <c r="P19" s="10"/>
    </row>
    <row r="20" spans="1:119">
      <c r="A20" s="12"/>
      <c r="B20" s="42">
        <v>541</v>
      </c>
      <c r="C20" s="19" t="s">
        <v>33</v>
      </c>
      <c r="D20" s="43">
        <v>485081</v>
      </c>
      <c r="E20" s="43">
        <v>225958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711039</v>
      </c>
      <c r="O20" s="44">
        <f t="shared" si="2"/>
        <v>133.90564971751414</v>
      </c>
      <c r="P20" s="9"/>
    </row>
    <row r="21" spans="1:119">
      <c r="A21" s="12"/>
      <c r="B21" s="42">
        <v>549</v>
      </c>
      <c r="C21" s="19" t="s">
        <v>34</v>
      </c>
      <c r="D21" s="43">
        <v>0</v>
      </c>
      <c r="E21" s="43">
        <v>903130</v>
      </c>
      <c r="F21" s="43">
        <v>0</v>
      </c>
      <c r="G21" s="43">
        <v>0</v>
      </c>
      <c r="H21" s="43">
        <v>0</v>
      </c>
      <c r="I21" s="43">
        <v>0</v>
      </c>
      <c r="J21" s="43">
        <v>0</v>
      </c>
      <c r="K21" s="43">
        <v>0</v>
      </c>
      <c r="L21" s="43">
        <v>0</v>
      </c>
      <c r="M21" s="43">
        <v>0</v>
      </c>
      <c r="N21" s="43">
        <f t="shared" si="1"/>
        <v>903130</v>
      </c>
      <c r="O21" s="44">
        <f t="shared" si="2"/>
        <v>170.08097928436911</v>
      </c>
      <c r="P21" s="9"/>
    </row>
    <row r="22" spans="1:119" ht="15.75">
      <c r="A22" s="26" t="s">
        <v>35</v>
      </c>
      <c r="B22" s="27"/>
      <c r="C22" s="28"/>
      <c r="D22" s="29">
        <f t="shared" ref="D22:M22" si="6">SUM(D23:D24)</f>
        <v>80635</v>
      </c>
      <c r="E22" s="29">
        <f t="shared" si="6"/>
        <v>1649995</v>
      </c>
      <c r="F22" s="29">
        <f t="shared" si="6"/>
        <v>0</v>
      </c>
      <c r="G22" s="29">
        <f t="shared" si="6"/>
        <v>0</v>
      </c>
      <c r="H22" s="29">
        <f t="shared" si="6"/>
        <v>0</v>
      </c>
      <c r="I22" s="29">
        <f t="shared" si="6"/>
        <v>0</v>
      </c>
      <c r="J22" s="29">
        <f t="shared" si="6"/>
        <v>0</v>
      </c>
      <c r="K22" s="29">
        <f t="shared" si="6"/>
        <v>0</v>
      </c>
      <c r="L22" s="29">
        <f t="shared" si="6"/>
        <v>0</v>
      </c>
      <c r="M22" s="29">
        <f t="shared" si="6"/>
        <v>0</v>
      </c>
      <c r="N22" s="29">
        <f t="shared" si="1"/>
        <v>1730630</v>
      </c>
      <c r="O22" s="41">
        <f t="shared" si="2"/>
        <v>325.91902071563089</v>
      </c>
      <c r="P22" s="9"/>
    </row>
    <row r="23" spans="1:119">
      <c r="A23" s="12"/>
      <c r="B23" s="42">
        <v>572</v>
      </c>
      <c r="C23" s="19" t="s">
        <v>36</v>
      </c>
      <c r="D23" s="43">
        <v>74054</v>
      </c>
      <c r="E23" s="43">
        <v>54358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128412</v>
      </c>
      <c r="O23" s="44">
        <f t="shared" si="2"/>
        <v>24.183050847457626</v>
      </c>
      <c r="P23" s="9"/>
    </row>
    <row r="24" spans="1:119">
      <c r="A24" s="12"/>
      <c r="B24" s="42">
        <v>574</v>
      </c>
      <c r="C24" s="19" t="s">
        <v>37</v>
      </c>
      <c r="D24" s="43">
        <v>6581</v>
      </c>
      <c r="E24" s="43">
        <v>1595637</v>
      </c>
      <c r="F24" s="43">
        <v>0</v>
      </c>
      <c r="G24" s="43">
        <v>0</v>
      </c>
      <c r="H24" s="43">
        <v>0</v>
      </c>
      <c r="I24" s="43">
        <v>0</v>
      </c>
      <c r="J24" s="43">
        <v>0</v>
      </c>
      <c r="K24" s="43">
        <v>0</v>
      </c>
      <c r="L24" s="43">
        <v>0</v>
      </c>
      <c r="M24" s="43">
        <v>0</v>
      </c>
      <c r="N24" s="43">
        <f t="shared" si="1"/>
        <v>1602218</v>
      </c>
      <c r="O24" s="44">
        <f t="shared" si="2"/>
        <v>301.73596986817324</v>
      </c>
      <c r="P24" s="9"/>
    </row>
    <row r="25" spans="1:119" ht="15.75">
      <c r="A25" s="26" t="s">
        <v>39</v>
      </c>
      <c r="B25" s="27"/>
      <c r="C25" s="28"/>
      <c r="D25" s="29">
        <f t="shared" ref="D25:M25" si="7">SUM(D26:D26)</f>
        <v>58514</v>
      </c>
      <c r="E25" s="29">
        <f t="shared" si="7"/>
        <v>1830583</v>
      </c>
      <c r="F25" s="29">
        <f t="shared" si="7"/>
        <v>0</v>
      </c>
      <c r="G25" s="29">
        <f t="shared" si="7"/>
        <v>0</v>
      </c>
      <c r="H25" s="29">
        <f t="shared" si="7"/>
        <v>0</v>
      </c>
      <c r="I25" s="29">
        <f t="shared" si="7"/>
        <v>266580</v>
      </c>
      <c r="J25" s="29">
        <f t="shared" si="7"/>
        <v>0</v>
      </c>
      <c r="K25" s="29">
        <f t="shared" si="7"/>
        <v>0</v>
      </c>
      <c r="L25" s="29">
        <f t="shared" si="7"/>
        <v>0</v>
      </c>
      <c r="M25" s="29">
        <f t="shared" si="7"/>
        <v>0</v>
      </c>
      <c r="N25" s="29">
        <f t="shared" si="1"/>
        <v>2155677</v>
      </c>
      <c r="O25" s="41">
        <f t="shared" si="2"/>
        <v>405.96553672316384</v>
      </c>
      <c r="P25" s="9"/>
    </row>
    <row r="26" spans="1:119" ht="15.75" thickBot="1">
      <c r="A26" s="12"/>
      <c r="B26" s="42">
        <v>581</v>
      </c>
      <c r="C26" s="19" t="s">
        <v>38</v>
      </c>
      <c r="D26" s="43">
        <v>58514</v>
      </c>
      <c r="E26" s="43">
        <v>1830583</v>
      </c>
      <c r="F26" s="43">
        <v>0</v>
      </c>
      <c r="G26" s="43">
        <v>0</v>
      </c>
      <c r="H26" s="43">
        <v>0</v>
      </c>
      <c r="I26" s="43">
        <v>266580</v>
      </c>
      <c r="J26" s="43">
        <v>0</v>
      </c>
      <c r="K26" s="43">
        <v>0</v>
      </c>
      <c r="L26" s="43">
        <v>0</v>
      </c>
      <c r="M26" s="43">
        <v>0</v>
      </c>
      <c r="N26" s="43">
        <f t="shared" si="1"/>
        <v>2155677</v>
      </c>
      <c r="O26" s="44">
        <f t="shared" si="2"/>
        <v>405.96553672316384</v>
      </c>
      <c r="P26" s="9"/>
    </row>
    <row r="27" spans="1:119" ht="16.5" thickBot="1">
      <c r="A27" s="13" t="s">
        <v>10</v>
      </c>
      <c r="B27" s="21"/>
      <c r="C27" s="20"/>
      <c r="D27" s="14">
        <f>SUM(D5,D12,D15,D19,D22,D25)</f>
        <v>2094230</v>
      </c>
      <c r="E27" s="14">
        <f t="shared" ref="E27:M27" si="8">SUM(E5,E12,E15,E19,E22,E25)</f>
        <v>4817569</v>
      </c>
      <c r="F27" s="14">
        <f t="shared" si="8"/>
        <v>0</v>
      </c>
      <c r="G27" s="14">
        <f t="shared" si="8"/>
        <v>0</v>
      </c>
      <c r="H27" s="14">
        <f t="shared" si="8"/>
        <v>0</v>
      </c>
      <c r="I27" s="14">
        <f t="shared" si="8"/>
        <v>1604858</v>
      </c>
      <c r="J27" s="14">
        <f t="shared" si="8"/>
        <v>0</v>
      </c>
      <c r="K27" s="14">
        <f t="shared" si="8"/>
        <v>0</v>
      </c>
      <c r="L27" s="14">
        <f t="shared" si="8"/>
        <v>0</v>
      </c>
      <c r="M27" s="14">
        <f t="shared" si="8"/>
        <v>0</v>
      </c>
      <c r="N27" s="14">
        <f t="shared" si="1"/>
        <v>8516657</v>
      </c>
      <c r="O27" s="35">
        <f t="shared" si="2"/>
        <v>1603.8902071563089</v>
      </c>
      <c r="P27" s="6"/>
      <c r="Q27" s="2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5"/>
      <c r="DH27" s="5"/>
      <c r="DI27" s="5"/>
      <c r="DJ27" s="5"/>
      <c r="DK27" s="5"/>
      <c r="DL27" s="5"/>
      <c r="DM27" s="5"/>
      <c r="DN27" s="5"/>
      <c r="DO27" s="5"/>
    </row>
    <row r="28" spans="1:119">
      <c r="A28" s="15"/>
      <c r="B28" s="17"/>
      <c r="C28" s="17"/>
      <c r="D28" s="16"/>
      <c r="E28" s="16"/>
      <c r="F28" s="16"/>
      <c r="G28" s="16"/>
      <c r="H28" s="16"/>
      <c r="I28" s="16"/>
      <c r="J28" s="16"/>
      <c r="K28" s="16"/>
      <c r="L28" s="16"/>
      <c r="M28" s="16"/>
      <c r="N28" s="16"/>
      <c r="O28" s="18"/>
    </row>
    <row r="29" spans="1:119">
      <c r="A29" s="36"/>
      <c r="B29" s="37"/>
      <c r="C29" s="37"/>
      <c r="D29" s="38"/>
      <c r="E29" s="38"/>
      <c r="F29" s="38"/>
      <c r="G29" s="38"/>
      <c r="H29" s="38"/>
      <c r="I29" s="38"/>
      <c r="J29" s="38"/>
      <c r="K29" s="38"/>
      <c r="L29" s="93" t="s">
        <v>40</v>
      </c>
      <c r="M29" s="93"/>
      <c r="N29" s="93"/>
      <c r="O29" s="39">
        <v>5310</v>
      </c>
    </row>
    <row r="30" spans="1:119">
      <c r="A30" s="94"/>
      <c r="B30" s="95"/>
      <c r="C30" s="95"/>
      <c r="D30" s="95"/>
      <c r="E30" s="95"/>
      <c r="F30" s="95"/>
      <c r="G30" s="95"/>
      <c r="H30" s="95"/>
      <c r="I30" s="95"/>
      <c r="J30" s="95"/>
      <c r="K30" s="95"/>
      <c r="L30" s="95"/>
      <c r="M30" s="95"/>
      <c r="N30" s="95"/>
      <c r="O30" s="96"/>
    </row>
    <row r="31" spans="1:119" ht="15.75" thickBot="1">
      <c r="A31" s="97" t="s">
        <v>44</v>
      </c>
      <c r="B31" s="98"/>
      <c r="C31" s="98"/>
      <c r="D31" s="98"/>
      <c r="E31" s="98"/>
      <c r="F31" s="98"/>
      <c r="G31" s="98"/>
      <c r="H31" s="98"/>
      <c r="I31" s="98"/>
      <c r="J31" s="98"/>
      <c r="K31" s="98"/>
      <c r="L31" s="98"/>
      <c r="M31" s="98"/>
      <c r="N31" s="98"/>
      <c r="O31" s="99"/>
    </row>
  </sheetData>
  <mergeCells count="10">
    <mergeCell ref="A31:O31"/>
    <mergeCell ref="A30:O30"/>
    <mergeCell ref="L29:N29"/>
    <mergeCell ref="A1:O1"/>
    <mergeCell ref="D3:H3"/>
    <mergeCell ref="I3:J3"/>
    <mergeCell ref="K3:L3"/>
    <mergeCell ref="O3:O4"/>
    <mergeCell ref="A2:O2"/>
    <mergeCell ref="A3:C4"/>
  </mergeCells>
  <printOptions horizontalCentered="1"/>
  <pageMargins left="0.5" right="0.5" top="0.5" bottom="0.5" header="0.3" footer="0.3"/>
  <pageSetup paperSize="5" scale="55" fitToHeight="0" orientation="landscape" r:id="rId1"/>
  <headerFooter>
    <oddFooter>&amp;L&amp;14Office of Economic and Demographic Research&amp;R&amp;14Page &amp;P of &amp;N</oddFooter>
  </headerFooter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50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SUM(D6:D11)</f>
        <v>669132</v>
      </c>
      <c r="E5" s="24">
        <f t="shared" si="0"/>
        <v>7002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6" si="1">SUM(D5:M5)</f>
        <v>676134</v>
      </c>
      <c r="O5" s="30">
        <f t="shared" ref="O5:O26" si="2">(N5/O$28)</f>
        <v>132.36765857478466</v>
      </c>
      <c r="P5" s="6"/>
    </row>
    <row r="6" spans="1:133">
      <c r="A6" s="12"/>
      <c r="B6" s="42">
        <v>511</v>
      </c>
      <c r="C6" s="19" t="s">
        <v>19</v>
      </c>
      <c r="D6" s="43">
        <v>64323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64323</v>
      </c>
      <c r="O6" s="44">
        <f t="shared" si="2"/>
        <v>12.59259984338293</v>
      </c>
      <c r="P6" s="9"/>
    </row>
    <row r="7" spans="1:133">
      <c r="A7" s="12"/>
      <c r="B7" s="42">
        <v>512</v>
      </c>
      <c r="C7" s="19" t="s">
        <v>20</v>
      </c>
      <c r="D7" s="43">
        <v>156392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156392</v>
      </c>
      <c r="O7" s="44">
        <f t="shared" si="2"/>
        <v>30.617071260767425</v>
      </c>
      <c r="P7" s="9"/>
    </row>
    <row r="8" spans="1:133">
      <c r="A8" s="12"/>
      <c r="B8" s="42">
        <v>513</v>
      </c>
      <c r="C8" s="19" t="s">
        <v>21</v>
      </c>
      <c r="D8" s="43">
        <v>199893</v>
      </c>
      <c r="E8" s="43">
        <v>4502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204395</v>
      </c>
      <c r="O8" s="44">
        <f t="shared" si="2"/>
        <v>40.014682850430695</v>
      </c>
      <c r="P8" s="9"/>
    </row>
    <row r="9" spans="1:133">
      <c r="A9" s="12"/>
      <c r="B9" s="42">
        <v>514</v>
      </c>
      <c r="C9" s="19" t="s">
        <v>22</v>
      </c>
      <c r="D9" s="43">
        <v>42056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42056</v>
      </c>
      <c r="O9" s="44">
        <f t="shared" si="2"/>
        <v>8.233359436178544</v>
      </c>
      <c r="P9" s="9"/>
    </row>
    <row r="10" spans="1:133">
      <c r="A10" s="12"/>
      <c r="B10" s="42">
        <v>515</v>
      </c>
      <c r="C10" s="19" t="s">
        <v>23</v>
      </c>
      <c r="D10" s="43">
        <v>0</v>
      </c>
      <c r="E10" s="43">
        <v>2500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2500</v>
      </c>
      <c r="O10" s="44">
        <f t="shared" si="2"/>
        <v>0.48942834768989818</v>
      </c>
      <c r="P10" s="9"/>
    </row>
    <row r="11" spans="1:133">
      <c r="A11" s="12"/>
      <c r="B11" s="42">
        <v>519</v>
      </c>
      <c r="C11" s="19" t="s">
        <v>24</v>
      </c>
      <c r="D11" s="43">
        <v>206468</v>
      </c>
      <c r="E11" s="43">
        <v>0</v>
      </c>
      <c r="F11" s="43">
        <v>0</v>
      </c>
      <c r="G11" s="43">
        <v>0</v>
      </c>
      <c r="H11" s="43">
        <v>0</v>
      </c>
      <c r="I11" s="43">
        <v>0</v>
      </c>
      <c r="J11" s="43">
        <v>0</v>
      </c>
      <c r="K11" s="43">
        <v>0</v>
      </c>
      <c r="L11" s="43">
        <v>0</v>
      </c>
      <c r="M11" s="43">
        <v>0</v>
      </c>
      <c r="N11" s="43">
        <f t="shared" si="1"/>
        <v>206468</v>
      </c>
      <c r="O11" s="44">
        <f t="shared" si="2"/>
        <v>40.42051683633516</v>
      </c>
      <c r="P11" s="9"/>
    </row>
    <row r="12" spans="1:133" ht="15.75">
      <c r="A12" s="26" t="s">
        <v>25</v>
      </c>
      <c r="B12" s="27"/>
      <c r="C12" s="28"/>
      <c r="D12" s="29">
        <f t="shared" ref="D12:M12" si="3">SUM(D13:D14)</f>
        <v>623817</v>
      </c>
      <c r="E12" s="29">
        <f t="shared" si="3"/>
        <v>2210</v>
      </c>
      <c r="F12" s="29">
        <f t="shared" si="3"/>
        <v>0</v>
      </c>
      <c r="G12" s="29">
        <f t="shared" si="3"/>
        <v>0</v>
      </c>
      <c r="H12" s="29">
        <f t="shared" si="3"/>
        <v>0</v>
      </c>
      <c r="I12" s="29">
        <f t="shared" si="3"/>
        <v>728115</v>
      </c>
      <c r="J12" s="29">
        <f t="shared" si="3"/>
        <v>0</v>
      </c>
      <c r="K12" s="29">
        <f t="shared" si="3"/>
        <v>0</v>
      </c>
      <c r="L12" s="29">
        <f t="shared" si="3"/>
        <v>0</v>
      </c>
      <c r="M12" s="29">
        <f t="shared" si="3"/>
        <v>0</v>
      </c>
      <c r="N12" s="40">
        <f t="shared" si="1"/>
        <v>1354142</v>
      </c>
      <c r="O12" s="41">
        <f t="shared" si="2"/>
        <v>265.10219263899768</v>
      </c>
      <c r="P12" s="10"/>
    </row>
    <row r="13" spans="1:133">
      <c r="A13" s="12"/>
      <c r="B13" s="42">
        <v>521</v>
      </c>
      <c r="C13" s="19" t="s">
        <v>26</v>
      </c>
      <c r="D13" s="43">
        <v>623817</v>
      </c>
      <c r="E13" s="43">
        <v>2210</v>
      </c>
      <c r="F13" s="43">
        <v>0</v>
      </c>
      <c r="G13" s="43">
        <v>0</v>
      </c>
      <c r="H13" s="43">
        <v>0</v>
      </c>
      <c r="I13" s="43">
        <v>0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626027</v>
      </c>
      <c r="O13" s="44">
        <f t="shared" si="2"/>
        <v>122.55814408770556</v>
      </c>
      <c r="P13" s="9"/>
    </row>
    <row r="14" spans="1:133">
      <c r="A14" s="12"/>
      <c r="B14" s="42">
        <v>524</v>
      </c>
      <c r="C14" s="19" t="s">
        <v>27</v>
      </c>
      <c r="D14" s="43">
        <v>0</v>
      </c>
      <c r="E14" s="43">
        <v>0</v>
      </c>
      <c r="F14" s="43">
        <v>0</v>
      </c>
      <c r="G14" s="43">
        <v>0</v>
      </c>
      <c r="H14" s="43">
        <v>0</v>
      </c>
      <c r="I14" s="43">
        <v>728115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728115</v>
      </c>
      <c r="O14" s="44">
        <f t="shared" si="2"/>
        <v>142.54404855129209</v>
      </c>
      <c r="P14" s="9"/>
    </row>
    <row r="15" spans="1:133" ht="15.75">
      <c r="A15" s="26" t="s">
        <v>28</v>
      </c>
      <c r="B15" s="27"/>
      <c r="C15" s="28"/>
      <c r="D15" s="29">
        <f t="shared" ref="D15:M15" si="4">SUM(D16:D17)</f>
        <v>0</v>
      </c>
      <c r="E15" s="29">
        <f t="shared" si="4"/>
        <v>0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695691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40">
        <f t="shared" si="1"/>
        <v>695691</v>
      </c>
      <c r="O15" s="41">
        <f t="shared" si="2"/>
        <v>136.1963586530932</v>
      </c>
      <c r="P15" s="10"/>
    </row>
    <row r="16" spans="1:133">
      <c r="A16" s="12"/>
      <c r="B16" s="42">
        <v>533</v>
      </c>
      <c r="C16" s="19" t="s">
        <v>29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472686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472686</v>
      </c>
      <c r="O16" s="44">
        <f t="shared" si="2"/>
        <v>92.538371182458889</v>
      </c>
      <c r="P16" s="9"/>
    </row>
    <row r="17" spans="1:119">
      <c r="A17" s="12"/>
      <c r="B17" s="42">
        <v>535</v>
      </c>
      <c r="C17" s="19" t="s">
        <v>30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223005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223005</v>
      </c>
      <c r="O17" s="44">
        <f t="shared" si="2"/>
        <v>43.657987470634296</v>
      </c>
      <c r="P17" s="9"/>
    </row>
    <row r="18" spans="1:119" ht="15.75">
      <c r="A18" s="26" t="s">
        <v>32</v>
      </c>
      <c r="B18" s="27"/>
      <c r="C18" s="28"/>
      <c r="D18" s="29">
        <f t="shared" ref="D18:M18" si="5">SUM(D19:D20)</f>
        <v>473665</v>
      </c>
      <c r="E18" s="29">
        <f t="shared" si="5"/>
        <v>89241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0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29">
        <f t="shared" si="1"/>
        <v>562906</v>
      </c>
      <c r="O18" s="41">
        <f t="shared" si="2"/>
        <v>110.20086139389194</v>
      </c>
      <c r="P18" s="10"/>
    </row>
    <row r="19" spans="1:119">
      <c r="A19" s="12"/>
      <c r="B19" s="42">
        <v>541</v>
      </c>
      <c r="C19" s="19" t="s">
        <v>33</v>
      </c>
      <c r="D19" s="43">
        <v>473665</v>
      </c>
      <c r="E19" s="43">
        <v>78162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551827</v>
      </c>
      <c r="O19" s="44">
        <f t="shared" si="2"/>
        <v>108.03191072826938</v>
      </c>
      <c r="P19" s="9"/>
    </row>
    <row r="20" spans="1:119">
      <c r="A20" s="12"/>
      <c r="B20" s="42">
        <v>549</v>
      </c>
      <c r="C20" s="19" t="s">
        <v>34</v>
      </c>
      <c r="D20" s="43">
        <v>0</v>
      </c>
      <c r="E20" s="43">
        <v>11079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11079</v>
      </c>
      <c r="O20" s="44">
        <f t="shared" si="2"/>
        <v>2.1689506656225528</v>
      </c>
      <c r="P20" s="9"/>
    </row>
    <row r="21" spans="1:119" ht="15.75">
      <c r="A21" s="26" t="s">
        <v>35</v>
      </c>
      <c r="B21" s="27"/>
      <c r="C21" s="28"/>
      <c r="D21" s="29">
        <f t="shared" ref="D21:M21" si="6">SUM(D22:D23)</f>
        <v>73670</v>
      </c>
      <c r="E21" s="29">
        <f t="shared" si="6"/>
        <v>6397039</v>
      </c>
      <c r="F21" s="29">
        <f t="shared" si="6"/>
        <v>0</v>
      </c>
      <c r="G21" s="29">
        <f t="shared" si="6"/>
        <v>0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1"/>
        <v>6470709</v>
      </c>
      <c r="O21" s="41">
        <f t="shared" si="2"/>
        <v>1266.7793657008615</v>
      </c>
      <c r="P21" s="9"/>
    </row>
    <row r="22" spans="1:119">
      <c r="A22" s="12"/>
      <c r="B22" s="42">
        <v>572</v>
      </c>
      <c r="C22" s="19" t="s">
        <v>36</v>
      </c>
      <c r="D22" s="43">
        <v>64918</v>
      </c>
      <c r="E22" s="43">
        <v>6242588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6307506</v>
      </c>
      <c r="O22" s="44">
        <f t="shared" si="2"/>
        <v>1234.8288958496476</v>
      </c>
      <c r="P22" s="9"/>
    </row>
    <row r="23" spans="1:119">
      <c r="A23" s="12"/>
      <c r="B23" s="42">
        <v>574</v>
      </c>
      <c r="C23" s="19" t="s">
        <v>37</v>
      </c>
      <c r="D23" s="43">
        <v>8752</v>
      </c>
      <c r="E23" s="43">
        <v>154451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163203</v>
      </c>
      <c r="O23" s="44">
        <f t="shared" si="2"/>
        <v>31.950469851213782</v>
      </c>
      <c r="P23" s="9"/>
    </row>
    <row r="24" spans="1:119" ht="15.75">
      <c r="A24" s="26" t="s">
        <v>39</v>
      </c>
      <c r="B24" s="27"/>
      <c r="C24" s="28"/>
      <c r="D24" s="29">
        <f t="shared" ref="D24:M24" si="7">SUM(D25:D25)</f>
        <v>62114</v>
      </c>
      <c r="E24" s="29">
        <f t="shared" si="7"/>
        <v>542084</v>
      </c>
      <c r="F24" s="29">
        <f t="shared" si="7"/>
        <v>0</v>
      </c>
      <c r="G24" s="29">
        <f t="shared" si="7"/>
        <v>0</v>
      </c>
      <c r="H24" s="29">
        <f t="shared" si="7"/>
        <v>0</v>
      </c>
      <c r="I24" s="29">
        <f t="shared" si="7"/>
        <v>260700</v>
      </c>
      <c r="J24" s="29">
        <f t="shared" si="7"/>
        <v>0</v>
      </c>
      <c r="K24" s="29">
        <f t="shared" si="7"/>
        <v>0</v>
      </c>
      <c r="L24" s="29">
        <f t="shared" si="7"/>
        <v>0</v>
      </c>
      <c r="M24" s="29">
        <f t="shared" si="7"/>
        <v>0</v>
      </c>
      <c r="N24" s="29">
        <f t="shared" si="1"/>
        <v>864898</v>
      </c>
      <c r="O24" s="41">
        <f t="shared" si="2"/>
        <v>169.32223962411902</v>
      </c>
      <c r="P24" s="9"/>
    </row>
    <row r="25" spans="1:119" ht="15.75" thickBot="1">
      <c r="A25" s="12"/>
      <c r="B25" s="42">
        <v>581</v>
      </c>
      <c r="C25" s="19" t="s">
        <v>38</v>
      </c>
      <c r="D25" s="43">
        <v>62114</v>
      </c>
      <c r="E25" s="43">
        <v>542084</v>
      </c>
      <c r="F25" s="43">
        <v>0</v>
      </c>
      <c r="G25" s="43">
        <v>0</v>
      </c>
      <c r="H25" s="43">
        <v>0</v>
      </c>
      <c r="I25" s="43">
        <v>260700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864898</v>
      </c>
      <c r="O25" s="44">
        <f t="shared" si="2"/>
        <v>169.32223962411902</v>
      </c>
      <c r="P25" s="9"/>
    </row>
    <row r="26" spans="1:119" ht="16.5" thickBot="1">
      <c r="A26" s="13" t="s">
        <v>10</v>
      </c>
      <c r="B26" s="21"/>
      <c r="C26" s="20"/>
      <c r="D26" s="14">
        <f>SUM(D5,D12,D15,D18,D21,D24)</f>
        <v>1902398</v>
      </c>
      <c r="E26" s="14">
        <f t="shared" ref="E26:M26" si="8">SUM(E5,E12,E15,E18,E21,E24)</f>
        <v>7037576</v>
      </c>
      <c r="F26" s="14">
        <f t="shared" si="8"/>
        <v>0</v>
      </c>
      <c r="G26" s="14">
        <f t="shared" si="8"/>
        <v>0</v>
      </c>
      <c r="H26" s="14">
        <f t="shared" si="8"/>
        <v>0</v>
      </c>
      <c r="I26" s="14">
        <f t="shared" si="8"/>
        <v>1684506</v>
      </c>
      <c r="J26" s="14">
        <f t="shared" si="8"/>
        <v>0</v>
      </c>
      <c r="K26" s="14">
        <f t="shared" si="8"/>
        <v>0</v>
      </c>
      <c r="L26" s="14">
        <f t="shared" si="8"/>
        <v>0</v>
      </c>
      <c r="M26" s="14">
        <f t="shared" si="8"/>
        <v>0</v>
      </c>
      <c r="N26" s="14">
        <f t="shared" si="1"/>
        <v>10624480</v>
      </c>
      <c r="O26" s="35">
        <f t="shared" si="2"/>
        <v>2079.9686765857477</v>
      </c>
      <c r="P26" s="6"/>
      <c r="Q26" s="2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</row>
    <row r="27" spans="1:119">
      <c r="A27" s="15"/>
      <c r="B27" s="17"/>
      <c r="C27" s="17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8"/>
    </row>
    <row r="28" spans="1:119">
      <c r="A28" s="36"/>
      <c r="B28" s="37"/>
      <c r="C28" s="37"/>
      <c r="D28" s="38"/>
      <c r="E28" s="38"/>
      <c r="F28" s="38"/>
      <c r="G28" s="38"/>
      <c r="H28" s="38"/>
      <c r="I28" s="38"/>
      <c r="J28" s="38"/>
      <c r="K28" s="38"/>
      <c r="L28" s="93" t="s">
        <v>51</v>
      </c>
      <c r="M28" s="93"/>
      <c r="N28" s="93"/>
      <c r="O28" s="39">
        <v>5108</v>
      </c>
    </row>
    <row r="29" spans="1:119">
      <c r="A29" s="94"/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6"/>
    </row>
    <row r="30" spans="1:119" ht="15.75" customHeight="1" thickBot="1">
      <c r="A30" s="97" t="s">
        <v>44</v>
      </c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9"/>
    </row>
  </sheetData>
  <mergeCells count="10">
    <mergeCell ref="L28:N28"/>
    <mergeCell ref="A29:O29"/>
    <mergeCell ref="A30:O3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C30"/>
  <sheetViews>
    <sheetView workbookViewId="0">
      <selection sqref="A1:O1"/>
    </sheetView>
  </sheetViews>
  <sheetFormatPr defaultColWidth="9.77734375" defaultRowHeight="15"/>
  <cols>
    <col min="1" max="1" width="1.77734375" style="3" customWidth="1"/>
    <col min="2" max="2" width="6.77734375" style="3" customWidth="1"/>
    <col min="3" max="3" width="55.77734375" style="3" customWidth="1"/>
    <col min="4" max="5" width="16.77734375" style="4" customWidth="1"/>
    <col min="6" max="7" width="15.77734375" style="4" customWidth="1"/>
    <col min="8" max="8" width="13.77734375" style="4" customWidth="1"/>
    <col min="9" max="10" width="15.77734375" style="4" customWidth="1"/>
    <col min="11" max="13" width="13.77734375" style="4" customWidth="1"/>
    <col min="14" max="14" width="16.77734375" style="4" customWidth="1"/>
    <col min="15" max="15" width="13.77734375" style="3" customWidth="1"/>
    <col min="16" max="16" width="9.77734375" style="3" customWidth="1"/>
    <col min="17" max="17" width="9.77734375" style="3"/>
  </cols>
  <sheetData>
    <row r="1" spans="1:133" ht="27.75">
      <c r="A1" s="100" t="s">
        <v>41</v>
      </c>
      <c r="B1" s="101"/>
      <c r="C1" s="101"/>
      <c r="D1" s="101"/>
      <c r="E1" s="101"/>
      <c r="F1" s="101"/>
      <c r="G1" s="101"/>
      <c r="H1" s="101"/>
      <c r="I1" s="101"/>
      <c r="J1" s="101"/>
      <c r="K1" s="101"/>
      <c r="L1" s="101"/>
      <c r="M1" s="101"/>
      <c r="N1" s="101"/>
      <c r="O1" s="102"/>
      <c r="P1" s="7"/>
      <c r="Q1"/>
    </row>
    <row r="2" spans="1:133" ht="24" thickBot="1">
      <c r="A2" s="103" t="s">
        <v>66</v>
      </c>
      <c r="B2" s="104"/>
      <c r="C2" s="104"/>
      <c r="D2" s="104"/>
      <c r="E2" s="104"/>
      <c r="F2" s="104"/>
      <c r="G2" s="104"/>
      <c r="H2" s="104"/>
      <c r="I2" s="104"/>
      <c r="J2" s="104"/>
      <c r="K2" s="104"/>
      <c r="L2" s="104"/>
      <c r="M2" s="104"/>
      <c r="N2" s="104"/>
      <c r="O2" s="105"/>
      <c r="P2" s="7"/>
      <c r="Q2"/>
    </row>
    <row r="3" spans="1:133" ht="18" customHeight="1">
      <c r="A3" s="106" t="s">
        <v>12</v>
      </c>
      <c r="B3" s="107"/>
      <c r="C3" s="108"/>
      <c r="D3" s="112" t="s">
        <v>6</v>
      </c>
      <c r="E3" s="113"/>
      <c r="F3" s="113"/>
      <c r="G3" s="113"/>
      <c r="H3" s="114"/>
      <c r="I3" s="112" t="s">
        <v>7</v>
      </c>
      <c r="J3" s="114"/>
      <c r="K3" s="112" t="s">
        <v>9</v>
      </c>
      <c r="L3" s="114"/>
      <c r="M3" s="33"/>
      <c r="N3" s="34"/>
      <c r="O3" s="115" t="s">
        <v>17</v>
      </c>
      <c r="P3" s="11"/>
      <c r="Q3"/>
    </row>
    <row r="4" spans="1:133" ht="32.25" customHeight="1" thickBot="1">
      <c r="A4" s="109"/>
      <c r="B4" s="110"/>
      <c r="C4" s="111"/>
      <c r="D4" s="31" t="s">
        <v>0</v>
      </c>
      <c r="E4" s="31" t="s">
        <v>13</v>
      </c>
      <c r="F4" s="31" t="s">
        <v>14</v>
      </c>
      <c r="G4" s="31" t="s">
        <v>15</v>
      </c>
      <c r="H4" s="31" t="s">
        <v>1</v>
      </c>
      <c r="I4" s="31" t="s">
        <v>2</v>
      </c>
      <c r="J4" s="32" t="s">
        <v>16</v>
      </c>
      <c r="K4" s="32" t="s">
        <v>3</v>
      </c>
      <c r="L4" s="32" t="s">
        <v>4</v>
      </c>
      <c r="M4" s="32" t="s">
        <v>5</v>
      </c>
      <c r="N4" s="32" t="s">
        <v>8</v>
      </c>
      <c r="O4" s="116"/>
      <c r="P4" s="8"/>
      <c r="Q4" s="1"/>
      <c r="R4" s="1"/>
      <c r="S4" s="1"/>
      <c r="T4" s="1"/>
      <c r="U4" s="1"/>
      <c r="V4" s="1"/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  <c r="AI4" s="1"/>
      <c r="AJ4" s="1"/>
      <c r="AK4" s="1"/>
      <c r="AL4" s="1"/>
      <c r="AM4" s="1"/>
      <c r="AN4" s="1"/>
      <c r="AO4" s="1"/>
      <c r="AP4" s="1"/>
      <c r="AQ4" s="1"/>
      <c r="AR4" s="1"/>
      <c r="AS4" s="1"/>
      <c r="AT4" s="1"/>
      <c r="AU4" s="1"/>
      <c r="AV4" s="1"/>
      <c r="AW4" s="1"/>
      <c r="AX4" s="1"/>
      <c r="AY4" s="1"/>
      <c r="AZ4" s="1"/>
      <c r="BA4" s="1"/>
      <c r="BB4" s="1"/>
      <c r="BC4" s="1"/>
      <c r="BD4" s="1"/>
      <c r="BE4" s="1"/>
      <c r="BF4" s="1"/>
      <c r="BG4" s="1"/>
      <c r="BH4" s="1"/>
      <c r="BI4" s="1"/>
      <c r="BJ4" s="1"/>
      <c r="BK4" s="1"/>
      <c r="BL4" s="1"/>
      <c r="BM4" s="1"/>
      <c r="BN4" s="1"/>
      <c r="BO4" s="1"/>
      <c r="BP4" s="1"/>
      <c r="BQ4" s="1"/>
      <c r="BR4" s="1"/>
      <c r="BS4" s="1"/>
      <c r="BT4" s="1"/>
      <c r="BU4" s="1"/>
      <c r="BV4" s="1"/>
      <c r="BW4" s="1"/>
      <c r="BX4" s="1"/>
      <c r="BY4" s="1"/>
      <c r="BZ4" s="1"/>
      <c r="CA4" s="1"/>
      <c r="CB4" s="1"/>
      <c r="CC4" s="1"/>
      <c r="CD4" s="1"/>
      <c r="CE4" s="1"/>
      <c r="CF4" s="1"/>
      <c r="CG4" s="1"/>
      <c r="CH4" s="1"/>
      <c r="CI4" s="1"/>
      <c r="CJ4" s="1"/>
      <c r="CK4" s="1"/>
      <c r="CL4" s="1"/>
      <c r="CM4" s="1"/>
      <c r="CN4" s="1"/>
      <c r="CO4" s="1"/>
      <c r="CP4" s="1"/>
      <c r="CQ4" s="1"/>
      <c r="CR4" s="1"/>
      <c r="CS4" s="1"/>
      <c r="CT4" s="1"/>
      <c r="CU4" s="1"/>
      <c r="CV4" s="1"/>
      <c r="CW4" s="1"/>
      <c r="CX4" s="1"/>
      <c r="CY4" s="1"/>
      <c r="CZ4" s="1"/>
      <c r="DA4" s="1"/>
      <c r="DB4" s="1"/>
      <c r="DC4" s="1"/>
      <c r="DD4" s="1"/>
      <c r="DE4" s="1"/>
      <c r="DF4" s="1"/>
      <c r="DG4" s="1"/>
      <c r="DH4" s="1"/>
      <c r="DI4" s="1"/>
      <c r="DJ4" s="1"/>
      <c r="DK4" s="1"/>
      <c r="DL4" s="1"/>
      <c r="DM4" s="1"/>
      <c r="DN4" s="1"/>
      <c r="DO4" s="1"/>
      <c r="DP4" s="1"/>
      <c r="DQ4" s="1"/>
      <c r="DR4" s="1"/>
      <c r="DS4" s="1"/>
      <c r="DT4" s="1"/>
      <c r="DU4" s="1"/>
      <c r="DV4" s="1"/>
      <c r="DW4" s="1"/>
      <c r="DX4" s="1"/>
      <c r="DY4" s="1"/>
      <c r="DZ4" s="1"/>
      <c r="EA4" s="1"/>
      <c r="EB4" s="1"/>
      <c r="EC4" s="1"/>
    </row>
    <row r="5" spans="1:133" ht="15.75">
      <c r="A5" s="22" t="s">
        <v>18</v>
      </c>
      <c r="B5" s="23"/>
      <c r="C5" s="23"/>
      <c r="D5" s="24">
        <f t="shared" ref="D5:M5" si="0">SUM(D6:D10)</f>
        <v>622656</v>
      </c>
      <c r="E5" s="24">
        <f t="shared" si="0"/>
        <v>29978</v>
      </c>
      <c r="F5" s="24">
        <f t="shared" si="0"/>
        <v>0</v>
      </c>
      <c r="G5" s="24">
        <f t="shared" si="0"/>
        <v>0</v>
      </c>
      <c r="H5" s="24">
        <f t="shared" si="0"/>
        <v>0</v>
      </c>
      <c r="I5" s="24">
        <f t="shared" si="0"/>
        <v>0</v>
      </c>
      <c r="J5" s="24">
        <f t="shared" si="0"/>
        <v>0</v>
      </c>
      <c r="K5" s="24">
        <f t="shared" si="0"/>
        <v>0</v>
      </c>
      <c r="L5" s="24">
        <f t="shared" si="0"/>
        <v>0</v>
      </c>
      <c r="M5" s="24">
        <f t="shared" si="0"/>
        <v>0</v>
      </c>
      <c r="N5" s="25">
        <f t="shared" ref="N5:N26" si="1">SUM(D5:M5)</f>
        <v>652634</v>
      </c>
      <c r="O5" s="30">
        <f t="shared" ref="O5:O26" si="2">(N5/O$28)</f>
        <v>139.24343930019202</v>
      </c>
      <c r="P5" s="6"/>
    </row>
    <row r="6" spans="1:133">
      <c r="A6" s="12"/>
      <c r="B6" s="42">
        <v>511</v>
      </c>
      <c r="C6" s="19" t="s">
        <v>19</v>
      </c>
      <c r="D6" s="43">
        <v>38790</v>
      </c>
      <c r="E6" s="43">
        <v>0</v>
      </c>
      <c r="F6" s="43">
        <v>0</v>
      </c>
      <c r="G6" s="43">
        <v>0</v>
      </c>
      <c r="H6" s="43">
        <v>0</v>
      </c>
      <c r="I6" s="43">
        <v>0</v>
      </c>
      <c r="J6" s="43">
        <v>0</v>
      </c>
      <c r="K6" s="43">
        <v>0</v>
      </c>
      <c r="L6" s="43">
        <v>0</v>
      </c>
      <c r="M6" s="43">
        <v>0</v>
      </c>
      <c r="N6" s="43">
        <f t="shared" si="1"/>
        <v>38790</v>
      </c>
      <c r="O6" s="44">
        <f t="shared" si="2"/>
        <v>8.2760827821634315</v>
      </c>
      <c r="P6" s="9"/>
    </row>
    <row r="7" spans="1:133">
      <c r="A7" s="12"/>
      <c r="B7" s="42">
        <v>512</v>
      </c>
      <c r="C7" s="19" t="s">
        <v>20</v>
      </c>
      <c r="D7" s="43">
        <v>139568</v>
      </c>
      <c r="E7" s="43">
        <v>0</v>
      </c>
      <c r="F7" s="43">
        <v>0</v>
      </c>
      <c r="G7" s="43">
        <v>0</v>
      </c>
      <c r="H7" s="43">
        <v>0</v>
      </c>
      <c r="I7" s="43">
        <v>0</v>
      </c>
      <c r="J7" s="43">
        <v>0</v>
      </c>
      <c r="K7" s="43">
        <v>0</v>
      </c>
      <c r="L7" s="43">
        <v>0</v>
      </c>
      <c r="M7" s="43">
        <v>0</v>
      </c>
      <c r="N7" s="43">
        <f t="shared" si="1"/>
        <v>139568</v>
      </c>
      <c r="O7" s="44">
        <f t="shared" si="2"/>
        <v>29.777682952848306</v>
      </c>
      <c r="P7" s="9"/>
    </row>
    <row r="8" spans="1:133">
      <c r="A8" s="12"/>
      <c r="B8" s="42">
        <v>513</v>
      </c>
      <c r="C8" s="19" t="s">
        <v>21</v>
      </c>
      <c r="D8" s="43">
        <v>178148</v>
      </c>
      <c r="E8" s="43">
        <v>678</v>
      </c>
      <c r="F8" s="43">
        <v>0</v>
      </c>
      <c r="G8" s="43">
        <v>0</v>
      </c>
      <c r="H8" s="43">
        <v>0</v>
      </c>
      <c r="I8" s="43">
        <v>0</v>
      </c>
      <c r="J8" s="43">
        <v>0</v>
      </c>
      <c r="K8" s="43">
        <v>0</v>
      </c>
      <c r="L8" s="43">
        <v>0</v>
      </c>
      <c r="M8" s="43">
        <v>0</v>
      </c>
      <c r="N8" s="43">
        <f t="shared" si="1"/>
        <v>178826</v>
      </c>
      <c r="O8" s="44">
        <f t="shared" si="2"/>
        <v>38.15361638574781</v>
      </c>
      <c r="P8" s="9"/>
    </row>
    <row r="9" spans="1:133">
      <c r="A9" s="12"/>
      <c r="B9" s="42">
        <v>514</v>
      </c>
      <c r="C9" s="19" t="s">
        <v>22</v>
      </c>
      <c r="D9" s="43">
        <v>50854</v>
      </c>
      <c r="E9" s="43">
        <v>0</v>
      </c>
      <c r="F9" s="43">
        <v>0</v>
      </c>
      <c r="G9" s="43">
        <v>0</v>
      </c>
      <c r="H9" s="43">
        <v>0</v>
      </c>
      <c r="I9" s="43">
        <v>0</v>
      </c>
      <c r="J9" s="43">
        <v>0</v>
      </c>
      <c r="K9" s="43">
        <v>0</v>
      </c>
      <c r="L9" s="43">
        <v>0</v>
      </c>
      <c r="M9" s="43">
        <v>0</v>
      </c>
      <c r="N9" s="43">
        <f t="shared" si="1"/>
        <v>50854</v>
      </c>
      <c r="O9" s="44">
        <f t="shared" si="2"/>
        <v>10.850010667804566</v>
      </c>
      <c r="P9" s="9"/>
    </row>
    <row r="10" spans="1:133">
      <c r="A10" s="12"/>
      <c r="B10" s="42">
        <v>519</v>
      </c>
      <c r="C10" s="19" t="s">
        <v>24</v>
      </c>
      <c r="D10" s="43">
        <v>215296</v>
      </c>
      <c r="E10" s="43">
        <v>29300</v>
      </c>
      <c r="F10" s="43">
        <v>0</v>
      </c>
      <c r="G10" s="43">
        <v>0</v>
      </c>
      <c r="H10" s="43">
        <v>0</v>
      </c>
      <c r="I10" s="43">
        <v>0</v>
      </c>
      <c r="J10" s="43">
        <v>0</v>
      </c>
      <c r="K10" s="43">
        <v>0</v>
      </c>
      <c r="L10" s="43">
        <v>0</v>
      </c>
      <c r="M10" s="43">
        <v>0</v>
      </c>
      <c r="N10" s="43">
        <f t="shared" si="1"/>
        <v>244596</v>
      </c>
      <c r="O10" s="44">
        <f t="shared" si="2"/>
        <v>52.186046511627907</v>
      </c>
      <c r="P10" s="9"/>
    </row>
    <row r="11" spans="1:133" ht="15.75">
      <c r="A11" s="26" t="s">
        <v>25</v>
      </c>
      <c r="B11" s="27"/>
      <c r="C11" s="28"/>
      <c r="D11" s="29">
        <f t="shared" ref="D11:M11" si="3">SUM(D12:D14)</f>
        <v>600771</v>
      </c>
      <c r="E11" s="29">
        <f t="shared" si="3"/>
        <v>101022</v>
      </c>
      <c r="F11" s="29">
        <f t="shared" si="3"/>
        <v>0</v>
      </c>
      <c r="G11" s="29">
        <f t="shared" si="3"/>
        <v>0</v>
      </c>
      <c r="H11" s="29">
        <f t="shared" si="3"/>
        <v>0</v>
      </c>
      <c r="I11" s="29">
        <f t="shared" si="3"/>
        <v>637675</v>
      </c>
      <c r="J11" s="29">
        <f t="shared" si="3"/>
        <v>0</v>
      </c>
      <c r="K11" s="29">
        <f t="shared" si="3"/>
        <v>0</v>
      </c>
      <c r="L11" s="29">
        <f t="shared" si="3"/>
        <v>0</v>
      </c>
      <c r="M11" s="29">
        <f t="shared" si="3"/>
        <v>0</v>
      </c>
      <c r="N11" s="40">
        <f t="shared" si="1"/>
        <v>1339468</v>
      </c>
      <c r="O11" s="41">
        <f t="shared" si="2"/>
        <v>285.78365692340515</v>
      </c>
      <c r="P11" s="10"/>
    </row>
    <row r="12" spans="1:133">
      <c r="A12" s="12"/>
      <c r="B12" s="42">
        <v>521</v>
      </c>
      <c r="C12" s="19" t="s">
        <v>26</v>
      </c>
      <c r="D12" s="43">
        <v>600771</v>
      </c>
      <c r="E12" s="43">
        <v>100812</v>
      </c>
      <c r="F12" s="43">
        <v>0</v>
      </c>
      <c r="G12" s="43">
        <v>0</v>
      </c>
      <c r="H12" s="43">
        <v>0</v>
      </c>
      <c r="I12" s="43">
        <v>0</v>
      </c>
      <c r="J12" s="43">
        <v>0</v>
      </c>
      <c r="K12" s="43">
        <v>0</v>
      </c>
      <c r="L12" s="43">
        <v>0</v>
      </c>
      <c r="M12" s="43">
        <v>0</v>
      </c>
      <c r="N12" s="43">
        <f t="shared" si="1"/>
        <v>701583</v>
      </c>
      <c r="O12" s="44">
        <f t="shared" si="2"/>
        <v>149.68700661403884</v>
      </c>
      <c r="P12" s="9"/>
    </row>
    <row r="13" spans="1:133">
      <c r="A13" s="12"/>
      <c r="B13" s="42">
        <v>524</v>
      </c>
      <c r="C13" s="19" t="s">
        <v>27</v>
      </c>
      <c r="D13" s="43">
        <v>0</v>
      </c>
      <c r="E13" s="43">
        <v>0</v>
      </c>
      <c r="F13" s="43">
        <v>0</v>
      </c>
      <c r="G13" s="43">
        <v>0</v>
      </c>
      <c r="H13" s="43">
        <v>0</v>
      </c>
      <c r="I13" s="43">
        <v>637675</v>
      </c>
      <c r="J13" s="43">
        <v>0</v>
      </c>
      <c r="K13" s="43">
        <v>0</v>
      </c>
      <c r="L13" s="43">
        <v>0</v>
      </c>
      <c r="M13" s="43">
        <v>0</v>
      </c>
      <c r="N13" s="43">
        <f t="shared" si="1"/>
        <v>637675</v>
      </c>
      <c r="O13" s="44">
        <f t="shared" si="2"/>
        <v>136.05184553018989</v>
      </c>
      <c r="P13" s="9"/>
    </row>
    <row r="14" spans="1:133">
      <c r="A14" s="12"/>
      <c r="B14" s="42">
        <v>525</v>
      </c>
      <c r="C14" s="19" t="s">
        <v>67</v>
      </c>
      <c r="D14" s="43">
        <v>0</v>
      </c>
      <c r="E14" s="43">
        <v>210</v>
      </c>
      <c r="F14" s="43">
        <v>0</v>
      </c>
      <c r="G14" s="43">
        <v>0</v>
      </c>
      <c r="H14" s="43">
        <v>0</v>
      </c>
      <c r="I14" s="43">
        <v>0</v>
      </c>
      <c r="J14" s="43">
        <v>0</v>
      </c>
      <c r="K14" s="43">
        <v>0</v>
      </c>
      <c r="L14" s="43">
        <v>0</v>
      </c>
      <c r="M14" s="43">
        <v>0</v>
      </c>
      <c r="N14" s="43">
        <f t="shared" si="1"/>
        <v>210</v>
      </c>
      <c r="O14" s="44">
        <f t="shared" si="2"/>
        <v>4.4804779176445486E-2</v>
      </c>
      <c r="P14" s="9"/>
    </row>
    <row r="15" spans="1:133" ht="15.75">
      <c r="A15" s="26" t="s">
        <v>28</v>
      </c>
      <c r="B15" s="27"/>
      <c r="C15" s="28"/>
      <c r="D15" s="29">
        <f t="shared" ref="D15:M15" si="4">SUM(D16:D17)</f>
        <v>0</v>
      </c>
      <c r="E15" s="29">
        <f t="shared" si="4"/>
        <v>0</v>
      </c>
      <c r="F15" s="29">
        <f t="shared" si="4"/>
        <v>0</v>
      </c>
      <c r="G15" s="29">
        <f t="shared" si="4"/>
        <v>0</v>
      </c>
      <c r="H15" s="29">
        <f t="shared" si="4"/>
        <v>0</v>
      </c>
      <c r="I15" s="29">
        <f t="shared" si="4"/>
        <v>629605</v>
      </c>
      <c r="J15" s="29">
        <f t="shared" si="4"/>
        <v>0</v>
      </c>
      <c r="K15" s="29">
        <f t="shared" si="4"/>
        <v>0</v>
      </c>
      <c r="L15" s="29">
        <f t="shared" si="4"/>
        <v>0</v>
      </c>
      <c r="M15" s="29">
        <f t="shared" si="4"/>
        <v>0</v>
      </c>
      <c r="N15" s="40">
        <f t="shared" si="1"/>
        <v>629605</v>
      </c>
      <c r="O15" s="41">
        <f t="shared" si="2"/>
        <v>134.33006187326649</v>
      </c>
      <c r="P15" s="10"/>
    </row>
    <row r="16" spans="1:133">
      <c r="A16" s="12"/>
      <c r="B16" s="42">
        <v>533</v>
      </c>
      <c r="C16" s="19" t="s">
        <v>29</v>
      </c>
      <c r="D16" s="43">
        <v>0</v>
      </c>
      <c r="E16" s="43">
        <v>0</v>
      </c>
      <c r="F16" s="43">
        <v>0</v>
      </c>
      <c r="G16" s="43">
        <v>0</v>
      </c>
      <c r="H16" s="43">
        <v>0</v>
      </c>
      <c r="I16" s="43">
        <v>451678</v>
      </c>
      <c r="J16" s="43">
        <v>0</v>
      </c>
      <c r="K16" s="43">
        <v>0</v>
      </c>
      <c r="L16" s="43">
        <v>0</v>
      </c>
      <c r="M16" s="43">
        <v>0</v>
      </c>
      <c r="N16" s="43">
        <f t="shared" si="1"/>
        <v>451678</v>
      </c>
      <c r="O16" s="44">
        <f t="shared" si="2"/>
        <v>96.368252613612114</v>
      </c>
      <c r="P16" s="9"/>
    </row>
    <row r="17" spans="1:119">
      <c r="A17" s="12"/>
      <c r="B17" s="42">
        <v>535</v>
      </c>
      <c r="C17" s="19" t="s">
        <v>30</v>
      </c>
      <c r="D17" s="43">
        <v>0</v>
      </c>
      <c r="E17" s="43">
        <v>0</v>
      </c>
      <c r="F17" s="43">
        <v>0</v>
      </c>
      <c r="G17" s="43">
        <v>0</v>
      </c>
      <c r="H17" s="43">
        <v>0</v>
      </c>
      <c r="I17" s="43">
        <v>177927</v>
      </c>
      <c r="J17" s="43">
        <v>0</v>
      </c>
      <c r="K17" s="43">
        <v>0</v>
      </c>
      <c r="L17" s="43">
        <v>0</v>
      </c>
      <c r="M17" s="43">
        <v>0</v>
      </c>
      <c r="N17" s="43">
        <f t="shared" si="1"/>
        <v>177927</v>
      </c>
      <c r="O17" s="44">
        <f t="shared" si="2"/>
        <v>37.961809259654366</v>
      </c>
      <c r="P17" s="9"/>
    </row>
    <row r="18" spans="1:119" ht="15.75">
      <c r="A18" s="26" t="s">
        <v>32</v>
      </c>
      <c r="B18" s="27"/>
      <c r="C18" s="28"/>
      <c r="D18" s="29">
        <f t="shared" ref="D18:M18" si="5">SUM(D19:D20)</f>
        <v>431415</v>
      </c>
      <c r="E18" s="29">
        <f t="shared" si="5"/>
        <v>2580265</v>
      </c>
      <c r="F18" s="29">
        <f t="shared" si="5"/>
        <v>0</v>
      </c>
      <c r="G18" s="29">
        <f t="shared" si="5"/>
        <v>0</v>
      </c>
      <c r="H18" s="29">
        <f t="shared" si="5"/>
        <v>0</v>
      </c>
      <c r="I18" s="29">
        <f t="shared" si="5"/>
        <v>0</v>
      </c>
      <c r="J18" s="29">
        <f t="shared" si="5"/>
        <v>0</v>
      </c>
      <c r="K18" s="29">
        <f t="shared" si="5"/>
        <v>0</v>
      </c>
      <c r="L18" s="29">
        <f t="shared" si="5"/>
        <v>0</v>
      </c>
      <c r="M18" s="29">
        <f t="shared" si="5"/>
        <v>0</v>
      </c>
      <c r="N18" s="29">
        <f t="shared" si="1"/>
        <v>3011680</v>
      </c>
      <c r="O18" s="41">
        <f t="shared" si="2"/>
        <v>642.5602730957969</v>
      </c>
      <c r="P18" s="10"/>
    </row>
    <row r="19" spans="1:119">
      <c r="A19" s="12"/>
      <c r="B19" s="42">
        <v>541</v>
      </c>
      <c r="C19" s="19" t="s">
        <v>33</v>
      </c>
      <c r="D19" s="43">
        <v>431415</v>
      </c>
      <c r="E19" s="43">
        <v>63749</v>
      </c>
      <c r="F19" s="43">
        <v>0</v>
      </c>
      <c r="G19" s="43">
        <v>0</v>
      </c>
      <c r="H19" s="43">
        <v>0</v>
      </c>
      <c r="I19" s="43">
        <v>0</v>
      </c>
      <c r="J19" s="43">
        <v>0</v>
      </c>
      <c r="K19" s="43">
        <v>0</v>
      </c>
      <c r="L19" s="43">
        <v>0</v>
      </c>
      <c r="M19" s="43">
        <v>0</v>
      </c>
      <c r="N19" s="43">
        <f t="shared" si="1"/>
        <v>495164</v>
      </c>
      <c r="O19" s="44">
        <f t="shared" si="2"/>
        <v>105.6462556005974</v>
      </c>
      <c r="P19" s="9"/>
    </row>
    <row r="20" spans="1:119">
      <c r="A20" s="12"/>
      <c r="B20" s="42">
        <v>549</v>
      </c>
      <c r="C20" s="19" t="s">
        <v>34</v>
      </c>
      <c r="D20" s="43">
        <v>0</v>
      </c>
      <c r="E20" s="43">
        <v>2516516</v>
      </c>
      <c r="F20" s="43">
        <v>0</v>
      </c>
      <c r="G20" s="43">
        <v>0</v>
      </c>
      <c r="H20" s="43">
        <v>0</v>
      </c>
      <c r="I20" s="43">
        <v>0</v>
      </c>
      <c r="J20" s="43">
        <v>0</v>
      </c>
      <c r="K20" s="43">
        <v>0</v>
      </c>
      <c r="L20" s="43">
        <v>0</v>
      </c>
      <c r="M20" s="43">
        <v>0</v>
      </c>
      <c r="N20" s="43">
        <f t="shared" si="1"/>
        <v>2516516</v>
      </c>
      <c r="O20" s="44">
        <f t="shared" si="2"/>
        <v>536.91401749519946</v>
      </c>
      <c r="P20" s="9"/>
    </row>
    <row r="21" spans="1:119" ht="15.75">
      <c r="A21" s="26" t="s">
        <v>35</v>
      </c>
      <c r="B21" s="27"/>
      <c r="C21" s="28"/>
      <c r="D21" s="29">
        <f t="shared" ref="D21:M21" si="6">SUM(D22:D23)</f>
        <v>44402</v>
      </c>
      <c r="E21" s="29">
        <f t="shared" si="6"/>
        <v>54058</v>
      </c>
      <c r="F21" s="29">
        <f t="shared" si="6"/>
        <v>0</v>
      </c>
      <c r="G21" s="29">
        <f t="shared" si="6"/>
        <v>0</v>
      </c>
      <c r="H21" s="29">
        <f t="shared" si="6"/>
        <v>0</v>
      </c>
      <c r="I21" s="29">
        <f t="shared" si="6"/>
        <v>0</v>
      </c>
      <c r="J21" s="29">
        <f t="shared" si="6"/>
        <v>0</v>
      </c>
      <c r="K21" s="29">
        <f t="shared" si="6"/>
        <v>0</v>
      </c>
      <c r="L21" s="29">
        <f t="shared" si="6"/>
        <v>0</v>
      </c>
      <c r="M21" s="29">
        <f t="shared" si="6"/>
        <v>0</v>
      </c>
      <c r="N21" s="29">
        <f t="shared" si="1"/>
        <v>98460</v>
      </c>
      <c r="O21" s="41">
        <f t="shared" si="2"/>
        <v>21.007040751013442</v>
      </c>
      <c r="P21" s="9"/>
    </row>
    <row r="22" spans="1:119">
      <c r="A22" s="12"/>
      <c r="B22" s="42">
        <v>572</v>
      </c>
      <c r="C22" s="19" t="s">
        <v>36</v>
      </c>
      <c r="D22" s="43">
        <v>38633</v>
      </c>
      <c r="E22" s="43">
        <v>36875</v>
      </c>
      <c r="F22" s="43">
        <v>0</v>
      </c>
      <c r="G22" s="43">
        <v>0</v>
      </c>
      <c r="H22" s="43">
        <v>0</v>
      </c>
      <c r="I22" s="43">
        <v>0</v>
      </c>
      <c r="J22" s="43">
        <v>0</v>
      </c>
      <c r="K22" s="43">
        <v>0</v>
      </c>
      <c r="L22" s="43">
        <v>0</v>
      </c>
      <c r="M22" s="43">
        <v>0</v>
      </c>
      <c r="N22" s="43">
        <f t="shared" si="1"/>
        <v>75508</v>
      </c>
      <c r="O22" s="44">
        <f t="shared" si="2"/>
        <v>16.110091743119266</v>
      </c>
      <c r="P22" s="9"/>
    </row>
    <row r="23" spans="1:119">
      <c r="A23" s="12"/>
      <c r="B23" s="42">
        <v>574</v>
      </c>
      <c r="C23" s="19" t="s">
        <v>37</v>
      </c>
      <c r="D23" s="43">
        <v>5769</v>
      </c>
      <c r="E23" s="43">
        <v>17183</v>
      </c>
      <c r="F23" s="43">
        <v>0</v>
      </c>
      <c r="G23" s="43">
        <v>0</v>
      </c>
      <c r="H23" s="43">
        <v>0</v>
      </c>
      <c r="I23" s="43">
        <v>0</v>
      </c>
      <c r="J23" s="43">
        <v>0</v>
      </c>
      <c r="K23" s="43">
        <v>0</v>
      </c>
      <c r="L23" s="43">
        <v>0</v>
      </c>
      <c r="M23" s="43">
        <v>0</v>
      </c>
      <c r="N23" s="43">
        <f t="shared" si="1"/>
        <v>22952</v>
      </c>
      <c r="O23" s="44">
        <f t="shared" si="2"/>
        <v>4.8969490078941753</v>
      </c>
      <c r="P23" s="9"/>
    </row>
    <row r="24" spans="1:119" ht="15.75">
      <c r="A24" s="26" t="s">
        <v>39</v>
      </c>
      <c r="B24" s="27"/>
      <c r="C24" s="28"/>
      <c r="D24" s="29">
        <f t="shared" ref="D24:M24" si="7">SUM(D25:D25)</f>
        <v>59119</v>
      </c>
      <c r="E24" s="29">
        <f t="shared" si="7"/>
        <v>1239748</v>
      </c>
      <c r="F24" s="29">
        <f t="shared" si="7"/>
        <v>0</v>
      </c>
      <c r="G24" s="29">
        <f t="shared" si="7"/>
        <v>0</v>
      </c>
      <c r="H24" s="29">
        <f t="shared" si="7"/>
        <v>0</v>
      </c>
      <c r="I24" s="29">
        <f t="shared" si="7"/>
        <v>242692</v>
      </c>
      <c r="J24" s="29">
        <f t="shared" si="7"/>
        <v>0</v>
      </c>
      <c r="K24" s="29">
        <f t="shared" si="7"/>
        <v>0</v>
      </c>
      <c r="L24" s="29">
        <f t="shared" si="7"/>
        <v>0</v>
      </c>
      <c r="M24" s="29">
        <f t="shared" si="7"/>
        <v>0</v>
      </c>
      <c r="N24" s="29">
        <f t="shared" si="1"/>
        <v>1541559</v>
      </c>
      <c r="O24" s="41">
        <f t="shared" si="2"/>
        <v>328.90100277362916</v>
      </c>
      <c r="P24" s="9"/>
    </row>
    <row r="25" spans="1:119" ht="15.75" thickBot="1">
      <c r="A25" s="12"/>
      <c r="B25" s="42">
        <v>581</v>
      </c>
      <c r="C25" s="19" t="s">
        <v>38</v>
      </c>
      <c r="D25" s="43">
        <v>59119</v>
      </c>
      <c r="E25" s="43">
        <v>1239748</v>
      </c>
      <c r="F25" s="43">
        <v>0</v>
      </c>
      <c r="G25" s="43">
        <v>0</v>
      </c>
      <c r="H25" s="43">
        <v>0</v>
      </c>
      <c r="I25" s="43">
        <v>242692</v>
      </c>
      <c r="J25" s="43">
        <v>0</v>
      </c>
      <c r="K25" s="43">
        <v>0</v>
      </c>
      <c r="L25" s="43">
        <v>0</v>
      </c>
      <c r="M25" s="43">
        <v>0</v>
      </c>
      <c r="N25" s="43">
        <f t="shared" si="1"/>
        <v>1541559</v>
      </c>
      <c r="O25" s="44">
        <f t="shared" si="2"/>
        <v>328.90100277362916</v>
      </c>
      <c r="P25" s="9"/>
    </row>
    <row r="26" spans="1:119" ht="16.5" thickBot="1">
      <c r="A26" s="13" t="s">
        <v>10</v>
      </c>
      <c r="B26" s="21"/>
      <c r="C26" s="20"/>
      <c r="D26" s="14">
        <f>SUM(D5,D11,D15,D18,D21,D24)</f>
        <v>1758363</v>
      </c>
      <c r="E26" s="14">
        <f t="shared" ref="E26:M26" si="8">SUM(E5,E11,E15,E18,E21,E24)</f>
        <v>4005071</v>
      </c>
      <c r="F26" s="14">
        <f t="shared" si="8"/>
        <v>0</v>
      </c>
      <c r="G26" s="14">
        <f t="shared" si="8"/>
        <v>0</v>
      </c>
      <c r="H26" s="14">
        <f t="shared" si="8"/>
        <v>0</v>
      </c>
      <c r="I26" s="14">
        <f t="shared" si="8"/>
        <v>1509972</v>
      </c>
      <c r="J26" s="14">
        <f t="shared" si="8"/>
        <v>0</v>
      </c>
      <c r="K26" s="14">
        <f t="shared" si="8"/>
        <v>0</v>
      </c>
      <c r="L26" s="14">
        <f t="shared" si="8"/>
        <v>0</v>
      </c>
      <c r="M26" s="14">
        <f t="shared" si="8"/>
        <v>0</v>
      </c>
      <c r="N26" s="14">
        <f t="shared" si="1"/>
        <v>7273406</v>
      </c>
      <c r="O26" s="35">
        <f t="shared" si="2"/>
        <v>1551.8254747173032</v>
      </c>
      <c r="P26" s="6"/>
      <c r="Q26" s="2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5"/>
      <c r="DH26" s="5"/>
      <c r="DI26" s="5"/>
      <c r="DJ26" s="5"/>
      <c r="DK26" s="5"/>
      <c r="DL26" s="5"/>
      <c r="DM26" s="5"/>
      <c r="DN26" s="5"/>
      <c r="DO26" s="5"/>
    </row>
    <row r="27" spans="1:119">
      <c r="A27" s="15"/>
      <c r="B27" s="17"/>
      <c r="C27" s="17"/>
      <c r="D27" s="16"/>
      <c r="E27" s="16"/>
      <c r="F27" s="16"/>
      <c r="G27" s="16"/>
      <c r="H27" s="16"/>
      <c r="I27" s="16"/>
      <c r="J27" s="16"/>
      <c r="K27" s="16"/>
      <c r="L27" s="16"/>
      <c r="M27" s="16"/>
      <c r="N27" s="16"/>
      <c r="O27" s="18"/>
    </row>
    <row r="28" spans="1:119">
      <c r="A28" s="36"/>
      <c r="B28" s="37"/>
      <c r="C28" s="37"/>
      <c r="D28" s="38"/>
      <c r="E28" s="38"/>
      <c r="F28" s="38"/>
      <c r="G28" s="38"/>
      <c r="H28" s="38"/>
      <c r="I28" s="38"/>
      <c r="J28" s="38"/>
      <c r="K28" s="38"/>
      <c r="L28" s="93" t="s">
        <v>68</v>
      </c>
      <c r="M28" s="93"/>
      <c r="N28" s="93"/>
      <c r="O28" s="39">
        <v>4687</v>
      </c>
    </row>
    <row r="29" spans="1:119">
      <c r="A29" s="94"/>
      <c r="B29" s="95"/>
      <c r="C29" s="95"/>
      <c r="D29" s="95"/>
      <c r="E29" s="95"/>
      <c r="F29" s="95"/>
      <c r="G29" s="95"/>
      <c r="H29" s="95"/>
      <c r="I29" s="95"/>
      <c r="J29" s="95"/>
      <c r="K29" s="95"/>
      <c r="L29" s="95"/>
      <c r="M29" s="95"/>
      <c r="N29" s="95"/>
      <c r="O29" s="96"/>
    </row>
    <row r="30" spans="1:119" ht="15.75" customHeight="1" thickBot="1">
      <c r="A30" s="97" t="s">
        <v>44</v>
      </c>
      <c r="B30" s="98"/>
      <c r="C30" s="98"/>
      <c r="D30" s="98"/>
      <c r="E30" s="98"/>
      <c r="F30" s="98"/>
      <c r="G30" s="98"/>
      <c r="H30" s="98"/>
      <c r="I30" s="98"/>
      <c r="J30" s="98"/>
      <c r="K30" s="98"/>
      <c r="L30" s="98"/>
      <c r="M30" s="98"/>
      <c r="N30" s="98"/>
      <c r="O30" s="99"/>
    </row>
  </sheetData>
  <mergeCells count="10">
    <mergeCell ref="L28:N28"/>
    <mergeCell ref="A29:O29"/>
    <mergeCell ref="A30:O30"/>
    <mergeCell ref="A1:O1"/>
    <mergeCell ref="A2:O2"/>
    <mergeCell ref="A3:C4"/>
    <mergeCell ref="D3:H3"/>
    <mergeCell ref="I3:J3"/>
    <mergeCell ref="K3:L3"/>
    <mergeCell ref="O3:O4"/>
  </mergeCells>
  <printOptions horizontalCentered="1"/>
  <pageMargins left="0.5" right="0.5" top="0.5" bottom="0.5" header="0.3" footer="0.3"/>
  <pageSetup paperSize="5" scale="56" fitToHeight="0" orientation="landscape" r:id="rId1"/>
  <headerFooter>
    <oddFooter>&amp;L&amp;14Office of Economic and Demographic Research&amp;R&amp;14Page &amp;P of &amp;N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17</vt:i4>
      </vt:variant>
      <vt:variant>
        <vt:lpstr>Named Ranges</vt:lpstr>
      </vt:variant>
      <vt:variant>
        <vt:i4>34</vt:i4>
      </vt:variant>
    </vt:vector>
  </HeadingPairs>
  <TitlesOfParts>
    <vt:vector size="51" baseType="lpstr">
      <vt:lpstr>2023</vt:lpstr>
      <vt:lpstr>2022</vt:lpstr>
      <vt:lpstr>2021</vt:lpstr>
      <vt:lpstr>2020</vt:lpstr>
      <vt:lpstr>2019</vt:lpstr>
      <vt:lpstr>2018</vt:lpstr>
      <vt:lpstr>2017</vt:lpstr>
      <vt:lpstr>2016</vt:lpstr>
      <vt:lpstr>2015</vt:lpstr>
      <vt:lpstr>2014</vt:lpstr>
      <vt:lpstr>2013</vt:lpstr>
      <vt:lpstr>2012</vt:lpstr>
      <vt:lpstr>2011</vt:lpstr>
      <vt:lpstr>2010</vt:lpstr>
      <vt:lpstr>2009</vt:lpstr>
      <vt:lpstr>2008</vt:lpstr>
      <vt:lpstr>2007</vt:lpstr>
      <vt:lpstr>'2007'!Print_Area</vt:lpstr>
      <vt:lpstr>'2008'!Print_Area</vt:lpstr>
      <vt:lpstr>'2009'!Print_Area</vt:lpstr>
      <vt:lpstr>'2010'!Print_Area</vt:lpstr>
      <vt:lpstr>'2011'!Print_Area</vt:lpstr>
      <vt:lpstr>'2012'!Print_Area</vt:lpstr>
      <vt:lpstr>'2013'!Print_Area</vt:lpstr>
      <vt:lpstr>'2014'!Print_Area</vt:lpstr>
      <vt:lpstr>'2015'!Print_Area</vt:lpstr>
      <vt:lpstr>'2016'!Print_Area</vt:lpstr>
      <vt:lpstr>'2017'!Print_Area</vt:lpstr>
      <vt:lpstr>'2018'!Print_Area</vt:lpstr>
      <vt:lpstr>'2019'!Print_Area</vt:lpstr>
      <vt:lpstr>'2020'!Print_Area</vt:lpstr>
      <vt:lpstr>'2021'!Print_Area</vt:lpstr>
      <vt:lpstr>'2022'!Print_Area</vt:lpstr>
      <vt:lpstr>'2023'!Print_Area</vt:lpstr>
      <vt:lpstr>'2007'!Print_Titles</vt:lpstr>
      <vt:lpstr>'2008'!Print_Titles</vt:lpstr>
      <vt:lpstr>'2009'!Print_Titles</vt:lpstr>
      <vt:lpstr>'2010'!Print_Titles</vt:lpstr>
      <vt:lpstr>'2011'!Print_Titles</vt:lpstr>
      <vt:lpstr>'2012'!Print_Titles</vt:lpstr>
      <vt:lpstr>'2013'!Print_Titles</vt:lpstr>
      <vt:lpstr>'2014'!Print_Titles</vt:lpstr>
      <vt:lpstr>'2015'!Print_Titles</vt:lpstr>
      <vt:lpstr>'2016'!Print_Titles</vt:lpstr>
      <vt:lpstr>'2017'!Print_Titles</vt:lpstr>
      <vt:lpstr>'2018'!Print_Titles</vt:lpstr>
      <vt:lpstr>'2019'!Print_Titles</vt:lpstr>
      <vt:lpstr>'2020'!Print_Titles</vt:lpstr>
      <vt:lpstr>'2021'!Print_Titles</vt:lpstr>
      <vt:lpstr>'2022'!Print_Titles</vt:lpstr>
      <vt:lpstr>'2023'!Print_Titles</vt:lpstr>
    </vt:vector>
  </TitlesOfParts>
  <Company>Florida Legislature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Florida Legislature</dc:creator>
  <cp:lastModifiedBy>O'Cain, Steve</cp:lastModifiedBy>
  <cp:lastPrinted>2024-05-21T20:20:55Z</cp:lastPrinted>
  <dcterms:created xsi:type="dcterms:W3CDTF">2000-08-31T21:26:31Z</dcterms:created>
  <dcterms:modified xsi:type="dcterms:W3CDTF">2024-06-28T20:13:33Z</dcterms:modified>
</cp:coreProperties>
</file>