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5" documentId="11_74BA26CF84A695EC90361427A43D32735EEC2296" xr6:coauthVersionLast="47" xr6:coauthVersionMax="47" xr10:uidLastSave="{8D97D06D-DC20-4680-B519-48BBC5C0039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'2008'!$A$1:$O$31</definedName>
    <definedName name="_xlnm.Print_Area" localSheetId="14">'2009'!$A$1:$O$36</definedName>
    <definedName name="_xlnm.Print_Area" localSheetId="13">'2010'!$A$1:$O$34</definedName>
    <definedName name="_xlnm.Print_Area" localSheetId="12">'2011'!$A$1:$O$33</definedName>
    <definedName name="_xlnm.Print_Area" localSheetId="11">'2012'!$A$1:$O$34</definedName>
    <definedName name="_xlnm.Print_Area" localSheetId="10">'2013'!$A$1:$O$38</definedName>
    <definedName name="_xlnm.Print_Area" localSheetId="9">'2014'!$A$1:$O$26</definedName>
    <definedName name="_xlnm.Print_Area" localSheetId="8">'2015'!$A$1:$O$22</definedName>
    <definedName name="_xlnm.Print_Area" localSheetId="7">'2016'!$A$1:$O$23</definedName>
    <definedName name="_xlnm.Print_Area" localSheetId="6">'2017'!$A$1:$O$25</definedName>
    <definedName name="_xlnm.Print_Area" localSheetId="5">'2018'!$A$1:$O$40</definedName>
    <definedName name="_xlnm.Print_Area" localSheetId="4">'2019'!$A$1:$O$41</definedName>
    <definedName name="_xlnm.Print_Area" localSheetId="3">'2020'!$A$1:$O$47</definedName>
    <definedName name="_xlnm.Print_Area" localSheetId="2">'2021'!$A$1:$P$45</definedName>
    <definedName name="_xlnm.Print_Area" localSheetId="1">'2022'!$A$1:$P$45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9" l="1"/>
  <c r="F41" i="49"/>
  <c r="G41" i="49"/>
  <c r="H41" i="49"/>
  <c r="I41" i="49"/>
  <c r="J41" i="49"/>
  <c r="K41" i="49"/>
  <c r="L41" i="49"/>
  <c r="M41" i="49"/>
  <c r="N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41" i="48" s="1"/>
  <c r="E5" i="48"/>
  <c r="D5" i="48"/>
  <c r="D41" i="48" s="1"/>
  <c r="O35" i="49" l="1"/>
  <c r="P35" i="49" s="1"/>
  <c r="O29" i="49"/>
  <c r="P29" i="49" s="1"/>
  <c r="O15" i="49"/>
  <c r="P15" i="49" s="1"/>
  <c r="O5" i="49"/>
  <c r="P5" i="49" s="1"/>
  <c r="O20" i="49"/>
  <c r="P20" i="49" s="1"/>
  <c r="L41" i="48"/>
  <c r="E41" i="48"/>
  <c r="G41" i="48"/>
  <c r="I41" i="48"/>
  <c r="K41" i="48"/>
  <c r="M41" i="48"/>
  <c r="H41" i="48"/>
  <c r="J41" i="48"/>
  <c r="N41" i="48"/>
  <c r="O38" i="48"/>
  <c r="P38" i="48" s="1"/>
  <c r="O33" i="48"/>
  <c r="P33" i="48" s="1"/>
  <c r="O26" i="48"/>
  <c r="P26" i="48" s="1"/>
  <c r="O18" i="48"/>
  <c r="P18" i="48" s="1"/>
  <c r="O15" i="48"/>
  <c r="P15" i="48" s="1"/>
  <c r="O5" i="48"/>
  <c r="P5" i="48" s="1"/>
  <c r="F41" i="47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/>
  <c r="O36" i="47"/>
  <c r="P36" i="47" s="1"/>
  <c r="O35" i="47"/>
  <c r="P35" i="47" s="1"/>
  <c r="O34" i="47"/>
  <c r="P34" i="47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2" i="47" s="1"/>
  <c r="P32" i="47" s="1"/>
  <c r="O31" i="47"/>
  <c r="P31" i="47"/>
  <c r="O30" i="47"/>
  <c r="P30" i="47" s="1"/>
  <c r="O29" i="47"/>
  <c r="P29" i="47" s="1"/>
  <c r="O28" i="47"/>
  <c r="P28" i="47"/>
  <c r="O27" i="47"/>
  <c r="P27" i="47" s="1"/>
  <c r="N26" i="47"/>
  <c r="M26" i="47"/>
  <c r="L26" i="47"/>
  <c r="K26" i="47"/>
  <c r="J26" i="47"/>
  <c r="I26" i="47"/>
  <c r="H26" i="47"/>
  <c r="H41" i="47" s="1"/>
  <c r="G26" i="47"/>
  <c r="F26" i="47"/>
  <c r="E26" i="47"/>
  <c r="D26" i="47"/>
  <c r="O25" i="47"/>
  <c r="P25" i="47"/>
  <c r="O24" i="47"/>
  <c r="P24" i="47"/>
  <c r="O23" i="47"/>
  <c r="P23" i="47" s="1"/>
  <c r="O22" i="47"/>
  <c r="P22" i="47" s="1"/>
  <c r="O21" i="47"/>
  <c r="P21" i="47" s="1"/>
  <c r="O20" i="47"/>
  <c r="P20" i="47" s="1"/>
  <c r="O19" i="47"/>
  <c r="P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L41" i="47" s="1"/>
  <c r="K5" i="47"/>
  <c r="J5" i="47"/>
  <c r="I5" i="47"/>
  <c r="H5" i="47"/>
  <c r="G5" i="47"/>
  <c r="F5" i="47"/>
  <c r="E5" i="47"/>
  <c r="D5" i="47"/>
  <c r="N42" i="45"/>
  <c r="O42" i="45" s="1"/>
  <c r="M41" i="45"/>
  <c r="L41" i="45"/>
  <c r="L43" i="45" s="1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6" i="44"/>
  <c r="O36" i="44" s="1"/>
  <c r="N35" i="44"/>
  <c r="O35" i="44" s="1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5" i="43"/>
  <c r="O35" i="43"/>
  <c r="M34" i="43"/>
  <c r="L34" i="43"/>
  <c r="K34" i="43"/>
  <c r="N34" i="43" s="1"/>
  <c r="O34" i="43" s="1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G36" i="43" s="1"/>
  <c r="F29" i="43"/>
  <c r="F36" i="43" s="1"/>
  <c r="E29" i="43"/>
  <c r="D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36" i="43" s="1"/>
  <c r="I5" i="43"/>
  <c r="I36" i="43" s="1"/>
  <c r="H5" i="43"/>
  <c r="G5" i="43"/>
  <c r="F5" i="43"/>
  <c r="E5" i="43"/>
  <c r="D5" i="43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M8" i="41"/>
  <c r="L8" i="41"/>
  <c r="L19" i="41" s="1"/>
  <c r="K8" i="41"/>
  <c r="K19" i="41" s="1"/>
  <c r="J8" i="41"/>
  <c r="I8" i="41"/>
  <c r="H8" i="4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L13" i="40"/>
  <c r="K13" i="40"/>
  <c r="J13" i="40"/>
  <c r="I13" i="40"/>
  <c r="H13" i="40"/>
  <c r="G13" i="40"/>
  <c r="G18" i="40" s="1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J8" i="40"/>
  <c r="N8" i="40" s="1"/>
  <c r="O8" i="40" s="1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18" i="40" s="1"/>
  <c r="E5" i="40"/>
  <c r="E18" i="40" s="1"/>
  <c r="D5" i="40"/>
  <c r="D18" i="40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H8" i="39"/>
  <c r="G8" i="39"/>
  <c r="F8" i="39"/>
  <c r="F22" i="39" s="1"/>
  <c r="E8" i="39"/>
  <c r="D8" i="39"/>
  <c r="D22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J34" i="38" s="1"/>
  <c r="I18" i="38"/>
  <c r="I34" i="38" s="1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34" i="38" s="1"/>
  <c r="J5" i="38"/>
  <c r="I5" i="38"/>
  <c r="H5" i="38"/>
  <c r="G5" i="38"/>
  <c r="G34" i="38" s="1"/>
  <c r="F5" i="38"/>
  <c r="E5" i="38"/>
  <c r="D5" i="38"/>
  <c r="D34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G27" i="37" s="1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L27" i="37" s="1"/>
  <c r="K17" i="37"/>
  <c r="K27" i="37" s="1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E27" i="37" s="1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27" i="37" s="1"/>
  <c r="I5" i="37"/>
  <c r="H5" i="37"/>
  <c r="G5" i="37"/>
  <c r="F5" i="37"/>
  <c r="F27" i="37"/>
  <c r="E5" i="37"/>
  <c r="D5" i="37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M19" i="36"/>
  <c r="L19" i="36"/>
  <c r="L30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J30" i="36" s="1"/>
  <c r="I5" i="36"/>
  <c r="H5" i="36"/>
  <c r="G5" i="36"/>
  <c r="F5" i="36"/>
  <c r="E5" i="36"/>
  <c r="E30" i="36" s="1"/>
  <c r="D5" i="36"/>
  <c r="N28" i="35"/>
  <c r="O28" i="35"/>
  <c r="N27" i="35"/>
  <c r="O27" i="35" s="1"/>
  <c r="M26" i="35"/>
  <c r="N26" i="35" s="1"/>
  <c r="O26" i="35" s="1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I29" i="35" s="1"/>
  <c r="H21" i="35"/>
  <c r="G21" i="35"/>
  <c r="G29" i="35" s="1"/>
  <c r="F21" i="35"/>
  <c r="E21" i="35"/>
  <c r="D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L29" i="35" s="1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F29" i="35" s="1"/>
  <c r="E5" i="35"/>
  <c r="D5" i="35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J30" i="34" s="1"/>
  <c r="I19" i="34"/>
  <c r="H19" i="34"/>
  <c r="G19" i="34"/>
  <c r="G30" i="34" s="1"/>
  <c r="F19" i="34"/>
  <c r="E19" i="34"/>
  <c r="D19" i="34"/>
  <c r="N18" i="34"/>
  <c r="O18" i="34" s="1"/>
  <c r="M17" i="34"/>
  <c r="L17" i="34"/>
  <c r="K17" i="34"/>
  <c r="J17" i="34"/>
  <c r="I17" i="34"/>
  <c r="I30" i="34" s="1"/>
  <c r="H17" i="34"/>
  <c r="G17" i="34"/>
  <c r="F17" i="34"/>
  <c r="E17" i="34"/>
  <c r="D17" i="34"/>
  <c r="N17" i="34" s="1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/>
  <c r="N7" i="34"/>
  <c r="O7" i="34" s="1"/>
  <c r="N6" i="34"/>
  <c r="O6" i="34" s="1"/>
  <c r="M5" i="34"/>
  <c r="M30" i="34" s="1"/>
  <c r="L5" i="34"/>
  <c r="K5" i="34"/>
  <c r="J5" i="34"/>
  <c r="I5" i="34"/>
  <c r="H5" i="34"/>
  <c r="G5" i="34"/>
  <c r="F5" i="34"/>
  <c r="E5" i="34"/>
  <c r="E30" i="34" s="1"/>
  <c r="D5" i="34"/>
  <c r="D30" i="34" s="1"/>
  <c r="N23" i="33"/>
  <c r="O23" i="33"/>
  <c r="N24" i="33"/>
  <c r="O24" i="33" s="1"/>
  <c r="N17" i="33"/>
  <c r="O17" i="33" s="1"/>
  <c r="N18" i="33"/>
  <c r="O18" i="33" s="1"/>
  <c r="N19" i="33"/>
  <c r="O19" i="33" s="1"/>
  <c r="N20" i="33"/>
  <c r="O20" i="33"/>
  <c r="N21" i="33"/>
  <c r="O21" i="33"/>
  <c r="E22" i="33"/>
  <c r="F22" i="33"/>
  <c r="G22" i="33"/>
  <c r="H22" i="33"/>
  <c r="I22" i="33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L32" i="33" s="1"/>
  <c r="M16" i="33"/>
  <c r="D16" i="33"/>
  <c r="N16" i="33" s="1"/>
  <c r="O16" i="33" s="1"/>
  <c r="E12" i="33"/>
  <c r="N12" i="33" s="1"/>
  <c r="O12" i="33" s="1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H32" i="33" s="1"/>
  <c r="I5" i="33"/>
  <c r="I32" i="33" s="1"/>
  <c r="J5" i="33"/>
  <c r="K5" i="33"/>
  <c r="L5" i="33"/>
  <c r="M5" i="33"/>
  <c r="M32" i="33" s="1"/>
  <c r="D5" i="33"/>
  <c r="D32" i="33" s="1"/>
  <c r="E30" i="33"/>
  <c r="F30" i="33"/>
  <c r="G30" i="33"/>
  <c r="N30" i="33" s="1"/>
  <c r="O30" i="33" s="1"/>
  <c r="H30" i="33"/>
  <c r="I30" i="33"/>
  <c r="J30" i="33"/>
  <c r="K30" i="33"/>
  <c r="L30" i="33"/>
  <c r="M30" i="33"/>
  <c r="D30" i="33"/>
  <c r="N31" i="33"/>
  <c r="O31" i="33" s="1"/>
  <c r="N27" i="33"/>
  <c r="O27" i="33" s="1"/>
  <c r="N28" i="33"/>
  <c r="O28" i="33"/>
  <c r="N29" i="33"/>
  <c r="O29" i="33"/>
  <c r="N26" i="33"/>
  <c r="O26" i="33" s="1"/>
  <c r="E25" i="33"/>
  <c r="F25" i="33"/>
  <c r="G25" i="33"/>
  <c r="H25" i="33"/>
  <c r="I25" i="33"/>
  <c r="J25" i="33"/>
  <c r="K25" i="33"/>
  <c r="L25" i="33"/>
  <c r="M25" i="33"/>
  <c r="D25" i="33"/>
  <c r="N14" i="33"/>
  <c r="O14" i="33" s="1"/>
  <c r="N15" i="33"/>
  <c r="O15" i="33"/>
  <c r="N7" i="33"/>
  <c r="O7" i="33" s="1"/>
  <c r="N8" i="33"/>
  <c r="O8" i="33"/>
  <c r="N9" i="33"/>
  <c r="O9" i="33" s="1"/>
  <c r="N10" i="33"/>
  <c r="O10" i="33"/>
  <c r="N11" i="33"/>
  <c r="O11" i="33"/>
  <c r="N6" i="33"/>
  <c r="O6" i="33"/>
  <c r="N13" i="33"/>
  <c r="O13" i="33" s="1"/>
  <c r="N10" i="40"/>
  <c r="O10" i="40" s="1"/>
  <c r="N5" i="41"/>
  <c r="O5" i="41" s="1"/>
  <c r="N11" i="42"/>
  <c r="O11" i="42" s="1"/>
  <c r="N5" i="42"/>
  <c r="O5" i="42" s="1"/>
  <c r="O41" i="49" l="1"/>
  <c r="P41" i="49" s="1"/>
  <c r="D43" i="45"/>
  <c r="G19" i="41"/>
  <c r="N27" i="34"/>
  <c r="O27" i="34" s="1"/>
  <c r="N27" i="36"/>
  <c r="O27" i="36" s="1"/>
  <c r="E37" i="44"/>
  <c r="J18" i="40"/>
  <c r="I21" i="42"/>
  <c r="N14" i="42"/>
  <c r="O14" i="42" s="1"/>
  <c r="E32" i="33"/>
  <c r="N32" i="33" s="1"/>
  <c r="O32" i="33" s="1"/>
  <c r="N23" i="38"/>
  <c r="O23" i="38" s="1"/>
  <c r="N5" i="39"/>
  <c r="O5" i="39" s="1"/>
  <c r="K18" i="40"/>
  <c r="J21" i="42"/>
  <c r="G37" i="44"/>
  <c r="E43" i="45"/>
  <c r="N43" i="45" s="1"/>
  <c r="O43" i="45" s="1"/>
  <c r="N22" i="33"/>
  <c r="O22" i="33" s="1"/>
  <c r="N22" i="34"/>
  <c r="O22" i="34" s="1"/>
  <c r="M30" i="36"/>
  <c r="M27" i="37"/>
  <c r="N25" i="37"/>
  <c r="O25" i="37" s="1"/>
  <c r="L34" i="38"/>
  <c r="E34" i="38"/>
  <c r="L18" i="40"/>
  <c r="K21" i="42"/>
  <c r="N19" i="42"/>
  <c r="O19" i="42" s="1"/>
  <c r="H37" i="44"/>
  <c r="F43" i="45"/>
  <c r="N14" i="45"/>
  <c r="O14" i="45" s="1"/>
  <c r="N14" i="38"/>
  <c r="O14" i="38" s="1"/>
  <c r="N31" i="38"/>
  <c r="O31" i="38" s="1"/>
  <c r="L21" i="42"/>
  <c r="D41" i="47"/>
  <c r="O41" i="47" s="1"/>
  <c r="P41" i="47" s="1"/>
  <c r="N31" i="44"/>
  <c r="O31" i="44" s="1"/>
  <c r="M41" i="47"/>
  <c r="H29" i="35"/>
  <c r="H27" i="37"/>
  <c r="F19" i="41"/>
  <c r="N5" i="43"/>
  <c r="O5" i="43" s="1"/>
  <c r="J29" i="35"/>
  <c r="H34" i="38"/>
  <c r="F30" i="36"/>
  <c r="M18" i="40"/>
  <c r="N25" i="33"/>
  <c r="O25" i="33" s="1"/>
  <c r="H36" i="43"/>
  <c r="H43" i="45"/>
  <c r="N16" i="35"/>
  <c r="O16" i="35" s="1"/>
  <c r="N18" i="35"/>
  <c r="O18" i="35" s="1"/>
  <c r="H22" i="39"/>
  <c r="N11" i="41"/>
  <c r="O11" i="41" s="1"/>
  <c r="K37" i="44"/>
  <c r="I43" i="45"/>
  <c r="M43" i="45"/>
  <c r="E41" i="47"/>
  <c r="N18" i="44"/>
  <c r="O18" i="44" s="1"/>
  <c r="K29" i="35"/>
  <c r="H18" i="40"/>
  <c r="G21" i="42"/>
  <c r="G30" i="36"/>
  <c r="I22" i="39"/>
  <c r="H30" i="36"/>
  <c r="N5" i="34"/>
  <c r="O5" i="34" s="1"/>
  <c r="N18" i="43"/>
  <c r="O18" i="43" s="1"/>
  <c r="N34" i="45"/>
  <c r="O34" i="45" s="1"/>
  <c r="M21" i="42"/>
  <c r="F30" i="34"/>
  <c r="N19" i="36"/>
  <c r="O19" i="36" s="1"/>
  <c r="D27" i="37"/>
  <c r="N16" i="41"/>
  <c r="O16" i="41" s="1"/>
  <c r="L37" i="44"/>
  <c r="J43" i="45"/>
  <c r="K36" i="43"/>
  <c r="E19" i="41"/>
  <c r="N14" i="41"/>
  <c r="O14" i="41" s="1"/>
  <c r="D21" i="42"/>
  <c r="L36" i="43"/>
  <c r="N13" i="35"/>
  <c r="O13" i="35" s="1"/>
  <c r="O14" i="47"/>
  <c r="P14" i="47" s="1"/>
  <c r="N13" i="39"/>
  <c r="O13" i="39" s="1"/>
  <c r="H19" i="41"/>
  <c r="D37" i="44"/>
  <c r="N37" i="44" s="1"/>
  <c r="O37" i="44" s="1"/>
  <c r="F37" i="44"/>
  <c r="M19" i="41"/>
  <c r="G43" i="45"/>
  <c r="N14" i="34"/>
  <c r="O14" i="34" s="1"/>
  <c r="K30" i="36"/>
  <c r="G22" i="39"/>
  <c r="N20" i="39"/>
  <c r="O20" i="39" s="1"/>
  <c r="N17" i="45"/>
  <c r="O17" i="45" s="1"/>
  <c r="H30" i="34"/>
  <c r="N30" i="34" s="1"/>
  <c r="O30" i="34" s="1"/>
  <c r="J22" i="39"/>
  <c r="D36" i="43"/>
  <c r="M37" i="44"/>
  <c r="K43" i="45"/>
  <c r="G41" i="47"/>
  <c r="J41" i="47"/>
  <c r="I19" i="41"/>
  <c r="F32" i="33"/>
  <c r="D30" i="36"/>
  <c r="N30" i="36" s="1"/>
  <c r="O30" i="36" s="1"/>
  <c r="M34" i="38"/>
  <c r="I37" i="44"/>
  <c r="J32" i="33"/>
  <c r="K22" i="39"/>
  <c r="N10" i="39"/>
  <c r="O10" i="39" s="1"/>
  <c r="E21" i="42"/>
  <c r="O17" i="47"/>
  <c r="P17" i="47" s="1"/>
  <c r="D19" i="41"/>
  <c r="N19" i="41" s="1"/>
  <c r="O19" i="41" s="1"/>
  <c r="N13" i="43"/>
  <c r="O13" i="43" s="1"/>
  <c r="N41" i="47"/>
  <c r="K32" i="33"/>
  <c r="N5" i="38"/>
  <c r="O5" i="38" s="1"/>
  <c r="N5" i="37"/>
  <c r="O5" i="37" s="1"/>
  <c r="L22" i="39"/>
  <c r="D29" i="35"/>
  <c r="M22" i="39"/>
  <c r="I41" i="47"/>
  <c r="I27" i="37"/>
  <c r="N16" i="39"/>
  <c r="O16" i="39" s="1"/>
  <c r="N13" i="40"/>
  <c r="O13" i="40" s="1"/>
  <c r="J19" i="41"/>
  <c r="J37" i="44"/>
  <c r="N26" i="38"/>
  <c r="O26" i="38" s="1"/>
  <c r="I18" i="40"/>
  <c r="H21" i="42"/>
  <c r="N21" i="35"/>
  <c r="O21" i="35" s="1"/>
  <c r="N15" i="40"/>
  <c r="O15" i="40" s="1"/>
  <c r="F21" i="42"/>
  <c r="K30" i="34"/>
  <c r="N21" i="37"/>
  <c r="O21" i="37" s="1"/>
  <c r="G32" i="33"/>
  <c r="L30" i="34"/>
  <c r="N5" i="35"/>
  <c r="O5" i="35" s="1"/>
  <c r="I30" i="36"/>
  <c r="N12" i="37"/>
  <c r="O12" i="37" s="1"/>
  <c r="N16" i="42"/>
  <c r="O16" i="42" s="1"/>
  <c r="E36" i="43"/>
  <c r="K41" i="47"/>
  <c r="O39" i="47"/>
  <c r="P39" i="47" s="1"/>
  <c r="O41" i="48"/>
  <c r="P41" i="48" s="1"/>
  <c r="N18" i="40"/>
  <c r="O18" i="40" s="1"/>
  <c r="N21" i="42"/>
  <c r="O21" i="42" s="1"/>
  <c r="N5" i="33"/>
  <c r="O5" i="33" s="1"/>
  <c r="O5" i="47"/>
  <c r="P5" i="47" s="1"/>
  <c r="N8" i="42"/>
  <c r="O8" i="42" s="1"/>
  <c r="N5" i="40"/>
  <c r="O5" i="40" s="1"/>
  <c r="N19" i="34"/>
  <c r="O19" i="34" s="1"/>
  <c r="N29" i="43"/>
  <c r="O29" i="43" s="1"/>
  <c r="F34" i="38"/>
  <c r="N18" i="38"/>
  <c r="O18" i="38" s="1"/>
  <c r="E22" i="39"/>
  <c r="N8" i="39"/>
  <c r="O8" i="39" s="1"/>
  <c r="M36" i="43"/>
  <c r="N36" i="43" s="1"/>
  <c r="O36" i="43" s="1"/>
  <c r="N5" i="45"/>
  <c r="O5" i="45" s="1"/>
  <c r="E29" i="35"/>
  <c r="N29" i="35" s="1"/>
  <c r="O29" i="35" s="1"/>
  <c r="N17" i="37"/>
  <c r="O17" i="37" s="1"/>
  <c r="N8" i="41"/>
  <c r="O8" i="41" s="1"/>
  <c r="N5" i="36"/>
  <c r="O5" i="36" s="1"/>
  <c r="N5" i="44"/>
  <c r="O5" i="44" s="1"/>
  <c r="O26" i="47"/>
  <c r="P26" i="47" s="1"/>
  <c r="N22" i="36"/>
  <c r="O22" i="36" s="1"/>
  <c r="M29" i="35"/>
  <c r="N27" i="37" l="1"/>
  <c r="O27" i="37" s="1"/>
  <c r="N34" i="38"/>
  <c r="O34" i="38" s="1"/>
  <c r="N22" i="39"/>
  <c r="O22" i="39" s="1"/>
</calcChain>
</file>

<file path=xl/sharedStrings.xml><?xml version="1.0" encoding="utf-8"?>
<sst xmlns="http://schemas.openxmlformats.org/spreadsheetml/2006/main" count="760" uniqueCount="139">
  <si>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</si>
  <si>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</si>
  <si>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</si>
  <si>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</si>
  <si>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</si>
  <si>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</si>
  <si>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</si>
  <si>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</si>
  <si>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</si>
  <si>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</si>
  <si>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</si>
  <si>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</si>
  <si>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Telecommunications</t>
  </si>
  <si>
    <t>Utility Service Tax - Gas</t>
  </si>
  <si>
    <t>Utility Service Tax - Other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</si>
  <si>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</si>
  <si>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</si>
  <si>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</si>
  <si>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</si>
  <si>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Physical Environment - Sewer / Wastewater</t>
  </si>
  <si>
    <t>State Shared Revenues - General Gov't - Mobile Home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</si>
  <si>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</si>
  <si>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</si>
  <si>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</si>
  <si>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</si>
  <si>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</si>
  <si>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</si>
  <si>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</si>
  <si>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</si>
  <si>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</si>
  <si>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Physical Environment - Water / Sewer Combination Utility</t>
  </si>
  <si>
    <t>Total - All Account Codes</t>
  </si>
  <si>
    <t>Local Fiscal Year Ended September 30, 2009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</si>
  <si>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</si>
  <si>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</si>
  <si>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</si>
  <si>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</si>
  <si>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</si>
  <si>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</si>
  <si>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</si>
  <si>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</si>
  <si>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</si>
  <si>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</si>
  <si>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</si>
  <si>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</si>
  <si>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State Shared Revenues - Physical Environment - Gas Supply System</t>
  </si>
  <si>
    <t>Local Fiscal Year Ended September 30, 2010</t>
  </si>
  <si>
    <t>Local Option Taxes</t>
  </si>
  <si>
    <t>Utility Service Tax - Cable Television</t>
  </si>
  <si>
    <t>Utility Service Tax - Propane</t>
  </si>
  <si>
    <t>Other General Taxes</t>
  </si>
  <si>
    <t>Physical Environment - Sewer / Wastewater Utility</t>
  </si>
  <si>
    <t>Other Charges for Services</t>
  </si>
  <si>
    <t>Proprietary Non-Operating Sources - Interest</t>
  </si>
  <si>
    <t>Proprietary Non-Operating Sources - Other Grants and Donations</t>
  </si>
  <si>
    <t>2010 Municipal Census Population:</t>
  </si>
  <si>
    <t>Local Fiscal Year Ended September 30, 2011</t>
  </si>
  <si>
    <t>Communications Services Taxes</t>
  </si>
  <si>
    <t>Franchise Fee - Other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</si>
  <si>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</si>
  <si>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</si>
  <si>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</si>
  <si>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Physical Environment - Water Supply System</t>
  </si>
  <si>
    <t>2012 Municipal Population:</t>
  </si>
  <si>
    <t>Local Fiscal Year Ended September 30, 2008</t>
  </si>
  <si>
    <t>Utility Service Tax - Electricity</t>
  </si>
  <si>
    <t>Utility Service Tax - Water</t>
  </si>
  <si>
    <t>Permits and Franchise Fees</t>
  </si>
  <si>
    <t>Franchise Fee - Gas</t>
  </si>
  <si>
    <t>Other Permits and Fees</t>
  </si>
  <si>
    <t>Federal Grant - Human Services - Public Assistance</t>
  </si>
  <si>
    <t>2008 Municipal Population:</t>
  </si>
  <si>
    <t>Local Fiscal Year Ended September 30, 2013</t>
  </si>
  <si>
    <t>Communications Services Taxes (Chapter 202, F.S.)</t>
  </si>
  <si>
    <t>Licenses</t>
  </si>
  <si>
    <t>Federal Grant - Other Federal Grants</t>
  </si>
  <si>
    <t>State Grant - Physical Environment - Water Supply System</t>
  </si>
  <si>
    <t>State Shared Revenues - General Government - Local Government Half-Cent Sales Tax</t>
  </si>
  <si>
    <t>Proprietary Non-Operating - Other Non-Operating Sources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</si>
  <si>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</si>
  <si>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</si>
  <si>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</si>
  <si>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</si>
  <si>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</si>
  <si>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</si>
  <si>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</si>
  <si>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</si>
  <si>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</si>
  <si>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</si>
  <si>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Local Business Tax (Chapter 205, F.S.)</t>
  </si>
  <si>
    <t>Impact Fees - Residential - Other</t>
  </si>
  <si>
    <t>Federal Grant - General Government</t>
  </si>
  <si>
    <t>State Shared Revenues - General Government - Mobile Home License Tax</t>
  </si>
  <si>
    <t>State Shared Revenues - General Government - Alcoholic Beverage License Tax</t>
  </si>
  <si>
    <t>Shared Revenue from Other Local Units</t>
  </si>
  <si>
    <t>Physical Environment - Water Utility</t>
  </si>
  <si>
    <t>Sales - Disposition of Fixed Assets</t>
  </si>
  <si>
    <t>2018 Municipal Population:</t>
  </si>
  <si>
    <t>Local Fiscal Year Ended September 30, 2019</t>
  </si>
  <si>
    <t>Discretionary Sales Surtaxes</t>
  </si>
  <si>
    <t>Impact Fees - Residential - Physical Environment</t>
  </si>
  <si>
    <t>State Grant - Economic Environment</t>
  </si>
  <si>
    <t>Other Miscellaneous Revenues - Settlements</t>
  </si>
  <si>
    <t>2019 Municipal Population:</t>
  </si>
  <si>
    <t>Local Fiscal Year Ended September 30, 2020</t>
  </si>
  <si>
    <t>State Grant - Physical Environment - Sewer / Wastewater</t>
  </si>
  <si>
    <t>General Government - Administrative Service Fees</t>
  </si>
  <si>
    <t>General Government - Other General Government Charges and Fees</t>
  </si>
  <si>
    <t>Transportation - Other Transportation Charges</t>
  </si>
  <si>
    <t>Culture / Recreation - Parks and Recreation</t>
  </si>
  <si>
    <t>Sales - Sale of Surplus Materials and Scrap</t>
  </si>
  <si>
    <t>Proprietary Non-Operating - Other Grants and Donations</t>
  </si>
  <si>
    <t>2020 Municipal Population:</t>
  </si>
  <si>
    <t>Local Fiscal Year Ended September 30, 2021</t>
  </si>
  <si>
    <t>Federal Grant - Economic Environment</t>
  </si>
  <si>
    <t>State Grant - Physical Environment - Garbage / Solid Waste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</si>
  <si>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</si>
  <si>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</si>
  <si>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</si>
  <si>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</si>
  <si>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</si>
  <si>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</si>
  <si>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</si>
  <si>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</si>
  <si>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</si>
  <si>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Permits - Other</t>
  </si>
  <si>
    <t>Intergovernmental Revenues</t>
  </si>
  <si>
    <t>State Shared Revenues - General Government - Local Government Half-Cent Sales Tax Program</t>
  </si>
  <si>
    <t>Local Fiscal Year Ended September 30, 2022</t>
  </si>
  <si>
    <t>Local Communications Services Taxes</t>
  </si>
  <si>
    <t>Building Permits (Buildling Permit Fees)</t>
  </si>
  <si>
    <t>State Grant - General Government</t>
  </si>
  <si>
    <t>State Grant - Culture / Recreation</t>
  </si>
  <si>
    <t>State Shared Revenues - General Government - Municipal Revenue Sharing Program</t>
  </si>
  <si>
    <t>2022 Municipal Population:</t>
  </si>
  <si>
    <t>Proceeds - Leases - Financial Agreements</t>
  </si>
  <si>
    <t>Local Fiscal Year Ended September 30, 2023</t>
  </si>
  <si>
    <t>2023 Municipal Population:</t>
  </si>
  <si>
    <t>Everglades Revenues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</si>
</sst>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2EE73-B403-4935-A85E-33EAE0618A4C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138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136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38</v>
      </c>
      <c r="B3" s="102"/>
      <c r="C3" s="103"/>
      <c r="D3" s="107" t="s">
        <v>23</v>
      </c>
      <c r="E3" s="108"/>
      <c r="F3" s="108"/>
      <c r="G3" s="108"/>
      <c r="H3" s="109"/>
      <c r="I3" s="107" t="s">
        <v>24</v>
      </c>
      <c r="J3" s="109"/>
      <c r="K3" s="107" t="s">
        <v>26</v>
      </c>
      <c r="L3" s="108"/>
      <c r="M3" s="109"/>
      <c r="N3" s="46"/>
      <c r="O3" s="47"/>
      <c r="P3" s="110" t="s">
        <v>117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39</v>
      </c>
      <c r="F4" s="49" t="s">
        <v>40</v>
      </c>
      <c r="G4" s="49" t="s">
        <v>41</v>
      </c>
      <c r="H4" s="49" t="s">
        <v>5</v>
      </c>
      <c r="I4" s="49" t="s">
        <v>6</v>
      </c>
      <c r="J4" s="50" t="s">
        <v>42</v>
      </c>
      <c r="K4" s="50" t="s">
        <v>7</v>
      </c>
      <c r="L4" s="50" t="s">
        <v>8</v>
      </c>
      <c r="M4" s="50" t="s">
        <v>118</v>
      </c>
      <c r="N4" s="50" t="s">
        <v>9</v>
      </c>
      <c r="O4" s="50" t="s">
        <v>119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120</v>
      </c>
      <c r="B5" s="54"/>
      <c r="C5" s="54"/>
      <c r="D5" s="55">
        <f t="shared" ref="D5:N5" si="0">SUM(D6:D14)</f>
        <v>803315</v>
      </c>
      <c r="E5" s="55">
        <f t="shared" si="0"/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201111</v>
      </c>
      <c r="J5" s="55">
        <f t="shared" si="0"/>
        <v>0</v>
      </c>
      <c r="K5" s="55">
        <f t="shared" si="0"/>
        <v>0</v>
      </c>
      <c r="L5" s="55">
        <f t="shared" si="0"/>
        <v>0</v>
      </c>
      <c r="M5" s="55">
        <f t="shared" si="0"/>
        <v>0</v>
      </c>
      <c r="N5" s="55">
        <f t="shared" si="0"/>
        <v>0</v>
      </c>
      <c r="O5" s="56">
        <f>SUM(D5:N5)</f>
        <v>1004426</v>
      </c>
      <c r="P5" s="57">
        <f t="shared" ref="P5:P41" si="1">(O5/P$43)</f>
        <v>2671.3457446808511</v>
      </c>
      <c r="Q5" s="58"/>
    </row>
    <row r="6" spans="1:134">
      <c r="A6" s="60"/>
      <c r="B6" s="61">
        <v>311</v>
      </c>
      <c r="C6" s="62" t="s">
        <v>2</v>
      </c>
      <c r="D6" s="63">
        <v>651079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651079</v>
      </c>
      <c r="P6" s="64">
        <f t="shared" si="1"/>
        <v>1731.5930851063829</v>
      </c>
      <c r="Q6" s="65"/>
    </row>
    <row r="7" spans="1:134">
      <c r="A7" s="60"/>
      <c r="B7" s="61">
        <v>312.41000000000003</v>
      </c>
      <c r="C7" s="62" t="s">
        <v>121</v>
      </c>
      <c r="D7" s="63">
        <v>20338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14" si="2">SUM(D7:N7)</f>
        <v>20338</v>
      </c>
      <c r="P7" s="64">
        <f t="shared" si="1"/>
        <v>54.090425531914896</v>
      </c>
      <c r="Q7" s="65"/>
    </row>
    <row r="8" spans="1:134">
      <c r="A8" s="60"/>
      <c r="B8" s="61">
        <v>312.43</v>
      </c>
      <c r="C8" s="62" t="s">
        <v>122</v>
      </c>
      <c r="D8" s="63">
        <v>15193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2"/>
        <v>15193</v>
      </c>
      <c r="P8" s="64">
        <f t="shared" si="1"/>
        <v>40.406914893617021</v>
      </c>
      <c r="Q8" s="65"/>
    </row>
    <row r="9" spans="1:134">
      <c r="A9" s="60"/>
      <c r="B9" s="61">
        <v>312.63</v>
      </c>
      <c r="C9" s="62" t="s">
        <v>123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121784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2"/>
        <v>121784</v>
      </c>
      <c r="P9" s="64">
        <f t="shared" si="1"/>
        <v>323.89361702127661</v>
      </c>
      <c r="Q9" s="65"/>
    </row>
    <row r="10" spans="1:134">
      <c r="A10" s="60"/>
      <c r="B10" s="61">
        <v>314.10000000000002</v>
      </c>
      <c r="C10" s="62" t="s">
        <v>65</v>
      </c>
      <c r="D10" s="63">
        <v>91082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2"/>
        <v>91082</v>
      </c>
      <c r="P10" s="64">
        <f t="shared" si="1"/>
        <v>242.23936170212767</v>
      </c>
      <c r="Q10" s="65"/>
    </row>
    <row r="11" spans="1:134">
      <c r="A11" s="60"/>
      <c r="B11" s="61">
        <v>314.3</v>
      </c>
      <c r="C11" s="62" t="s">
        <v>66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79327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2"/>
        <v>79327</v>
      </c>
      <c r="P11" s="64">
        <f t="shared" si="1"/>
        <v>210.97606382978722</v>
      </c>
      <c r="Q11" s="65"/>
    </row>
    <row r="12" spans="1:134">
      <c r="A12" s="60"/>
      <c r="B12" s="61">
        <v>314.8</v>
      </c>
      <c r="C12" s="62" t="s">
        <v>49</v>
      </c>
      <c r="D12" s="63">
        <v>6583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2"/>
        <v>6583</v>
      </c>
      <c r="P12" s="64">
        <f t="shared" si="1"/>
        <v>17.507978723404257</v>
      </c>
      <c r="Q12" s="65"/>
    </row>
    <row r="13" spans="1:134">
      <c r="A13" s="60"/>
      <c r="B13" s="61">
        <v>315.2</v>
      </c>
      <c r="C13" s="62" t="s">
        <v>129</v>
      </c>
      <c r="D13" s="63">
        <v>15555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2"/>
        <v>15555</v>
      </c>
      <c r="P13" s="64">
        <f t="shared" si="1"/>
        <v>41.369680851063826</v>
      </c>
      <c r="Q13" s="65"/>
    </row>
    <row r="14" spans="1:134">
      <c r="A14" s="60"/>
      <c r="B14" s="61">
        <v>316</v>
      </c>
      <c r="C14" s="62" t="s">
        <v>89</v>
      </c>
      <c r="D14" s="63">
        <v>3485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2"/>
        <v>3485</v>
      </c>
      <c r="P14" s="64">
        <f t="shared" si="1"/>
        <v>9.2686170212765955</v>
      </c>
      <c r="Q14" s="65"/>
    </row>
    <row r="15" spans="1:134" ht="15.75">
      <c r="A15" s="66" t="s">
        <v>15</v>
      </c>
      <c r="B15" s="67"/>
      <c r="C15" s="68"/>
      <c r="D15" s="69">
        <f t="shared" ref="D15:N15" si="3">SUM(D16:D19)</f>
        <v>64968</v>
      </c>
      <c r="E15" s="69">
        <f t="shared" si="3"/>
        <v>0</v>
      </c>
      <c r="F15" s="69">
        <f t="shared" si="3"/>
        <v>0</v>
      </c>
      <c r="G15" s="69">
        <f t="shared" si="3"/>
        <v>0</v>
      </c>
      <c r="H15" s="69">
        <f t="shared" si="3"/>
        <v>0</v>
      </c>
      <c r="I15" s="69">
        <f t="shared" si="3"/>
        <v>13870</v>
      </c>
      <c r="J15" s="69">
        <f t="shared" si="3"/>
        <v>0</v>
      </c>
      <c r="K15" s="69">
        <f t="shared" si="3"/>
        <v>0</v>
      </c>
      <c r="L15" s="69">
        <f t="shared" si="3"/>
        <v>0</v>
      </c>
      <c r="M15" s="69">
        <f t="shared" si="3"/>
        <v>0</v>
      </c>
      <c r="N15" s="69">
        <f t="shared" si="3"/>
        <v>0</v>
      </c>
      <c r="O15" s="70">
        <f>SUM(D15:N15)</f>
        <v>78838</v>
      </c>
      <c r="P15" s="71">
        <f t="shared" si="1"/>
        <v>209.67553191489361</v>
      </c>
      <c r="Q15" s="72"/>
    </row>
    <row r="16" spans="1:134">
      <c r="A16" s="60"/>
      <c r="B16" s="61">
        <v>322</v>
      </c>
      <c r="C16" s="62" t="s">
        <v>130</v>
      </c>
      <c r="D16" s="63">
        <v>22313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>SUM(D16:N16)</f>
        <v>22313</v>
      </c>
      <c r="P16" s="64">
        <f t="shared" si="1"/>
        <v>59.343085106382979</v>
      </c>
      <c r="Q16" s="65"/>
    </row>
    <row r="17" spans="1:17">
      <c r="A17" s="60"/>
      <c r="B17" s="61">
        <v>322.89999999999998</v>
      </c>
      <c r="C17" s="62" t="s">
        <v>125</v>
      </c>
      <c r="D17" s="63">
        <v>2600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:O19" si="4">SUM(D17:N17)</f>
        <v>2600</v>
      </c>
      <c r="P17" s="64">
        <f t="shared" si="1"/>
        <v>6.9148936170212769</v>
      </c>
      <c r="Q17" s="65"/>
    </row>
    <row r="18" spans="1:17">
      <c r="A18" s="60"/>
      <c r="B18" s="61">
        <v>323.10000000000002</v>
      </c>
      <c r="C18" s="62" t="s">
        <v>16</v>
      </c>
      <c r="D18" s="63">
        <v>40055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4"/>
        <v>40055</v>
      </c>
      <c r="P18" s="64">
        <f t="shared" si="1"/>
        <v>106.52925531914893</v>
      </c>
      <c r="Q18" s="65"/>
    </row>
    <row r="19" spans="1:17">
      <c r="A19" s="60"/>
      <c r="B19" s="61">
        <v>324.20999999999998</v>
      </c>
      <c r="C19" s="62" t="s">
        <v>100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13870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4"/>
        <v>13870</v>
      </c>
      <c r="P19" s="64">
        <f t="shared" si="1"/>
        <v>36.888297872340424</v>
      </c>
      <c r="Q19" s="65"/>
    </row>
    <row r="20" spans="1:17" ht="15.75">
      <c r="A20" s="66" t="s">
        <v>126</v>
      </c>
      <c r="B20" s="67"/>
      <c r="C20" s="68"/>
      <c r="D20" s="69">
        <f t="shared" ref="D20:N20" si="5">SUM(D21:D28)</f>
        <v>250714</v>
      </c>
      <c r="E20" s="69">
        <f t="shared" si="5"/>
        <v>0</v>
      </c>
      <c r="F20" s="69">
        <f t="shared" si="5"/>
        <v>0</v>
      </c>
      <c r="G20" s="69">
        <f t="shared" si="5"/>
        <v>0</v>
      </c>
      <c r="H20" s="69">
        <f t="shared" si="5"/>
        <v>0</v>
      </c>
      <c r="I20" s="69">
        <f t="shared" si="5"/>
        <v>4759239</v>
      </c>
      <c r="J20" s="69">
        <f t="shared" si="5"/>
        <v>0</v>
      </c>
      <c r="K20" s="69">
        <f t="shared" si="5"/>
        <v>0</v>
      </c>
      <c r="L20" s="69">
        <f t="shared" si="5"/>
        <v>0</v>
      </c>
      <c r="M20" s="69">
        <f t="shared" si="5"/>
        <v>0</v>
      </c>
      <c r="N20" s="69">
        <f t="shared" si="5"/>
        <v>0</v>
      </c>
      <c r="O20" s="70">
        <f>SUM(D20:N20)</f>
        <v>5009953</v>
      </c>
      <c r="P20" s="71">
        <f t="shared" si="1"/>
        <v>13324.343085106382</v>
      </c>
      <c r="Q20" s="72"/>
    </row>
    <row r="21" spans="1:17">
      <c r="A21" s="60"/>
      <c r="B21" s="61">
        <v>331.35</v>
      </c>
      <c r="C21" s="62" t="s">
        <v>19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1262910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ref="O21:O28" si="6">SUM(D21:N21)</f>
        <v>1262910</v>
      </c>
      <c r="P21" s="64">
        <f t="shared" si="1"/>
        <v>3358.8031914893618</v>
      </c>
      <c r="Q21" s="65"/>
    </row>
    <row r="22" spans="1:17">
      <c r="A22" s="60"/>
      <c r="B22" s="61">
        <v>331.5</v>
      </c>
      <c r="C22" s="62" t="s">
        <v>114</v>
      </c>
      <c r="D22" s="63">
        <v>143302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6"/>
        <v>143302</v>
      </c>
      <c r="P22" s="64">
        <f t="shared" si="1"/>
        <v>381.12234042553189</v>
      </c>
      <c r="Q22" s="65"/>
    </row>
    <row r="23" spans="1:17">
      <c r="A23" s="60"/>
      <c r="B23" s="61">
        <v>334.35</v>
      </c>
      <c r="C23" s="62" t="s">
        <v>105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3496329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si="6"/>
        <v>3496329</v>
      </c>
      <c r="P23" s="64">
        <f t="shared" si="1"/>
        <v>9298.7473404255325</v>
      </c>
      <c r="Q23" s="65"/>
    </row>
    <row r="24" spans="1:17">
      <c r="A24" s="60"/>
      <c r="B24" s="61">
        <v>334.5</v>
      </c>
      <c r="C24" s="62" t="s">
        <v>101</v>
      </c>
      <c r="D24" s="63">
        <v>11732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6"/>
        <v>11732</v>
      </c>
      <c r="P24" s="64">
        <f t="shared" si="1"/>
        <v>31.202127659574469</v>
      </c>
      <c r="Q24" s="65"/>
    </row>
    <row r="25" spans="1:17">
      <c r="A25" s="60"/>
      <c r="B25" s="61">
        <v>335.125</v>
      </c>
      <c r="C25" s="62" t="s">
        <v>133</v>
      </c>
      <c r="D25" s="63">
        <v>25120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6"/>
        <v>25120</v>
      </c>
      <c r="P25" s="64">
        <f t="shared" si="1"/>
        <v>66.808510638297875</v>
      </c>
      <c r="Q25" s="65"/>
    </row>
    <row r="26" spans="1:17">
      <c r="A26" s="60"/>
      <c r="B26" s="61">
        <v>335.14</v>
      </c>
      <c r="C26" s="62" t="s">
        <v>92</v>
      </c>
      <c r="D26" s="63">
        <v>126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si="6"/>
        <v>126</v>
      </c>
      <c r="P26" s="64">
        <f t="shared" si="1"/>
        <v>0.33510638297872342</v>
      </c>
      <c r="Q26" s="65"/>
    </row>
    <row r="27" spans="1:17">
      <c r="A27" s="60"/>
      <c r="B27" s="61">
        <v>335.15</v>
      </c>
      <c r="C27" s="62" t="s">
        <v>93</v>
      </c>
      <c r="D27" s="63">
        <v>3279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 t="shared" si="6"/>
        <v>3279</v>
      </c>
      <c r="P27" s="64">
        <f t="shared" si="1"/>
        <v>8.7207446808510642</v>
      </c>
      <c r="Q27" s="65"/>
    </row>
    <row r="28" spans="1:17">
      <c r="A28" s="60"/>
      <c r="B28" s="61">
        <v>335.18</v>
      </c>
      <c r="C28" s="62" t="s">
        <v>127</v>
      </c>
      <c r="D28" s="63">
        <v>67155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si="6"/>
        <v>67155</v>
      </c>
      <c r="P28" s="64">
        <f t="shared" si="1"/>
        <v>178.60372340425531</v>
      </c>
      <c r="Q28" s="65"/>
    </row>
    <row r="29" spans="1:17" ht="15.75">
      <c r="A29" s="66" t="s">
        <v>27</v>
      </c>
      <c r="B29" s="67"/>
      <c r="C29" s="68"/>
      <c r="D29" s="69">
        <f t="shared" ref="D29:N29" si="7">SUM(D30:D34)</f>
        <v>35114</v>
      </c>
      <c r="E29" s="69">
        <f t="shared" si="7"/>
        <v>0</v>
      </c>
      <c r="F29" s="69">
        <f t="shared" si="7"/>
        <v>0</v>
      </c>
      <c r="G29" s="69">
        <f t="shared" si="7"/>
        <v>0</v>
      </c>
      <c r="H29" s="69">
        <f t="shared" si="7"/>
        <v>0</v>
      </c>
      <c r="I29" s="69">
        <f t="shared" si="7"/>
        <v>1999946</v>
      </c>
      <c r="J29" s="69">
        <f t="shared" si="7"/>
        <v>0</v>
      </c>
      <c r="K29" s="69">
        <f t="shared" si="7"/>
        <v>0</v>
      </c>
      <c r="L29" s="69">
        <f t="shared" si="7"/>
        <v>0</v>
      </c>
      <c r="M29" s="69">
        <f t="shared" si="7"/>
        <v>0</v>
      </c>
      <c r="N29" s="69">
        <f t="shared" si="7"/>
        <v>0</v>
      </c>
      <c r="O29" s="69">
        <f>SUM(D29:N29)</f>
        <v>2035060</v>
      </c>
      <c r="P29" s="71">
        <f t="shared" si="1"/>
        <v>5412.3936170212764</v>
      </c>
      <c r="Q29" s="72"/>
    </row>
    <row r="30" spans="1:17">
      <c r="A30" s="60"/>
      <c r="B30" s="61">
        <v>341.3</v>
      </c>
      <c r="C30" s="62" t="s">
        <v>106</v>
      </c>
      <c r="D30" s="63">
        <v>398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f t="shared" ref="O30:O34" si="8">SUM(D30:N30)</f>
        <v>398</v>
      </c>
      <c r="P30" s="64">
        <f t="shared" si="1"/>
        <v>1.0585106382978724</v>
      </c>
      <c r="Q30" s="65"/>
    </row>
    <row r="31" spans="1:17">
      <c r="A31" s="60"/>
      <c r="B31" s="61">
        <v>343.3</v>
      </c>
      <c r="C31" s="62" t="s">
        <v>95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1093156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f t="shared" si="8"/>
        <v>1093156</v>
      </c>
      <c r="P31" s="64">
        <f t="shared" si="1"/>
        <v>2907.3297872340427</v>
      </c>
      <c r="Q31" s="65"/>
    </row>
    <row r="32" spans="1:17">
      <c r="A32" s="60"/>
      <c r="B32" s="61">
        <v>343.5</v>
      </c>
      <c r="C32" s="62" t="s">
        <v>51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906790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f t="shared" si="8"/>
        <v>906790</v>
      </c>
      <c r="P32" s="64">
        <f t="shared" si="1"/>
        <v>2411.6755319148938</v>
      </c>
      <c r="Q32" s="65"/>
    </row>
    <row r="33" spans="1:120">
      <c r="A33" s="60"/>
      <c r="B33" s="61">
        <v>344.9</v>
      </c>
      <c r="C33" s="62" t="s">
        <v>108</v>
      </c>
      <c r="D33" s="63">
        <v>14580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 t="shared" si="8"/>
        <v>14580</v>
      </c>
      <c r="P33" s="64">
        <f t="shared" si="1"/>
        <v>38.776595744680854</v>
      </c>
      <c r="Q33" s="65"/>
    </row>
    <row r="34" spans="1:120">
      <c r="A34" s="60"/>
      <c r="B34" s="61">
        <v>347.2</v>
      </c>
      <c r="C34" s="62" t="s">
        <v>109</v>
      </c>
      <c r="D34" s="63">
        <v>20136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f t="shared" si="8"/>
        <v>20136</v>
      </c>
      <c r="P34" s="64">
        <f t="shared" si="1"/>
        <v>53.553191489361701</v>
      </c>
      <c r="Q34" s="65"/>
    </row>
    <row r="35" spans="1:120" ht="15.75">
      <c r="A35" s="66" t="s">
        <v>3</v>
      </c>
      <c r="B35" s="67"/>
      <c r="C35" s="68"/>
      <c r="D35" s="69">
        <f t="shared" ref="D35:N35" si="9">SUM(D36:D40)</f>
        <v>246395</v>
      </c>
      <c r="E35" s="69">
        <f t="shared" si="9"/>
        <v>0</v>
      </c>
      <c r="F35" s="69">
        <f t="shared" si="9"/>
        <v>0</v>
      </c>
      <c r="G35" s="69">
        <f t="shared" si="9"/>
        <v>0</v>
      </c>
      <c r="H35" s="69">
        <f t="shared" si="9"/>
        <v>0</v>
      </c>
      <c r="I35" s="69">
        <f t="shared" si="9"/>
        <v>55201</v>
      </c>
      <c r="J35" s="69">
        <f t="shared" si="9"/>
        <v>0</v>
      </c>
      <c r="K35" s="69">
        <f t="shared" si="9"/>
        <v>0</v>
      </c>
      <c r="L35" s="69">
        <f t="shared" si="9"/>
        <v>0</v>
      </c>
      <c r="M35" s="69">
        <f t="shared" si="9"/>
        <v>0</v>
      </c>
      <c r="N35" s="69">
        <f t="shared" si="9"/>
        <v>0</v>
      </c>
      <c r="O35" s="69">
        <f>SUM(D35:N35)</f>
        <v>301596</v>
      </c>
      <c r="P35" s="71">
        <f t="shared" si="1"/>
        <v>802.11702127659578</v>
      </c>
      <c r="Q35" s="72"/>
    </row>
    <row r="36" spans="1:120">
      <c r="A36" s="60"/>
      <c r="B36" s="61">
        <v>361.1</v>
      </c>
      <c r="C36" s="62" t="s">
        <v>33</v>
      </c>
      <c r="D36" s="63">
        <v>673</v>
      </c>
      <c r="E36" s="63">
        <v>0</v>
      </c>
      <c r="F36" s="63">
        <v>0</v>
      </c>
      <c r="G36" s="63">
        <v>0</v>
      </c>
      <c r="H36" s="63">
        <v>0</v>
      </c>
      <c r="I36" s="63">
        <v>31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f>SUM(D36:N36)</f>
        <v>704</v>
      </c>
      <c r="P36" s="64">
        <f t="shared" si="1"/>
        <v>1.8723404255319149</v>
      </c>
      <c r="Q36" s="65"/>
    </row>
    <row r="37" spans="1:120">
      <c r="A37" s="60"/>
      <c r="B37" s="61">
        <v>362</v>
      </c>
      <c r="C37" s="62" t="s">
        <v>34</v>
      </c>
      <c r="D37" s="63">
        <v>117365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f t="shared" ref="O37:O40" si="10">SUM(D37:N37)</f>
        <v>117365</v>
      </c>
      <c r="P37" s="64">
        <f t="shared" si="1"/>
        <v>312.1409574468085</v>
      </c>
      <c r="Q37" s="65"/>
    </row>
    <row r="38" spans="1:120">
      <c r="A38" s="60"/>
      <c r="B38" s="61">
        <v>366</v>
      </c>
      <c r="C38" s="62" t="s">
        <v>35</v>
      </c>
      <c r="D38" s="63">
        <v>24179</v>
      </c>
      <c r="E38" s="63">
        <v>0</v>
      </c>
      <c r="F38" s="63">
        <v>0</v>
      </c>
      <c r="G38" s="63">
        <v>0</v>
      </c>
      <c r="H38" s="63">
        <v>0</v>
      </c>
      <c r="I38" s="63">
        <v>18819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f t="shared" si="10"/>
        <v>42998</v>
      </c>
      <c r="P38" s="64">
        <f t="shared" si="1"/>
        <v>114.3563829787234</v>
      </c>
      <c r="Q38" s="65"/>
    </row>
    <row r="39" spans="1:120">
      <c r="A39" s="60"/>
      <c r="B39" s="61">
        <v>369.3</v>
      </c>
      <c r="C39" s="62" t="s">
        <v>102</v>
      </c>
      <c r="D39" s="63">
        <v>99405</v>
      </c>
      <c r="E39" s="63">
        <v>0</v>
      </c>
      <c r="F39" s="63">
        <v>0</v>
      </c>
      <c r="G39" s="63">
        <v>0</v>
      </c>
      <c r="H39" s="63">
        <v>0</v>
      </c>
      <c r="I39" s="63">
        <v>36351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f>SUM(D39:N39)</f>
        <v>135756</v>
      </c>
      <c r="P39" s="64">
        <f t="shared" si="1"/>
        <v>361.05319148936172</v>
      </c>
      <c r="Q39" s="65"/>
    </row>
    <row r="40" spans="1:120" ht="15.75" thickBot="1">
      <c r="A40" s="60"/>
      <c r="B40" s="61">
        <v>369.9</v>
      </c>
      <c r="C40" s="62" t="s">
        <v>36</v>
      </c>
      <c r="D40" s="63">
        <v>4773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f t="shared" si="10"/>
        <v>4773</v>
      </c>
      <c r="P40" s="64">
        <f t="shared" si="1"/>
        <v>12.694148936170214</v>
      </c>
      <c r="Q40" s="65"/>
    </row>
    <row r="41" spans="1:120" ht="16.5" thickBot="1">
      <c r="A41" s="73" t="s">
        <v>31</v>
      </c>
      <c r="B41" s="74"/>
      <c r="C41" s="75"/>
      <c r="D41" s="76">
        <f>SUM(D5,D15,D20,D29,D35)</f>
        <v>1400506</v>
      </c>
      <c r="E41" s="76">
        <f t="shared" ref="E41:N41" si="11">SUM(E5,E15,E20,E29,E35)</f>
        <v>0</v>
      </c>
      <c r="F41" s="76">
        <f t="shared" si="11"/>
        <v>0</v>
      </c>
      <c r="G41" s="76">
        <f t="shared" si="11"/>
        <v>0</v>
      </c>
      <c r="H41" s="76">
        <f t="shared" si="11"/>
        <v>0</v>
      </c>
      <c r="I41" s="76">
        <f t="shared" si="11"/>
        <v>7029367</v>
      </c>
      <c r="J41" s="76">
        <f t="shared" si="11"/>
        <v>0</v>
      </c>
      <c r="K41" s="76">
        <f t="shared" si="11"/>
        <v>0</v>
      </c>
      <c r="L41" s="76">
        <f t="shared" si="11"/>
        <v>0</v>
      </c>
      <c r="M41" s="76">
        <f t="shared" si="11"/>
        <v>0</v>
      </c>
      <c r="N41" s="76">
        <f t="shared" si="11"/>
        <v>0</v>
      </c>
      <c r="O41" s="76">
        <f>SUM(D41:N41)</f>
        <v>8429873</v>
      </c>
      <c r="P41" s="77">
        <f t="shared" si="1"/>
        <v>22419.875</v>
      </c>
      <c r="Q41" s="58"/>
      <c r="R41" s="7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</row>
    <row r="42" spans="1:120">
      <c r="A42" s="79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20">
      <c r="A43" s="83"/>
      <c r="B43" s="84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8" t="s">
        <v>137</v>
      </c>
      <c r="N43" s="88"/>
      <c r="O43" s="88"/>
      <c r="P43" s="86">
        <v>376</v>
      </c>
    </row>
    <row r="44" spans="1:120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92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325060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325060</v>
      </c>
      <c r="O5" s="31">
        <f t="shared" ref="O5:O22" si="2">(N5/O$24)</f>
        <v>794.76772616136918</v>
      </c>
      <c r="P5" s="6"/>
    </row>
    <row r="6" spans="1:133">
      <c r="A6" s="12"/>
      <c r="B6" s="23">
        <v>311</v>
      </c>
      <c r="C6" s="19" t="s">
        <v>2</v>
      </c>
      <c r="D6" s="43">
        <v>299557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299557</v>
      </c>
      <c r="O6" s="44">
        <f t="shared" si="2"/>
        <v>732.4132029339853</v>
      </c>
      <c r="P6" s="9"/>
    </row>
    <row r="7" spans="1:133">
      <c r="A7" s="12"/>
      <c r="B7" s="23">
        <v>312.41000000000003</v>
      </c>
      <c r="C7" s="19" t="s">
        <v>11</v>
      </c>
      <c r="D7" s="43">
        <v>25503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25503</v>
      </c>
      <c r="O7" s="44">
        <f t="shared" si="2"/>
        <v>62.354523227383865</v>
      </c>
      <c r="P7" s="9"/>
    </row>
    <row r="8" spans="1:133" ht="15.75">
      <c r="A8" s="27" t="s">
        <v>15</v>
      </c>
      <c r="B8" s="28"/>
      <c r="C8" s="29"/>
      <c r="D8" s="30">
        <f t="shared" ref="D8:M8" si="3">SUM(D9:D9)</f>
        <v>109077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109077</v>
      </c>
      <c r="O8" s="42">
        <f t="shared" si="2"/>
        <v>266.6919315403423</v>
      </c>
      <c r="P8" s="10"/>
    </row>
    <row r="9" spans="1:133">
      <c r="A9" s="12"/>
      <c r="B9" s="23">
        <v>323.89999999999998</v>
      </c>
      <c r="C9" s="19" t="s">
        <v>58</v>
      </c>
      <c r="D9" s="43">
        <v>109077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109077</v>
      </c>
      <c r="O9" s="44">
        <f t="shared" si="2"/>
        <v>266.6919315403423</v>
      </c>
      <c r="P9" s="9"/>
    </row>
    <row r="10" spans="1:133" ht="15.75">
      <c r="A10" s="27" t="s">
        <v>18</v>
      </c>
      <c r="B10" s="28"/>
      <c r="C10" s="29"/>
      <c r="D10" s="30">
        <f t="shared" ref="D10:M10" si="4">SUM(D11:D12)</f>
        <v>131300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1911982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2043282</v>
      </c>
      <c r="O10" s="42">
        <f t="shared" si="2"/>
        <v>4995.7995110024449</v>
      </c>
      <c r="P10" s="10"/>
    </row>
    <row r="11" spans="1:133">
      <c r="A11" s="12"/>
      <c r="B11" s="23">
        <v>331.31</v>
      </c>
      <c r="C11" s="19" t="s">
        <v>62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1911982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1911982</v>
      </c>
      <c r="O11" s="44">
        <f t="shared" si="2"/>
        <v>4674.7726161369192</v>
      </c>
      <c r="P11" s="9"/>
    </row>
    <row r="12" spans="1:133">
      <c r="A12" s="12"/>
      <c r="B12" s="23">
        <v>335.9</v>
      </c>
      <c r="C12" s="19" t="s">
        <v>22</v>
      </c>
      <c r="D12" s="43">
        <v>131300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131300</v>
      </c>
      <c r="O12" s="44">
        <f t="shared" si="2"/>
        <v>321.02689486552566</v>
      </c>
      <c r="P12" s="9"/>
    </row>
    <row r="13" spans="1:133" ht="15.75">
      <c r="A13" s="27" t="s">
        <v>27</v>
      </c>
      <c r="B13" s="28"/>
      <c r="C13" s="29"/>
      <c r="D13" s="30">
        <f t="shared" ref="D13:M13" si="5">SUM(D14:D15)</f>
        <v>38311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705720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744031</v>
      </c>
      <c r="O13" s="42">
        <f t="shared" si="2"/>
        <v>1819.1466992665037</v>
      </c>
      <c r="P13" s="10"/>
    </row>
    <row r="14" spans="1:133">
      <c r="A14" s="12"/>
      <c r="B14" s="23">
        <v>343.6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705720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705720</v>
      </c>
      <c r="O14" s="44">
        <f t="shared" si="2"/>
        <v>1725.4767726161369</v>
      </c>
      <c r="P14" s="9"/>
    </row>
    <row r="15" spans="1:133">
      <c r="A15" s="12"/>
      <c r="B15" s="23">
        <v>349</v>
      </c>
      <c r="C15" s="19" t="s">
        <v>52</v>
      </c>
      <c r="D15" s="43">
        <v>38311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38311</v>
      </c>
      <c r="O15" s="44">
        <f t="shared" si="2"/>
        <v>93.669926650366747</v>
      </c>
      <c r="P15" s="9"/>
    </row>
    <row r="16" spans="1:133" ht="15.75">
      <c r="A16" s="27" t="s">
        <v>3</v>
      </c>
      <c r="B16" s="28"/>
      <c r="C16" s="29"/>
      <c r="D16" s="30">
        <f t="shared" ref="D16:M16" si="6">SUM(D17:D19)</f>
        <v>232656</v>
      </c>
      <c r="E16" s="30">
        <f t="shared" si="6"/>
        <v>0</v>
      </c>
      <c r="F16" s="30">
        <f t="shared" si="6"/>
        <v>72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232728</v>
      </c>
      <c r="O16" s="42">
        <f t="shared" si="2"/>
        <v>569.01711491442541</v>
      </c>
      <c r="P16" s="10"/>
    </row>
    <row r="17" spans="1:119">
      <c r="A17" s="12"/>
      <c r="B17" s="23">
        <v>362</v>
      </c>
      <c r="C17" s="19" t="s">
        <v>34</v>
      </c>
      <c r="D17" s="43">
        <v>34920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34920</v>
      </c>
      <c r="O17" s="44">
        <f t="shared" si="2"/>
        <v>85.378973105134477</v>
      </c>
      <c r="P17" s="9"/>
    </row>
    <row r="18" spans="1:119">
      <c r="A18" s="12"/>
      <c r="B18" s="23">
        <v>366</v>
      </c>
      <c r="C18" s="19" t="s">
        <v>35</v>
      </c>
      <c r="D18" s="43">
        <v>164275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164275</v>
      </c>
      <c r="O18" s="44">
        <f t="shared" si="2"/>
        <v>401.65036674816628</v>
      </c>
      <c r="P18" s="9"/>
    </row>
    <row r="19" spans="1:119">
      <c r="A19" s="12"/>
      <c r="B19" s="23">
        <v>369.9</v>
      </c>
      <c r="C19" s="19" t="s">
        <v>36</v>
      </c>
      <c r="D19" s="43">
        <v>33461</v>
      </c>
      <c r="E19" s="43">
        <v>0</v>
      </c>
      <c r="F19" s="43">
        <v>72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33533</v>
      </c>
      <c r="O19" s="44">
        <f t="shared" si="2"/>
        <v>81.987775061124694</v>
      </c>
      <c r="P19" s="9"/>
    </row>
    <row r="20" spans="1:119" ht="15.75">
      <c r="A20" s="27" t="s">
        <v>28</v>
      </c>
      <c r="B20" s="28"/>
      <c r="C20" s="29"/>
      <c r="D20" s="30">
        <f t="shared" ref="D20:M20" si="7">SUM(D21:D21)</f>
        <v>0</v>
      </c>
      <c r="E20" s="30">
        <f t="shared" si="7"/>
        <v>0</v>
      </c>
      <c r="F20" s="30">
        <f t="shared" si="7"/>
        <v>95780</v>
      </c>
      <c r="G20" s="30">
        <f t="shared" si="7"/>
        <v>0</v>
      </c>
      <c r="H20" s="30">
        <f t="shared" si="7"/>
        <v>0</v>
      </c>
      <c r="I20" s="30">
        <f t="shared" si="7"/>
        <v>0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1"/>
        <v>95780</v>
      </c>
      <c r="O20" s="42">
        <f t="shared" si="2"/>
        <v>234.18092909535451</v>
      </c>
      <c r="P20" s="9"/>
    </row>
    <row r="21" spans="1:119" ht="15.75" thickBot="1">
      <c r="A21" s="12"/>
      <c r="B21" s="23">
        <v>381</v>
      </c>
      <c r="C21" s="19" t="s">
        <v>37</v>
      </c>
      <c r="D21" s="43">
        <v>0</v>
      </c>
      <c r="E21" s="43">
        <v>0</v>
      </c>
      <c r="F21" s="43">
        <v>95780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95780</v>
      </c>
      <c r="O21" s="44">
        <f t="shared" si="2"/>
        <v>234.18092909535451</v>
      </c>
      <c r="P21" s="9"/>
    </row>
    <row r="22" spans="1:119" ht="16.5" thickBot="1">
      <c r="A22" s="13" t="s">
        <v>31</v>
      </c>
      <c r="B22" s="21"/>
      <c r="C22" s="20"/>
      <c r="D22" s="14">
        <f>SUM(D5,D8,D10,D13,D16,D20)</f>
        <v>836404</v>
      </c>
      <c r="E22" s="14">
        <f t="shared" ref="E22:M22" si="8">SUM(E5,E8,E10,E13,E16,E20)</f>
        <v>0</v>
      </c>
      <c r="F22" s="14">
        <f t="shared" si="8"/>
        <v>95852</v>
      </c>
      <c r="G22" s="14">
        <f t="shared" si="8"/>
        <v>0</v>
      </c>
      <c r="H22" s="14">
        <f t="shared" si="8"/>
        <v>0</v>
      </c>
      <c r="I22" s="14">
        <f t="shared" si="8"/>
        <v>2617702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3549958</v>
      </c>
      <c r="O22" s="36">
        <f t="shared" si="2"/>
        <v>8679.6039119804409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81</v>
      </c>
      <c r="M24" s="112"/>
      <c r="N24" s="112"/>
      <c r="O24" s="40">
        <v>409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60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483531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483531</v>
      </c>
      <c r="O5" s="31">
        <f t="shared" ref="O5:O34" si="1">(N5/O$36)</f>
        <v>1182.2273838630806</v>
      </c>
      <c r="P5" s="6"/>
    </row>
    <row r="6" spans="1:133">
      <c r="A6" s="12"/>
      <c r="B6" s="23">
        <v>311</v>
      </c>
      <c r="C6" s="19" t="s">
        <v>2</v>
      </c>
      <c r="D6" s="43">
        <v>321241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321241</v>
      </c>
      <c r="O6" s="44">
        <f t="shared" si="1"/>
        <v>785.43031784841071</v>
      </c>
      <c r="P6" s="9"/>
    </row>
    <row r="7" spans="1:133">
      <c r="A7" s="12"/>
      <c r="B7" s="23">
        <v>312.10000000000002</v>
      </c>
      <c r="C7" s="19" t="s">
        <v>47</v>
      </c>
      <c r="D7" s="43">
        <v>21240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21240</v>
      </c>
      <c r="O7" s="44">
        <f t="shared" si="1"/>
        <v>51.931540342298291</v>
      </c>
      <c r="P7" s="9"/>
    </row>
    <row r="8" spans="1:133">
      <c r="A8" s="12"/>
      <c r="B8" s="23">
        <v>312.41000000000003</v>
      </c>
      <c r="C8" s="19" t="s">
        <v>11</v>
      </c>
      <c r="D8" s="43">
        <v>14158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14158</v>
      </c>
      <c r="O8" s="44">
        <f t="shared" si="1"/>
        <v>34.616136919315402</v>
      </c>
      <c r="P8" s="9"/>
    </row>
    <row r="9" spans="1:133">
      <c r="A9" s="12"/>
      <c r="B9" s="23">
        <v>312.42</v>
      </c>
      <c r="C9" s="19" t="s">
        <v>10</v>
      </c>
      <c r="D9" s="43">
        <v>10725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10725</v>
      </c>
      <c r="O9" s="44">
        <f t="shared" si="1"/>
        <v>26.222493887530561</v>
      </c>
      <c r="P9" s="9"/>
    </row>
    <row r="10" spans="1:133">
      <c r="A10" s="12"/>
      <c r="B10" s="23">
        <v>314.10000000000002</v>
      </c>
      <c r="C10" s="19" t="s">
        <v>65</v>
      </c>
      <c r="D10" s="43">
        <v>92145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92145</v>
      </c>
      <c r="O10" s="44">
        <f t="shared" si="1"/>
        <v>225.29339853300735</v>
      </c>
      <c r="P10" s="9"/>
    </row>
    <row r="11" spans="1:133">
      <c r="A11" s="12"/>
      <c r="B11" s="23">
        <v>314.8</v>
      </c>
      <c r="C11" s="19" t="s">
        <v>49</v>
      </c>
      <c r="D11" s="43">
        <v>1296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1296</v>
      </c>
      <c r="O11" s="44">
        <f t="shared" si="1"/>
        <v>3.1687041564792175</v>
      </c>
      <c r="P11" s="9"/>
    </row>
    <row r="12" spans="1:133">
      <c r="A12" s="12"/>
      <c r="B12" s="23">
        <v>315</v>
      </c>
      <c r="C12" s="19" t="s">
        <v>73</v>
      </c>
      <c r="D12" s="43">
        <v>21183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21183</v>
      </c>
      <c r="O12" s="44">
        <f t="shared" si="1"/>
        <v>51.792176039119802</v>
      </c>
      <c r="P12" s="9"/>
    </row>
    <row r="13" spans="1:133">
      <c r="A13" s="12"/>
      <c r="B13" s="23">
        <v>319</v>
      </c>
      <c r="C13" s="19" t="s">
        <v>50</v>
      </c>
      <c r="D13" s="43">
        <v>1543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1543</v>
      </c>
      <c r="O13" s="44">
        <f t="shared" si="1"/>
        <v>3.7726161369193152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SUM(D15:D17)</f>
        <v>11771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4" si="4">SUM(D14:M14)</f>
        <v>11771</v>
      </c>
      <c r="O14" s="42">
        <f t="shared" si="1"/>
        <v>28.779951100244499</v>
      </c>
      <c r="P14" s="10"/>
    </row>
    <row r="15" spans="1:133">
      <c r="A15" s="12"/>
      <c r="B15" s="23">
        <v>322</v>
      </c>
      <c r="C15" s="19" t="s">
        <v>0</v>
      </c>
      <c r="D15" s="43">
        <v>7077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7077</v>
      </c>
      <c r="O15" s="44">
        <f t="shared" si="1"/>
        <v>17.30317848410758</v>
      </c>
      <c r="P15" s="9"/>
    </row>
    <row r="16" spans="1:133">
      <c r="A16" s="12"/>
      <c r="B16" s="23">
        <v>329</v>
      </c>
      <c r="C16" s="19" t="s">
        <v>17</v>
      </c>
      <c r="D16" s="43">
        <v>1780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1780</v>
      </c>
      <c r="O16" s="44">
        <f t="shared" si="1"/>
        <v>4.3520782396088018</v>
      </c>
      <c r="P16" s="9"/>
    </row>
    <row r="17" spans="1:16">
      <c r="A17" s="12"/>
      <c r="B17" s="23">
        <v>367</v>
      </c>
      <c r="C17" s="19" t="s">
        <v>74</v>
      </c>
      <c r="D17" s="43">
        <v>2914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2914</v>
      </c>
      <c r="O17" s="44">
        <f t="shared" si="1"/>
        <v>7.124694376528117</v>
      </c>
      <c r="P17" s="9"/>
    </row>
    <row r="18" spans="1:16" ht="15.75">
      <c r="A18" s="27" t="s">
        <v>18</v>
      </c>
      <c r="B18" s="28"/>
      <c r="C18" s="29"/>
      <c r="D18" s="30">
        <f t="shared" ref="D18:M18" si="5">SUM(D19:D22)</f>
        <v>41764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480792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522556</v>
      </c>
      <c r="O18" s="42">
        <f t="shared" si="1"/>
        <v>1277.643031784841</v>
      </c>
      <c r="P18" s="10"/>
    </row>
    <row r="19" spans="1:16">
      <c r="A19" s="12"/>
      <c r="B19" s="23">
        <v>331.9</v>
      </c>
      <c r="C19" s="19" t="s">
        <v>75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27392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27392</v>
      </c>
      <c r="O19" s="44">
        <f t="shared" si="1"/>
        <v>66.973105134474324</v>
      </c>
      <c r="P19" s="9"/>
    </row>
    <row r="20" spans="1:16">
      <c r="A20" s="12"/>
      <c r="B20" s="23">
        <v>334.31</v>
      </c>
      <c r="C20" s="19" t="s">
        <v>76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453400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453400</v>
      </c>
      <c r="O20" s="44">
        <f t="shared" si="1"/>
        <v>1108.5574572127139</v>
      </c>
      <c r="P20" s="9"/>
    </row>
    <row r="21" spans="1:16">
      <c r="A21" s="12"/>
      <c r="B21" s="23">
        <v>335.18</v>
      </c>
      <c r="C21" s="19" t="s">
        <v>77</v>
      </c>
      <c r="D21" s="43">
        <v>41567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41567</v>
      </c>
      <c r="O21" s="44">
        <f t="shared" si="1"/>
        <v>101.63080684596576</v>
      </c>
      <c r="P21" s="9"/>
    </row>
    <row r="22" spans="1:16">
      <c r="A22" s="12"/>
      <c r="B22" s="23">
        <v>335.9</v>
      </c>
      <c r="C22" s="19" t="s">
        <v>22</v>
      </c>
      <c r="D22" s="43">
        <v>197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197</v>
      </c>
      <c r="O22" s="44">
        <f t="shared" si="1"/>
        <v>0.48166259168704156</v>
      </c>
      <c r="P22" s="9"/>
    </row>
    <row r="23" spans="1:16" ht="15.75">
      <c r="A23" s="27" t="s">
        <v>27</v>
      </c>
      <c r="B23" s="28"/>
      <c r="C23" s="29"/>
      <c r="D23" s="30">
        <f t="shared" ref="D23:M23" si="6">SUM(D24:D25)</f>
        <v>29947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772835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802782</v>
      </c>
      <c r="O23" s="42">
        <f t="shared" si="1"/>
        <v>1962.7921760391198</v>
      </c>
      <c r="P23" s="10"/>
    </row>
    <row r="24" spans="1:16">
      <c r="A24" s="12"/>
      <c r="B24" s="23">
        <v>343.6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772835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772835</v>
      </c>
      <c r="O24" s="44">
        <f t="shared" si="1"/>
        <v>1889.5721271393643</v>
      </c>
      <c r="P24" s="9"/>
    </row>
    <row r="25" spans="1:16">
      <c r="A25" s="12"/>
      <c r="B25" s="23">
        <v>349</v>
      </c>
      <c r="C25" s="19" t="s">
        <v>52</v>
      </c>
      <c r="D25" s="43">
        <v>29947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29947</v>
      </c>
      <c r="O25" s="44">
        <f t="shared" si="1"/>
        <v>73.220048899755497</v>
      </c>
      <c r="P25" s="9"/>
    </row>
    <row r="26" spans="1:16" ht="15.75">
      <c r="A26" s="27" t="s">
        <v>3</v>
      </c>
      <c r="B26" s="28"/>
      <c r="C26" s="29"/>
      <c r="D26" s="30">
        <f t="shared" ref="D26:M26" si="7">SUM(D27:D30)</f>
        <v>287123</v>
      </c>
      <c r="E26" s="30">
        <f t="shared" si="7"/>
        <v>0</v>
      </c>
      <c r="F26" s="30">
        <f t="shared" si="7"/>
        <v>36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287159</v>
      </c>
      <c r="O26" s="42">
        <f t="shared" si="1"/>
        <v>702.10024449877756</v>
      </c>
      <c r="P26" s="10"/>
    </row>
    <row r="27" spans="1:16">
      <c r="A27" s="12"/>
      <c r="B27" s="23">
        <v>361.1</v>
      </c>
      <c r="C27" s="19" t="s">
        <v>33</v>
      </c>
      <c r="D27" s="43">
        <v>0</v>
      </c>
      <c r="E27" s="43">
        <v>0</v>
      </c>
      <c r="F27" s="43">
        <v>36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36</v>
      </c>
      <c r="O27" s="44">
        <f t="shared" si="1"/>
        <v>8.8019559902200492E-2</v>
      </c>
      <c r="P27" s="9"/>
    </row>
    <row r="28" spans="1:16">
      <c r="A28" s="12"/>
      <c r="B28" s="23">
        <v>362</v>
      </c>
      <c r="C28" s="19" t="s">
        <v>34</v>
      </c>
      <c r="D28" s="43">
        <v>42416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42416</v>
      </c>
      <c r="O28" s="44">
        <f t="shared" si="1"/>
        <v>103.70660146699267</v>
      </c>
      <c r="P28" s="9"/>
    </row>
    <row r="29" spans="1:16">
      <c r="A29" s="12"/>
      <c r="B29" s="23">
        <v>366</v>
      </c>
      <c r="C29" s="19" t="s">
        <v>35</v>
      </c>
      <c r="D29" s="43">
        <v>216373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216373</v>
      </c>
      <c r="O29" s="44">
        <f t="shared" si="1"/>
        <v>529.02933985330071</v>
      </c>
      <c r="P29" s="9"/>
    </row>
    <row r="30" spans="1:16">
      <c r="A30" s="12"/>
      <c r="B30" s="23">
        <v>369.9</v>
      </c>
      <c r="C30" s="19" t="s">
        <v>36</v>
      </c>
      <c r="D30" s="43">
        <v>28334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28334</v>
      </c>
      <c r="O30" s="44">
        <f t="shared" si="1"/>
        <v>69.276283618581914</v>
      </c>
      <c r="P30" s="9"/>
    </row>
    <row r="31" spans="1:16" ht="15.75">
      <c r="A31" s="27" t="s">
        <v>28</v>
      </c>
      <c r="B31" s="28"/>
      <c r="C31" s="29"/>
      <c r="D31" s="30">
        <f t="shared" ref="D31:M31" si="8">SUM(D32:D33)</f>
        <v>0</v>
      </c>
      <c r="E31" s="30">
        <f t="shared" si="8"/>
        <v>0</v>
      </c>
      <c r="F31" s="30">
        <f t="shared" si="8"/>
        <v>105617</v>
      </c>
      <c r="G31" s="30">
        <f t="shared" si="8"/>
        <v>0</v>
      </c>
      <c r="H31" s="30">
        <f t="shared" si="8"/>
        <v>0</v>
      </c>
      <c r="I31" s="30">
        <f t="shared" si="8"/>
        <v>497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4"/>
        <v>106114</v>
      </c>
      <c r="O31" s="42">
        <f t="shared" si="1"/>
        <v>259.44743276283617</v>
      </c>
      <c r="P31" s="9"/>
    </row>
    <row r="32" spans="1:16">
      <c r="A32" s="12"/>
      <c r="B32" s="23">
        <v>381</v>
      </c>
      <c r="C32" s="19" t="s">
        <v>37</v>
      </c>
      <c r="D32" s="43">
        <v>0</v>
      </c>
      <c r="E32" s="43">
        <v>0</v>
      </c>
      <c r="F32" s="43">
        <v>105617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105617</v>
      </c>
      <c r="O32" s="44">
        <f t="shared" si="1"/>
        <v>258.23227383863082</v>
      </c>
      <c r="P32" s="9"/>
    </row>
    <row r="33" spans="1:119" ht="15.75" thickBot="1">
      <c r="A33" s="12"/>
      <c r="B33" s="23">
        <v>389.9</v>
      </c>
      <c r="C33" s="19" t="s">
        <v>78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497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497</v>
      </c>
      <c r="O33" s="44">
        <f t="shared" si="1"/>
        <v>1.2151589242053791</v>
      </c>
      <c r="P33" s="9"/>
    </row>
    <row r="34" spans="1:119" ht="16.5" thickBot="1">
      <c r="A34" s="13" t="s">
        <v>31</v>
      </c>
      <c r="B34" s="21"/>
      <c r="C34" s="20"/>
      <c r="D34" s="14">
        <f>SUM(D5,D14,D18,D23,D26,D31)</f>
        <v>854136</v>
      </c>
      <c r="E34" s="14">
        <f t="shared" ref="E34:M34" si="9">SUM(E5,E14,E18,E23,E26,E31)</f>
        <v>0</v>
      </c>
      <c r="F34" s="14">
        <f t="shared" si="9"/>
        <v>105653</v>
      </c>
      <c r="G34" s="14">
        <f t="shared" si="9"/>
        <v>0</v>
      </c>
      <c r="H34" s="14">
        <f t="shared" si="9"/>
        <v>0</v>
      </c>
      <c r="I34" s="14">
        <f t="shared" si="9"/>
        <v>1254124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2213913</v>
      </c>
      <c r="O34" s="36">
        <f t="shared" si="1"/>
        <v>5412.9902200488996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2" t="s">
        <v>79</v>
      </c>
      <c r="M36" s="112"/>
      <c r="N36" s="112"/>
      <c r="O36" s="40">
        <v>409</v>
      </c>
    </row>
    <row r="37" spans="1:119">
      <c r="A37" s="113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1:119" ht="15.75" customHeight="1" thickBot="1">
      <c r="A38" s="114" t="s">
        <v>60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417613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417613</v>
      </c>
      <c r="O5" s="31">
        <f t="shared" ref="O5:O30" si="1">(N5/O$32)</f>
        <v>1041.4289276807981</v>
      </c>
      <c r="P5" s="6"/>
    </row>
    <row r="6" spans="1:133">
      <c r="A6" s="12"/>
      <c r="B6" s="23">
        <v>311</v>
      </c>
      <c r="C6" s="19" t="s">
        <v>2</v>
      </c>
      <c r="D6" s="43">
        <v>293676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293676</v>
      </c>
      <c r="O6" s="44">
        <f t="shared" si="1"/>
        <v>732.35910224438908</v>
      </c>
      <c r="P6" s="9"/>
    </row>
    <row r="7" spans="1:133">
      <c r="A7" s="12"/>
      <c r="B7" s="23">
        <v>312.10000000000002</v>
      </c>
      <c r="C7" s="19" t="s">
        <v>47</v>
      </c>
      <c r="D7" s="43">
        <v>20528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20528</v>
      </c>
      <c r="O7" s="44">
        <f t="shared" si="1"/>
        <v>51.192019950124688</v>
      </c>
      <c r="P7" s="9"/>
    </row>
    <row r="8" spans="1:133">
      <c r="A8" s="12"/>
      <c r="B8" s="23">
        <v>312.41000000000003</v>
      </c>
      <c r="C8" s="19" t="s">
        <v>11</v>
      </c>
      <c r="D8" s="43">
        <v>11474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11474</v>
      </c>
      <c r="O8" s="44">
        <f t="shared" si="1"/>
        <v>28.613466334164588</v>
      </c>
      <c r="P8" s="9"/>
    </row>
    <row r="9" spans="1:133">
      <c r="A9" s="12"/>
      <c r="B9" s="23">
        <v>312.42</v>
      </c>
      <c r="C9" s="19" t="s">
        <v>10</v>
      </c>
      <c r="D9" s="43">
        <v>12019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12019</v>
      </c>
      <c r="O9" s="44">
        <f t="shared" si="1"/>
        <v>29.972568578553616</v>
      </c>
      <c r="P9" s="9"/>
    </row>
    <row r="10" spans="1:133">
      <c r="A10" s="12"/>
      <c r="B10" s="23">
        <v>314.8</v>
      </c>
      <c r="C10" s="19" t="s">
        <v>49</v>
      </c>
      <c r="D10" s="43">
        <v>1683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1683</v>
      </c>
      <c r="O10" s="44">
        <f t="shared" si="1"/>
        <v>4.1970074812967582</v>
      </c>
      <c r="P10" s="9"/>
    </row>
    <row r="11" spans="1:133">
      <c r="A11" s="12"/>
      <c r="B11" s="23">
        <v>314.89999999999998</v>
      </c>
      <c r="C11" s="19" t="s">
        <v>14</v>
      </c>
      <c r="D11" s="43">
        <v>59784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59784</v>
      </c>
      <c r="O11" s="44">
        <f t="shared" si="1"/>
        <v>149.08728179551122</v>
      </c>
      <c r="P11" s="9"/>
    </row>
    <row r="12" spans="1:133">
      <c r="A12" s="12"/>
      <c r="B12" s="23">
        <v>315</v>
      </c>
      <c r="C12" s="19" t="s">
        <v>57</v>
      </c>
      <c r="D12" s="43">
        <v>18449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18449</v>
      </c>
      <c r="O12" s="44">
        <f t="shared" si="1"/>
        <v>46.007481296758108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36172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0" si="4">SUM(D13:M13)</f>
        <v>36172</v>
      </c>
      <c r="O13" s="42">
        <f t="shared" si="1"/>
        <v>90.204488778054866</v>
      </c>
      <c r="P13" s="10"/>
    </row>
    <row r="14" spans="1:133">
      <c r="A14" s="12"/>
      <c r="B14" s="23">
        <v>323.10000000000002</v>
      </c>
      <c r="C14" s="19" t="s">
        <v>16</v>
      </c>
      <c r="D14" s="43">
        <v>2079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2079</v>
      </c>
      <c r="O14" s="44">
        <f t="shared" si="1"/>
        <v>5.1845386533665838</v>
      </c>
      <c r="P14" s="9"/>
    </row>
    <row r="15" spans="1:133">
      <c r="A15" s="12"/>
      <c r="B15" s="23">
        <v>323.89999999999998</v>
      </c>
      <c r="C15" s="19" t="s">
        <v>58</v>
      </c>
      <c r="D15" s="43">
        <v>34093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34093</v>
      </c>
      <c r="O15" s="44">
        <f t="shared" si="1"/>
        <v>85.019950124688279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SUM(D17:D18)</f>
        <v>34440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242844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277284</v>
      </c>
      <c r="O16" s="42">
        <f t="shared" si="1"/>
        <v>691.48129675810469</v>
      </c>
      <c r="P16" s="10"/>
    </row>
    <row r="17" spans="1:119">
      <c r="A17" s="12"/>
      <c r="B17" s="23">
        <v>331.31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242844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242844</v>
      </c>
      <c r="O17" s="44">
        <f t="shared" si="1"/>
        <v>605.59600997506232</v>
      </c>
      <c r="P17" s="9"/>
    </row>
    <row r="18" spans="1:119">
      <c r="A18" s="12"/>
      <c r="B18" s="23">
        <v>335.18</v>
      </c>
      <c r="C18" s="19" t="s">
        <v>21</v>
      </c>
      <c r="D18" s="43">
        <v>34440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34440</v>
      </c>
      <c r="O18" s="44">
        <f t="shared" si="1"/>
        <v>85.885286783042389</v>
      </c>
      <c r="P18" s="9"/>
    </row>
    <row r="19" spans="1:119" ht="15.75">
      <c r="A19" s="27" t="s">
        <v>27</v>
      </c>
      <c r="B19" s="28"/>
      <c r="C19" s="29"/>
      <c r="D19" s="30">
        <f t="shared" ref="D19:M19" si="6">SUM(D20:D21)</f>
        <v>34551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653269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4"/>
        <v>687820</v>
      </c>
      <c r="O19" s="42">
        <f t="shared" si="1"/>
        <v>1715.2618453865337</v>
      </c>
      <c r="P19" s="10"/>
    </row>
    <row r="20" spans="1:119">
      <c r="A20" s="12"/>
      <c r="B20" s="23">
        <v>343.5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653269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653269</v>
      </c>
      <c r="O20" s="44">
        <f t="shared" si="1"/>
        <v>1629.0997506234414</v>
      </c>
      <c r="P20" s="9"/>
    </row>
    <row r="21" spans="1:119">
      <c r="A21" s="12"/>
      <c r="B21" s="23">
        <v>349</v>
      </c>
      <c r="C21" s="19" t="s">
        <v>52</v>
      </c>
      <c r="D21" s="43">
        <v>34551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34551</v>
      </c>
      <c r="O21" s="44">
        <f t="shared" si="1"/>
        <v>86.16209476309227</v>
      </c>
      <c r="P21" s="9"/>
    </row>
    <row r="22" spans="1:119" ht="15.75">
      <c r="A22" s="27" t="s">
        <v>3</v>
      </c>
      <c r="B22" s="28"/>
      <c r="C22" s="29"/>
      <c r="D22" s="30">
        <f t="shared" ref="D22:M22" si="7">SUM(D23:D26)</f>
        <v>86925</v>
      </c>
      <c r="E22" s="30">
        <f t="shared" si="7"/>
        <v>0</v>
      </c>
      <c r="F22" s="30">
        <f t="shared" si="7"/>
        <v>858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4"/>
        <v>87783</v>
      </c>
      <c r="O22" s="42">
        <f t="shared" si="1"/>
        <v>218.91022443890273</v>
      </c>
      <c r="P22" s="10"/>
    </row>
    <row r="23" spans="1:119">
      <c r="A23" s="12"/>
      <c r="B23" s="23">
        <v>361.1</v>
      </c>
      <c r="C23" s="19" t="s">
        <v>33</v>
      </c>
      <c r="D23" s="43">
        <v>0</v>
      </c>
      <c r="E23" s="43">
        <v>0</v>
      </c>
      <c r="F23" s="43">
        <v>858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858</v>
      </c>
      <c r="O23" s="44">
        <f t="shared" si="1"/>
        <v>2.1396508728179553</v>
      </c>
      <c r="P23" s="9"/>
    </row>
    <row r="24" spans="1:119">
      <c r="A24" s="12"/>
      <c r="B24" s="23">
        <v>362</v>
      </c>
      <c r="C24" s="19" t="s">
        <v>34</v>
      </c>
      <c r="D24" s="43">
        <v>37346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37346</v>
      </c>
      <c r="O24" s="44">
        <f t="shared" si="1"/>
        <v>93.132169576059852</v>
      </c>
      <c r="P24" s="9"/>
    </row>
    <row r="25" spans="1:119">
      <c r="A25" s="12"/>
      <c r="B25" s="23">
        <v>366</v>
      </c>
      <c r="C25" s="19" t="s">
        <v>35</v>
      </c>
      <c r="D25" s="43">
        <v>42813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42813</v>
      </c>
      <c r="O25" s="44">
        <f t="shared" si="1"/>
        <v>106.76558603491272</v>
      </c>
      <c r="P25" s="9"/>
    </row>
    <row r="26" spans="1:119">
      <c r="A26" s="12"/>
      <c r="B26" s="23">
        <v>369.9</v>
      </c>
      <c r="C26" s="19" t="s">
        <v>36</v>
      </c>
      <c r="D26" s="43">
        <v>6766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6766</v>
      </c>
      <c r="O26" s="44">
        <f t="shared" si="1"/>
        <v>16.872817955112218</v>
      </c>
      <c r="P26" s="9"/>
    </row>
    <row r="27" spans="1:119" ht="15.75">
      <c r="A27" s="27" t="s">
        <v>28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124246</v>
      </c>
      <c r="G27" s="30">
        <f t="shared" si="8"/>
        <v>0</v>
      </c>
      <c r="H27" s="30">
        <f t="shared" si="8"/>
        <v>0</v>
      </c>
      <c r="I27" s="30">
        <f t="shared" si="8"/>
        <v>857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125103</v>
      </c>
      <c r="O27" s="42">
        <f t="shared" si="1"/>
        <v>311.9775561097257</v>
      </c>
      <c r="P27" s="9"/>
    </row>
    <row r="28" spans="1:119">
      <c r="A28" s="12"/>
      <c r="B28" s="23">
        <v>381</v>
      </c>
      <c r="C28" s="19" t="s">
        <v>37</v>
      </c>
      <c r="D28" s="43">
        <v>0</v>
      </c>
      <c r="E28" s="43">
        <v>0</v>
      </c>
      <c r="F28" s="43">
        <v>124246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124246</v>
      </c>
      <c r="O28" s="44">
        <f t="shared" si="1"/>
        <v>309.84039900249377</v>
      </c>
      <c r="P28" s="9"/>
    </row>
    <row r="29" spans="1:119" ht="15.75" thickBot="1">
      <c r="A29" s="12"/>
      <c r="B29" s="23">
        <v>389.1</v>
      </c>
      <c r="C29" s="19" t="s">
        <v>53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857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857</v>
      </c>
      <c r="O29" s="44">
        <f t="shared" si="1"/>
        <v>2.13715710723192</v>
      </c>
      <c r="P29" s="9"/>
    </row>
    <row r="30" spans="1:119" ht="16.5" thickBot="1">
      <c r="A30" s="13" t="s">
        <v>31</v>
      </c>
      <c r="B30" s="21"/>
      <c r="C30" s="20"/>
      <c r="D30" s="14">
        <f>SUM(D5,D13,D16,D19,D22,D27)</f>
        <v>609701</v>
      </c>
      <c r="E30" s="14">
        <f t="shared" ref="E30:M30" si="9">SUM(E5,E13,E16,E19,E22,E27)</f>
        <v>0</v>
      </c>
      <c r="F30" s="14">
        <f t="shared" si="9"/>
        <v>125104</v>
      </c>
      <c r="G30" s="14">
        <f t="shared" si="9"/>
        <v>0</v>
      </c>
      <c r="H30" s="14">
        <f t="shared" si="9"/>
        <v>0</v>
      </c>
      <c r="I30" s="14">
        <f t="shared" si="9"/>
        <v>896970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1631775</v>
      </c>
      <c r="O30" s="36">
        <f t="shared" si="1"/>
        <v>4069.2643391521196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63</v>
      </c>
      <c r="M32" s="112"/>
      <c r="N32" s="112"/>
      <c r="O32" s="40">
        <v>401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60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387104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387104</v>
      </c>
      <c r="O5" s="31">
        <f t="shared" ref="O5:O29" si="1">(N5/O$31)</f>
        <v>953.45812807881771</v>
      </c>
      <c r="P5" s="6"/>
    </row>
    <row r="6" spans="1:133">
      <c r="A6" s="12"/>
      <c r="B6" s="23">
        <v>311</v>
      </c>
      <c r="C6" s="19" t="s">
        <v>2</v>
      </c>
      <c r="D6" s="43">
        <v>289837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289837</v>
      </c>
      <c r="O6" s="44">
        <f t="shared" si="1"/>
        <v>713.88423645320199</v>
      </c>
      <c r="P6" s="9"/>
    </row>
    <row r="7" spans="1:133">
      <c r="A7" s="12"/>
      <c r="B7" s="23">
        <v>312.10000000000002</v>
      </c>
      <c r="C7" s="19" t="s">
        <v>47</v>
      </c>
      <c r="D7" s="43">
        <v>24302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24302</v>
      </c>
      <c r="O7" s="44">
        <f t="shared" si="1"/>
        <v>59.857142857142854</v>
      </c>
      <c r="P7" s="9"/>
    </row>
    <row r="8" spans="1:133">
      <c r="A8" s="12"/>
      <c r="B8" s="23">
        <v>312.41000000000003</v>
      </c>
      <c r="C8" s="19" t="s">
        <v>11</v>
      </c>
      <c r="D8" s="43">
        <v>11170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11170</v>
      </c>
      <c r="O8" s="44">
        <f t="shared" si="1"/>
        <v>27.512315270935961</v>
      </c>
      <c r="P8" s="9"/>
    </row>
    <row r="9" spans="1:133">
      <c r="A9" s="12"/>
      <c r="B9" s="23">
        <v>312.42</v>
      </c>
      <c r="C9" s="19" t="s">
        <v>10</v>
      </c>
      <c r="D9" s="43">
        <v>14641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14641</v>
      </c>
      <c r="O9" s="44">
        <f t="shared" si="1"/>
        <v>36.061576354679801</v>
      </c>
      <c r="P9" s="9"/>
    </row>
    <row r="10" spans="1:133">
      <c r="A10" s="12"/>
      <c r="B10" s="23">
        <v>314.8</v>
      </c>
      <c r="C10" s="19" t="s">
        <v>49</v>
      </c>
      <c r="D10" s="43">
        <v>737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737</v>
      </c>
      <c r="O10" s="44">
        <f t="shared" si="1"/>
        <v>1.8152709359605912</v>
      </c>
      <c r="P10" s="9"/>
    </row>
    <row r="11" spans="1:133">
      <c r="A11" s="12"/>
      <c r="B11" s="23">
        <v>314.89999999999998</v>
      </c>
      <c r="C11" s="19" t="s">
        <v>14</v>
      </c>
      <c r="D11" s="43">
        <v>27173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27173</v>
      </c>
      <c r="O11" s="44">
        <f t="shared" si="1"/>
        <v>66.928571428571431</v>
      </c>
      <c r="P11" s="9"/>
    </row>
    <row r="12" spans="1:133">
      <c r="A12" s="12"/>
      <c r="B12" s="23">
        <v>315</v>
      </c>
      <c r="C12" s="19" t="s">
        <v>57</v>
      </c>
      <c r="D12" s="43">
        <v>19244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19244</v>
      </c>
      <c r="O12" s="44">
        <f t="shared" si="1"/>
        <v>47.399014778325125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SUM(D14:D15)</f>
        <v>14176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9" si="4">SUM(D13:M13)</f>
        <v>14176</v>
      </c>
      <c r="O13" s="42">
        <f t="shared" si="1"/>
        <v>34.916256157635466</v>
      </c>
      <c r="P13" s="10"/>
    </row>
    <row r="14" spans="1:133">
      <c r="A14" s="12"/>
      <c r="B14" s="23">
        <v>323.10000000000002</v>
      </c>
      <c r="C14" s="19" t="s">
        <v>16</v>
      </c>
      <c r="D14" s="43">
        <v>2932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2932</v>
      </c>
      <c r="O14" s="44">
        <f t="shared" si="1"/>
        <v>7.2216748768472909</v>
      </c>
      <c r="P14" s="9"/>
    </row>
    <row r="15" spans="1:133">
      <c r="A15" s="12"/>
      <c r="B15" s="23">
        <v>323.89999999999998</v>
      </c>
      <c r="C15" s="19" t="s">
        <v>58</v>
      </c>
      <c r="D15" s="43">
        <v>11244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11244</v>
      </c>
      <c r="O15" s="44">
        <f t="shared" si="1"/>
        <v>27.694581280788178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SUM(D17:D17)</f>
        <v>57855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57855</v>
      </c>
      <c r="O16" s="42">
        <f t="shared" si="1"/>
        <v>142.5</v>
      </c>
      <c r="P16" s="10"/>
    </row>
    <row r="17" spans="1:119">
      <c r="A17" s="12"/>
      <c r="B17" s="23">
        <v>335.18</v>
      </c>
      <c r="C17" s="19" t="s">
        <v>21</v>
      </c>
      <c r="D17" s="43">
        <v>57855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57855</v>
      </c>
      <c r="O17" s="44">
        <f t="shared" si="1"/>
        <v>142.5</v>
      </c>
      <c r="P17" s="9"/>
    </row>
    <row r="18" spans="1:119" ht="15.75">
      <c r="A18" s="27" t="s">
        <v>27</v>
      </c>
      <c r="B18" s="28"/>
      <c r="C18" s="29"/>
      <c r="D18" s="30">
        <f t="shared" ref="D18:M18" si="6">SUM(D19:D20)</f>
        <v>42206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630595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4"/>
        <v>672801</v>
      </c>
      <c r="O18" s="42">
        <f t="shared" si="1"/>
        <v>1657.1453201970444</v>
      </c>
      <c r="P18" s="10"/>
    </row>
    <row r="19" spans="1:119">
      <c r="A19" s="12"/>
      <c r="B19" s="23">
        <v>343.5</v>
      </c>
      <c r="C19" s="19" t="s">
        <v>51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630595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630595</v>
      </c>
      <c r="O19" s="44">
        <f t="shared" si="1"/>
        <v>1553.1896551724137</v>
      </c>
      <c r="P19" s="9"/>
    </row>
    <row r="20" spans="1:119">
      <c r="A20" s="12"/>
      <c r="B20" s="23">
        <v>349</v>
      </c>
      <c r="C20" s="19" t="s">
        <v>52</v>
      </c>
      <c r="D20" s="43">
        <v>42206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42206</v>
      </c>
      <c r="O20" s="44">
        <f t="shared" si="1"/>
        <v>103.95566502463055</v>
      </c>
      <c r="P20" s="9"/>
    </row>
    <row r="21" spans="1:119" ht="15.75">
      <c r="A21" s="27" t="s">
        <v>3</v>
      </c>
      <c r="B21" s="28"/>
      <c r="C21" s="29"/>
      <c r="D21" s="30">
        <f t="shared" ref="D21:M21" si="7">SUM(D22:D25)</f>
        <v>61450</v>
      </c>
      <c r="E21" s="30">
        <f t="shared" si="7"/>
        <v>0</v>
      </c>
      <c r="F21" s="30">
        <f t="shared" si="7"/>
        <v>1335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4"/>
        <v>62785</v>
      </c>
      <c r="O21" s="42">
        <f t="shared" si="1"/>
        <v>154.64285714285714</v>
      </c>
      <c r="P21" s="10"/>
    </row>
    <row r="22" spans="1:119">
      <c r="A22" s="12"/>
      <c r="B22" s="23">
        <v>361.1</v>
      </c>
      <c r="C22" s="19" t="s">
        <v>33</v>
      </c>
      <c r="D22" s="43">
        <v>0</v>
      </c>
      <c r="E22" s="43">
        <v>0</v>
      </c>
      <c r="F22" s="43">
        <v>1335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1335</v>
      </c>
      <c r="O22" s="44">
        <f t="shared" si="1"/>
        <v>3.2881773399014778</v>
      </c>
      <c r="P22" s="9"/>
    </row>
    <row r="23" spans="1:119">
      <c r="A23" s="12"/>
      <c r="B23" s="23">
        <v>362</v>
      </c>
      <c r="C23" s="19" t="s">
        <v>34</v>
      </c>
      <c r="D23" s="43">
        <v>48225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48225</v>
      </c>
      <c r="O23" s="44">
        <f t="shared" si="1"/>
        <v>118.7807881773399</v>
      </c>
      <c r="P23" s="9"/>
    </row>
    <row r="24" spans="1:119">
      <c r="A24" s="12"/>
      <c r="B24" s="23">
        <v>366</v>
      </c>
      <c r="C24" s="19" t="s">
        <v>35</v>
      </c>
      <c r="D24" s="43">
        <v>8810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8810</v>
      </c>
      <c r="O24" s="44">
        <f t="shared" si="1"/>
        <v>21.699507389162562</v>
      </c>
      <c r="P24" s="9"/>
    </row>
    <row r="25" spans="1:119">
      <c r="A25" s="12"/>
      <c r="B25" s="23">
        <v>369.9</v>
      </c>
      <c r="C25" s="19" t="s">
        <v>36</v>
      </c>
      <c r="D25" s="43">
        <v>4415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4415</v>
      </c>
      <c r="O25" s="44">
        <f t="shared" si="1"/>
        <v>10.874384236453203</v>
      </c>
      <c r="P25" s="9"/>
    </row>
    <row r="26" spans="1:119" ht="15.75">
      <c r="A26" s="27" t="s">
        <v>28</v>
      </c>
      <c r="B26" s="28"/>
      <c r="C26" s="29"/>
      <c r="D26" s="30">
        <f t="shared" ref="D26:M26" si="8">SUM(D27:D28)</f>
        <v>0</v>
      </c>
      <c r="E26" s="30">
        <f t="shared" si="8"/>
        <v>0</v>
      </c>
      <c r="F26" s="30">
        <f t="shared" si="8"/>
        <v>134640</v>
      </c>
      <c r="G26" s="30">
        <f t="shared" si="8"/>
        <v>0</v>
      </c>
      <c r="H26" s="30">
        <f t="shared" si="8"/>
        <v>0</v>
      </c>
      <c r="I26" s="30">
        <f t="shared" si="8"/>
        <v>714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4"/>
        <v>135354</v>
      </c>
      <c r="O26" s="42">
        <f t="shared" si="1"/>
        <v>333.38423645320199</v>
      </c>
      <c r="P26" s="9"/>
    </row>
    <row r="27" spans="1:119">
      <c r="A27" s="12"/>
      <c r="B27" s="23">
        <v>381</v>
      </c>
      <c r="C27" s="19" t="s">
        <v>37</v>
      </c>
      <c r="D27" s="43">
        <v>0</v>
      </c>
      <c r="E27" s="43">
        <v>0</v>
      </c>
      <c r="F27" s="43">
        <v>134640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134640</v>
      </c>
      <c r="O27" s="44">
        <f t="shared" si="1"/>
        <v>331.62561576354682</v>
      </c>
      <c r="P27" s="9"/>
    </row>
    <row r="28" spans="1:119" ht="15.75" thickBot="1">
      <c r="A28" s="12"/>
      <c r="B28" s="23">
        <v>389.1</v>
      </c>
      <c r="C28" s="19" t="s">
        <v>53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714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714</v>
      </c>
      <c r="O28" s="44">
        <f t="shared" si="1"/>
        <v>1.7586206896551724</v>
      </c>
      <c r="P28" s="9"/>
    </row>
    <row r="29" spans="1:119" ht="16.5" thickBot="1">
      <c r="A29" s="13" t="s">
        <v>31</v>
      </c>
      <c r="B29" s="21"/>
      <c r="C29" s="20"/>
      <c r="D29" s="14">
        <f>SUM(D5,D13,D16,D18,D21,D26)</f>
        <v>562791</v>
      </c>
      <c r="E29" s="14">
        <f t="shared" ref="E29:M29" si="9">SUM(E5,E13,E16,E18,E21,E26)</f>
        <v>0</v>
      </c>
      <c r="F29" s="14">
        <f t="shared" si="9"/>
        <v>135975</v>
      </c>
      <c r="G29" s="14">
        <f t="shared" si="9"/>
        <v>0</v>
      </c>
      <c r="H29" s="14">
        <f t="shared" si="9"/>
        <v>0</v>
      </c>
      <c r="I29" s="14">
        <f t="shared" si="9"/>
        <v>631309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1330075</v>
      </c>
      <c r="O29" s="36">
        <f t="shared" si="1"/>
        <v>3276.0467980295566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59</v>
      </c>
      <c r="M31" s="112"/>
      <c r="N31" s="112"/>
      <c r="O31" s="40">
        <v>406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60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377732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377732</v>
      </c>
      <c r="O5" s="31">
        <f t="shared" ref="O5:O30" si="1">(N5/O$32)</f>
        <v>944.33</v>
      </c>
      <c r="P5" s="6"/>
    </row>
    <row r="6" spans="1:133">
      <c r="A6" s="12"/>
      <c r="B6" s="23">
        <v>311</v>
      </c>
      <c r="C6" s="19" t="s">
        <v>2</v>
      </c>
      <c r="D6" s="43">
        <v>301617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301617</v>
      </c>
      <c r="O6" s="44">
        <f t="shared" si="1"/>
        <v>754.04250000000002</v>
      </c>
      <c r="P6" s="9"/>
    </row>
    <row r="7" spans="1:133">
      <c r="A7" s="12"/>
      <c r="B7" s="23">
        <v>312.10000000000002</v>
      </c>
      <c r="C7" s="19" t="s">
        <v>47</v>
      </c>
      <c r="D7" s="43">
        <v>19273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19273</v>
      </c>
      <c r="O7" s="44">
        <f t="shared" si="1"/>
        <v>48.182499999999997</v>
      </c>
      <c r="P7" s="9"/>
    </row>
    <row r="8" spans="1:133">
      <c r="A8" s="12"/>
      <c r="B8" s="23">
        <v>312.41000000000003</v>
      </c>
      <c r="C8" s="19" t="s">
        <v>11</v>
      </c>
      <c r="D8" s="43">
        <v>13470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13470</v>
      </c>
      <c r="O8" s="44">
        <f t="shared" si="1"/>
        <v>33.674999999999997</v>
      </c>
      <c r="P8" s="9"/>
    </row>
    <row r="9" spans="1:133">
      <c r="A9" s="12"/>
      <c r="B9" s="23">
        <v>312.42</v>
      </c>
      <c r="C9" s="19" t="s">
        <v>10</v>
      </c>
      <c r="D9" s="43">
        <v>13698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13698</v>
      </c>
      <c r="O9" s="44">
        <f t="shared" si="1"/>
        <v>34.244999999999997</v>
      </c>
      <c r="P9" s="9"/>
    </row>
    <row r="10" spans="1:133">
      <c r="A10" s="12"/>
      <c r="B10" s="23">
        <v>314.2</v>
      </c>
      <c r="C10" s="19" t="s">
        <v>12</v>
      </c>
      <c r="D10" s="43">
        <v>23331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23331</v>
      </c>
      <c r="O10" s="44">
        <f t="shared" si="1"/>
        <v>58.327500000000001</v>
      </c>
      <c r="P10" s="9"/>
    </row>
    <row r="11" spans="1:133">
      <c r="A11" s="12"/>
      <c r="B11" s="23">
        <v>314.5</v>
      </c>
      <c r="C11" s="19" t="s">
        <v>48</v>
      </c>
      <c r="D11" s="43">
        <v>1771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1771</v>
      </c>
      <c r="O11" s="44">
        <f t="shared" si="1"/>
        <v>4.4275000000000002</v>
      </c>
      <c r="P11" s="9"/>
    </row>
    <row r="12" spans="1:133">
      <c r="A12" s="12"/>
      <c r="B12" s="23">
        <v>314.8</v>
      </c>
      <c r="C12" s="19" t="s">
        <v>49</v>
      </c>
      <c r="D12" s="43">
        <v>732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732</v>
      </c>
      <c r="O12" s="44">
        <f t="shared" si="1"/>
        <v>1.83</v>
      </c>
      <c r="P12" s="9"/>
    </row>
    <row r="13" spans="1:133">
      <c r="A13" s="12"/>
      <c r="B13" s="23">
        <v>319</v>
      </c>
      <c r="C13" s="19" t="s">
        <v>50</v>
      </c>
      <c r="D13" s="43">
        <v>3840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3840</v>
      </c>
      <c r="O13" s="44">
        <f t="shared" si="1"/>
        <v>9.6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SUM(D15:D16)</f>
        <v>107185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0" si="4">SUM(D14:M14)</f>
        <v>107185</v>
      </c>
      <c r="O14" s="42">
        <f t="shared" si="1"/>
        <v>267.96249999999998</v>
      </c>
      <c r="P14" s="10"/>
    </row>
    <row r="15" spans="1:133">
      <c r="A15" s="12"/>
      <c r="B15" s="23">
        <v>323.10000000000002</v>
      </c>
      <c r="C15" s="19" t="s">
        <v>16</v>
      </c>
      <c r="D15" s="43">
        <v>92363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92363</v>
      </c>
      <c r="O15" s="44">
        <f t="shared" si="1"/>
        <v>230.9075</v>
      </c>
      <c r="P15" s="9"/>
    </row>
    <row r="16" spans="1:133">
      <c r="A16" s="12"/>
      <c r="B16" s="23">
        <v>329</v>
      </c>
      <c r="C16" s="19" t="s">
        <v>17</v>
      </c>
      <c r="D16" s="43">
        <v>14822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14822</v>
      </c>
      <c r="O16" s="44">
        <f t="shared" si="1"/>
        <v>37.055</v>
      </c>
      <c r="P16" s="9"/>
    </row>
    <row r="17" spans="1:119" ht="15.75">
      <c r="A17" s="27" t="s">
        <v>18</v>
      </c>
      <c r="B17" s="28"/>
      <c r="C17" s="29"/>
      <c r="D17" s="30">
        <f t="shared" ref="D17:M17" si="5">SUM(D18:D18)</f>
        <v>55733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55733</v>
      </c>
      <c r="O17" s="42">
        <f t="shared" si="1"/>
        <v>139.33250000000001</v>
      </c>
      <c r="P17" s="10"/>
    </row>
    <row r="18" spans="1:119">
      <c r="A18" s="12"/>
      <c r="B18" s="23">
        <v>335.18</v>
      </c>
      <c r="C18" s="19" t="s">
        <v>21</v>
      </c>
      <c r="D18" s="43">
        <v>55733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55733</v>
      </c>
      <c r="O18" s="44">
        <f t="shared" si="1"/>
        <v>139.33250000000001</v>
      </c>
      <c r="P18" s="9"/>
    </row>
    <row r="19" spans="1:119" ht="15.75">
      <c r="A19" s="27" t="s">
        <v>27</v>
      </c>
      <c r="B19" s="28"/>
      <c r="C19" s="29"/>
      <c r="D19" s="30">
        <f t="shared" ref="D19:M19" si="6">SUM(D20:D21)</f>
        <v>42846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614655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4"/>
        <v>657501</v>
      </c>
      <c r="O19" s="42">
        <f t="shared" si="1"/>
        <v>1643.7525000000001</v>
      </c>
      <c r="P19" s="10"/>
    </row>
    <row r="20" spans="1:119">
      <c r="A20" s="12"/>
      <c r="B20" s="23">
        <v>343.5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614655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614655</v>
      </c>
      <c r="O20" s="44">
        <f t="shared" si="1"/>
        <v>1536.6375</v>
      </c>
      <c r="P20" s="9"/>
    </row>
    <row r="21" spans="1:119">
      <c r="A21" s="12"/>
      <c r="B21" s="23">
        <v>349</v>
      </c>
      <c r="C21" s="19" t="s">
        <v>52</v>
      </c>
      <c r="D21" s="43">
        <v>42846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42846</v>
      </c>
      <c r="O21" s="44">
        <f t="shared" si="1"/>
        <v>107.11499999999999</v>
      </c>
      <c r="P21" s="9"/>
    </row>
    <row r="22" spans="1:119" ht="15.75">
      <c r="A22" s="27" t="s">
        <v>3</v>
      </c>
      <c r="B22" s="28"/>
      <c r="C22" s="29"/>
      <c r="D22" s="30">
        <f t="shared" ref="D22:M22" si="7">SUM(D23:D26)</f>
        <v>56996</v>
      </c>
      <c r="E22" s="30">
        <f t="shared" si="7"/>
        <v>7273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4"/>
        <v>64269</v>
      </c>
      <c r="O22" s="42">
        <f t="shared" si="1"/>
        <v>160.67250000000001</v>
      </c>
      <c r="P22" s="10"/>
    </row>
    <row r="23" spans="1:119">
      <c r="A23" s="12"/>
      <c r="B23" s="23">
        <v>361.1</v>
      </c>
      <c r="C23" s="19" t="s">
        <v>33</v>
      </c>
      <c r="D23" s="43">
        <v>0</v>
      </c>
      <c r="E23" s="43">
        <v>7273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7273</v>
      </c>
      <c r="O23" s="44">
        <f t="shared" si="1"/>
        <v>18.182500000000001</v>
      </c>
      <c r="P23" s="9"/>
    </row>
    <row r="24" spans="1:119">
      <c r="A24" s="12"/>
      <c r="B24" s="23">
        <v>362</v>
      </c>
      <c r="C24" s="19" t="s">
        <v>34</v>
      </c>
      <c r="D24" s="43">
        <v>45333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45333</v>
      </c>
      <c r="O24" s="44">
        <f t="shared" si="1"/>
        <v>113.3325</v>
      </c>
      <c r="P24" s="9"/>
    </row>
    <row r="25" spans="1:119">
      <c r="A25" s="12"/>
      <c r="B25" s="23">
        <v>366</v>
      </c>
      <c r="C25" s="19" t="s">
        <v>35</v>
      </c>
      <c r="D25" s="43">
        <v>7382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7382</v>
      </c>
      <c r="O25" s="44">
        <f t="shared" si="1"/>
        <v>18.454999999999998</v>
      </c>
      <c r="P25" s="9"/>
    </row>
    <row r="26" spans="1:119">
      <c r="A26" s="12"/>
      <c r="B26" s="23">
        <v>369.9</v>
      </c>
      <c r="C26" s="19" t="s">
        <v>36</v>
      </c>
      <c r="D26" s="43">
        <v>4281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4281</v>
      </c>
      <c r="O26" s="44">
        <f t="shared" si="1"/>
        <v>10.702500000000001</v>
      </c>
      <c r="P26" s="9"/>
    </row>
    <row r="27" spans="1:119" ht="15.75">
      <c r="A27" s="27" t="s">
        <v>28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88329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88329</v>
      </c>
      <c r="O27" s="42">
        <f t="shared" si="1"/>
        <v>220.82249999999999</v>
      </c>
      <c r="P27" s="9"/>
    </row>
    <row r="28" spans="1:119">
      <c r="A28" s="12"/>
      <c r="B28" s="23">
        <v>389.1</v>
      </c>
      <c r="C28" s="19" t="s">
        <v>53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1329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1329</v>
      </c>
      <c r="O28" s="44">
        <f t="shared" si="1"/>
        <v>3.3224999999999998</v>
      </c>
      <c r="P28" s="9"/>
    </row>
    <row r="29" spans="1:119" ht="15.75" thickBot="1">
      <c r="A29" s="12"/>
      <c r="B29" s="23">
        <v>389.4</v>
      </c>
      <c r="C29" s="19" t="s">
        <v>54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87000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87000</v>
      </c>
      <c r="O29" s="44">
        <f t="shared" si="1"/>
        <v>217.5</v>
      </c>
      <c r="P29" s="9"/>
    </row>
    <row r="30" spans="1:119" ht="16.5" thickBot="1">
      <c r="A30" s="13" t="s">
        <v>31</v>
      </c>
      <c r="B30" s="21"/>
      <c r="C30" s="20"/>
      <c r="D30" s="14">
        <f>SUM(D5,D14,D17,D19,D22,D27)</f>
        <v>640492</v>
      </c>
      <c r="E30" s="14">
        <f t="shared" ref="E30:M30" si="9">SUM(E5,E14,E17,E19,E22,E27)</f>
        <v>7273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702984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1350749</v>
      </c>
      <c r="O30" s="36">
        <f t="shared" si="1"/>
        <v>3376.8724999999999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55</v>
      </c>
      <c r="M32" s="112"/>
      <c r="N32" s="112"/>
      <c r="O32" s="40">
        <v>400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thickBot="1">
      <c r="A34" s="114" t="s">
        <v>60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393777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393777</v>
      </c>
      <c r="O5" s="31">
        <f t="shared" ref="O5:O32" si="2">(N5/O$34)</f>
        <v>600.26981707317077</v>
      </c>
      <c r="P5" s="6"/>
    </row>
    <row r="6" spans="1:133">
      <c r="A6" s="12"/>
      <c r="B6" s="23">
        <v>311</v>
      </c>
      <c r="C6" s="19" t="s">
        <v>2</v>
      </c>
      <c r="D6" s="43">
        <v>275523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275523</v>
      </c>
      <c r="O6" s="44">
        <f t="shared" si="2"/>
        <v>420.0045731707317</v>
      </c>
      <c r="P6" s="9"/>
    </row>
    <row r="7" spans="1:133">
      <c r="A7" s="12"/>
      <c r="B7" s="23">
        <v>312.41000000000003</v>
      </c>
      <c r="C7" s="19" t="s">
        <v>11</v>
      </c>
      <c r="D7" s="43">
        <v>14221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14221</v>
      </c>
      <c r="O7" s="44">
        <f t="shared" si="2"/>
        <v>21.678353658536587</v>
      </c>
      <c r="P7" s="9"/>
    </row>
    <row r="8" spans="1:133">
      <c r="A8" s="12"/>
      <c r="B8" s="23">
        <v>312.42</v>
      </c>
      <c r="C8" s="19" t="s">
        <v>10</v>
      </c>
      <c r="D8" s="43">
        <v>9998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9998</v>
      </c>
      <c r="O8" s="44">
        <f t="shared" si="2"/>
        <v>15.240853658536585</v>
      </c>
      <c r="P8" s="9"/>
    </row>
    <row r="9" spans="1:133">
      <c r="A9" s="12"/>
      <c r="B9" s="23">
        <v>314.2</v>
      </c>
      <c r="C9" s="19" t="s">
        <v>12</v>
      </c>
      <c r="D9" s="43">
        <v>31732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31732</v>
      </c>
      <c r="O9" s="44">
        <f t="shared" si="2"/>
        <v>48.371951219512198</v>
      </c>
      <c r="P9" s="9"/>
    </row>
    <row r="10" spans="1:133">
      <c r="A10" s="12"/>
      <c r="B10" s="23">
        <v>314.39999999999998</v>
      </c>
      <c r="C10" s="19" t="s">
        <v>13</v>
      </c>
      <c r="D10" s="43">
        <v>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782</v>
      </c>
      <c r="O10" s="44">
        <f t="shared" si="2"/>
        <v>1.1920731707317074</v>
      </c>
      <c r="P10" s="9"/>
    </row>
    <row r="11" spans="1:133">
      <c r="A11" s="12"/>
      <c r="B11" s="23">
        <v>314.89999999999998</v>
      </c>
      <c r="C11" s="19" t="s">
        <v>14</v>
      </c>
      <c r="D11" s="43">
        <v>61521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61521</v>
      </c>
      <c r="O11" s="44">
        <f t="shared" si="2"/>
        <v>93.782012195121951</v>
      </c>
      <c r="P11" s="9"/>
    </row>
    <row r="12" spans="1:133" ht="15.75">
      <c r="A12" s="27" t="s">
        <v>15</v>
      </c>
      <c r="B12" s="28"/>
      <c r="C12" s="29"/>
      <c r="D12" s="30">
        <f t="shared" ref="D12:M12" si="3">SUM(D13:D15)</f>
        <v>51063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51063</v>
      </c>
      <c r="O12" s="42">
        <f t="shared" si="2"/>
        <v>77.839939024390247</v>
      </c>
      <c r="P12" s="10"/>
    </row>
    <row r="13" spans="1:133">
      <c r="A13" s="12"/>
      <c r="B13" s="23">
        <v>322</v>
      </c>
      <c r="C13" s="19" t="s">
        <v>0</v>
      </c>
      <c r="D13" s="43">
        <v>17844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17844</v>
      </c>
      <c r="O13" s="44">
        <f t="shared" si="2"/>
        <v>27.201219512195124</v>
      </c>
      <c r="P13" s="9"/>
    </row>
    <row r="14" spans="1:133">
      <c r="A14" s="12"/>
      <c r="B14" s="23">
        <v>323.10000000000002</v>
      </c>
      <c r="C14" s="19" t="s">
        <v>16</v>
      </c>
      <c r="D14" s="43">
        <v>31605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31605</v>
      </c>
      <c r="O14" s="44">
        <f t="shared" si="2"/>
        <v>48.178353658536587</v>
      </c>
      <c r="P14" s="9"/>
    </row>
    <row r="15" spans="1:133">
      <c r="A15" s="12"/>
      <c r="B15" s="23">
        <v>329</v>
      </c>
      <c r="C15" s="19" t="s">
        <v>17</v>
      </c>
      <c r="D15" s="43">
        <v>1614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1614</v>
      </c>
      <c r="O15" s="44">
        <f t="shared" si="2"/>
        <v>2.4603658536585367</v>
      </c>
      <c r="P15" s="9"/>
    </row>
    <row r="16" spans="1:133" ht="15.75">
      <c r="A16" s="27" t="s">
        <v>18</v>
      </c>
      <c r="B16" s="28"/>
      <c r="C16" s="29"/>
      <c r="D16" s="30">
        <f t="shared" ref="D16:M16" si="4">SUM(D17:D21)</f>
        <v>692747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692747</v>
      </c>
      <c r="O16" s="42">
        <f t="shared" si="2"/>
        <v>1056.0167682926829</v>
      </c>
      <c r="P16" s="10"/>
    </row>
    <row r="17" spans="1:119">
      <c r="A17" s="12"/>
      <c r="B17" s="23">
        <v>331.35</v>
      </c>
      <c r="C17" s="19" t="s">
        <v>19</v>
      </c>
      <c r="D17" s="43">
        <v>613916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613916</v>
      </c>
      <c r="O17" s="44">
        <f t="shared" si="2"/>
        <v>935.84756097560978</v>
      </c>
      <c r="P17" s="9"/>
    </row>
    <row r="18" spans="1:119">
      <c r="A18" s="12"/>
      <c r="B18" s="23">
        <v>335.14</v>
      </c>
      <c r="C18" s="19" t="s">
        <v>20</v>
      </c>
      <c r="D18" s="43">
        <v>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</v>
      </c>
      <c r="O18" s="44">
        <f t="shared" si="2"/>
        <v>5.4878048780487805E-2</v>
      </c>
      <c r="P18" s="9"/>
    </row>
    <row r="19" spans="1:119">
      <c r="A19" s="12"/>
      <c r="B19" s="23">
        <v>335.18</v>
      </c>
      <c r="C19" s="19" t="s">
        <v>21</v>
      </c>
      <c r="D19" s="43">
        <v>53823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53823</v>
      </c>
      <c r="O19" s="44">
        <f t="shared" si="2"/>
        <v>82.047256097560975</v>
      </c>
      <c r="P19" s="9"/>
    </row>
    <row r="20" spans="1:119">
      <c r="A20" s="12"/>
      <c r="B20" s="23">
        <v>335.33</v>
      </c>
      <c r="C20" s="19" t="s">
        <v>45</v>
      </c>
      <c r="D20" s="43">
        <v>10528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10528</v>
      </c>
      <c r="O20" s="44">
        <f t="shared" si="2"/>
        <v>16.048780487804876</v>
      </c>
      <c r="P20" s="9"/>
    </row>
    <row r="21" spans="1:119">
      <c r="A21" s="12"/>
      <c r="B21" s="23">
        <v>335.9</v>
      </c>
      <c r="C21" s="19" t="s">
        <v>22</v>
      </c>
      <c r="D21" s="43">
        <v>14444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14444</v>
      </c>
      <c r="O21" s="44">
        <f t="shared" si="2"/>
        <v>22.01829268292683</v>
      </c>
      <c r="P21" s="9"/>
    </row>
    <row r="22" spans="1:119" ht="15.75">
      <c r="A22" s="27" t="s">
        <v>27</v>
      </c>
      <c r="B22" s="28"/>
      <c r="C22" s="29"/>
      <c r="D22" s="30">
        <f t="shared" ref="D22:M22" si="5">SUM(D23:D24)</f>
        <v>647441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647441</v>
      </c>
      <c r="O22" s="42">
        <f t="shared" si="2"/>
        <v>986.95274390243901</v>
      </c>
      <c r="P22" s="10"/>
    </row>
    <row r="23" spans="1:119">
      <c r="A23" s="12"/>
      <c r="B23" s="23">
        <v>341.9</v>
      </c>
      <c r="C23" s="19" t="s">
        <v>29</v>
      </c>
      <c r="D23" s="43">
        <v>2610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2610</v>
      </c>
      <c r="O23" s="44">
        <f t="shared" si="2"/>
        <v>3.9786585365853657</v>
      </c>
      <c r="P23" s="9"/>
    </row>
    <row r="24" spans="1:119">
      <c r="A24" s="12"/>
      <c r="B24" s="23">
        <v>343.6</v>
      </c>
      <c r="C24" s="19" t="s">
        <v>30</v>
      </c>
      <c r="D24" s="43">
        <v>644831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644831</v>
      </c>
      <c r="O24" s="44">
        <f t="shared" si="2"/>
        <v>982.97408536585363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SUM(D26:D29)</f>
        <v>88467</v>
      </c>
      <c r="E25" s="30">
        <f t="shared" si="6"/>
        <v>0</v>
      </c>
      <c r="F25" s="30">
        <f t="shared" si="6"/>
        <v>4214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92681</v>
      </c>
      <c r="O25" s="42">
        <f t="shared" si="2"/>
        <v>141.28201219512195</v>
      </c>
      <c r="P25" s="10"/>
    </row>
    <row r="26" spans="1:119">
      <c r="A26" s="12"/>
      <c r="B26" s="23">
        <v>361.1</v>
      </c>
      <c r="C26" s="19" t="s">
        <v>33</v>
      </c>
      <c r="D26" s="43">
        <v>11003</v>
      </c>
      <c r="E26" s="43">
        <v>0</v>
      </c>
      <c r="F26" s="43">
        <v>4214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15217</v>
      </c>
      <c r="O26" s="44">
        <f t="shared" si="2"/>
        <v>23.196646341463413</v>
      </c>
      <c r="P26" s="9"/>
    </row>
    <row r="27" spans="1:119">
      <c r="A27" s="12"/>
      <c r="B27" s="23">
        <v>362</v>
      </c>
      <c r="C27" s="19" t="s">
        <v>34</v>
      </c>
      <c r="D27" s="43">
        <v>36289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36289</v>
      </c>
      <c r="O27" s="44">
        <f t="shared" si="2"/>
        <v>55.318597560975611</v>
      </c>
      <c r="P27" s="9"/>
    </row>
    <row r="28" spans="1:119">
      <c r="A28" s="12"/>
      <c r="B28" s="23">
        <v>366</v>
      </c>
      <c r="C28" s="19" t="s">
        <v>35</v>
      </c>
      <c r="D28" s="43">
        <v>13743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13743</v>
      </c>
      <c r="O28" s="44">
        <f t="shared" si="2"/>
        <v>20.949695121951219</v>
      </c>
      <c r="P28" s="9"/>
    </row>
    <row r="29" spans="1:119">
      <c r="A29" s="12"/>
      <c r="B29" s="23">
        <v>369.9</v>
      </c>
      <c r="C29" s="19" t="s">
        <v>36</v>
      </c>
      <c r="D29" s="43">
        <v>27432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27432</v>
      </c>
      <c r="O29" s="44">
        <f t="shared" si="2"/>
        <v>41.81707317073171</v>
      </c>
      <c r="P29" s="9"/>
    </row>
    <row r="30" spans="1:119" ht="15.75">
      <c r="A30" s="27" t="s">
        <v>28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123420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123420</v>
      </c>
      <c r="O30" s="42">
        <f t="shared" si="2"/>
        <v>188.14024390243901</v>
      </c>
      <c r="P30" s="9"/>
    </row>
    <row r="31" spans="1:119" ht="15.75" thickBot="1">
      <c r="A31" s="12"/>
      <c r="B31" s="23">
        <v>381</v>
      </c>
      <c r="C31" s="19" t="s">
        <v>37</v>
      </c>
      <c r="D31" s="43">
        <v>0</v>
      </c>
      <c r="E31" s="43">
        <v>0</v>
      </c>
      <c r="F31" s="43">
        <v>123420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123420</v>
      </c>
      <c r="O31" s="44">
        <f t="shared" si="2"/>
        <v>188.14024390243901</v>
      </c>
      <c r="P31" s="9"/>
    </row>
    <row r="32" spans="1:119" ht="16.5" thickBot="1">
      <c r="A32" s="13" t="s">
        <v>31</v>
      </c>
      <c r="B32" s="21"/>
      <c r="C32" s="20"/>
      <c r="D32" s="14">
        <f>SUM(D5,D12,D16,D22,D25,D30)</f>
        <v>1873495</v>
      </c>
      <c r="E32" s="14">
        <f t="shared" ref="E32:M32" si="8">SUM(E5,E12,E16,E22,E25,E30)</f>
        <v>0</v>
      </c>
      <c r="F32" s="14">
        <f t="shared" si="8"/>
        <v>127634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2001129</v>
      </c>
      <c r="O32" s="36">
        <f t="shared" si="2"/>
        <v>3050.501524390244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44</v>
      </c>
      <c r="M34" s="112"/>
      <c r="N34" s="112"/>
      <c r="O34" s="40">
        <v>656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thickBot="1">
      <c r="A36" s="114" t="s">
        <v>60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414945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414945</v>
      </c>
      <c r="O5" s="31">
        <f t="shared" ref="O5:O27" si="2">(N5/O$29)</f>
        <v>640.34722222222217</v>
      </c>
      <c r="P5" s="6"/>
    </row>
    <row r="6" spans="1:133">
      <c r="A6" s="12"/>
      <c r="B6" s="23">
        <v>311</v>
      </c>
      <c r="C6" s="19" t="s">
        <v>2</v>
      </c>
      <c r="D6" s="43">
        <v>250495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250495</v>
      </c>
      <c r="O6" s="44">
        <f t="shared" si="2"/>
        <v>386.56635802469134</v>
      </c>
      <c r="P6" s="9"/>
    </row>
    <row r="7" spans="1:133">
      <c r="A7" s="12"/>
      <c r="B7" s="23">
        <v>312.41000000000003</v>
      </c>
      <c r="C7" s="19" t="s">
        <v>11</v>
      </c>
      <c r="D7" s="43">
        <v>18006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18006</v>
      </c>
      <c r="O7" s="44">
        <f t="shared" si="2"/>
        <v>27.787037037037038</v>
      </c>
      <c r="P7" s="9"/>
    </row>
    <row r="8" spans="1:133">
      <c r="A8" s="12"/>
      <c r="B8" s="23">
        <v>312.42</v>
      </c>
      <c r="C8" s="19" t="s">
        <v>10</v>
      </c>
      <c r="D8" s="43">
        <v>15577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15577</v>
      </c>
      <c r="O8" s="44">
        <f t="shared" si="2"/>
        <v>24.038580246913579</v>
      </c>
      <c r="P8" s="9"/>
    </row>
    <row r="9" spans="1:133">
      <c r="A9" s="12"/>
      <c r="B9" s="23">
        <v>314.10000000000002</v>
      </c>
      <c r="C9" s="19" t="s">
        <v>65</v>
      </c>
      <c r="D9" s="43">
        <v>54437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54437</v>
      </c>
      <c r="O9" s="44">
        <f t="shared" si="2"/>
        <v>84.007716049382722</v>
      </c>
      <c r="P9" s="9"/>
    </row>
    <row r="10" spans="1:133">
      <c r="A10" s="12"/>
      <c r="B10" s="23">
        <v>314.3</v>
      </c>
      <c r="C10" s="19" t="s">
        <v>66</v>
      </c>
      <c r="D10" s="43">
        <v>9041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9041</v>
      </c>
      <c r="O10" s="44">
        <f t="shared" si="2"/>
        <v>13.95216049382716</v>
      </c>
      <c r="P10" s="9"/>
    </row>
    <row r="11" spans="1:133">
      <c r="A11" s="12"/>
      <c r="B11" s="23">
        <v>314.89999999999998</v>
      </c>
      <c r="C11" s="19" t="s">
        <v>14</v>
      </c>
      <c r="D11" s="43">
        <v>67389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67389</v>
      </c>
      <c r="O11" s="44">
        <f t="shared" si="2"/>
        <v>103.99537037037037</v>
      </c>
      <c r="P11" s="9"/>
    </row>
    <row r="12" spans="1:133" ht="15.75">
      <c r="A12" s="27" t="s">
        <v>67</v>
      </c>
      <c r="B12" s="28"/>
      <c r="C12" s="29"/>
      <c r="D12" s="30">
        <f t="shared" ref="D12:M12" si="3">SUM(D13:D16)</f>
        <v>44054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44054</v>
      </c>
      <c r="O12" s="42">
        <f t="shared" si="2"/>
        <v>67.98456790123457</v>
      </c>
      <c r="P12" s="10"/>
    </row>
    <row r="13" spans="1:133">
      <c r="A13" s="12"/>
      <c r="B13" s="23">
        <v>322</v>
      </c>
      <c r="C13" s="19" t="s">
        <v>0</v>
      </c>
      <c r="D13" s="43">
        <v>6575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6575</v>
      </c>
      <c r="O13" s="44">
        <f t="shared" si="2"/>
        <v>10.146604938271604</v>
      </c>
      <c r="P13" s="9"/>
    </row>
    <row r="14" spans="1:133">
      <c r="A14" s="12"/>
      <c r="B14" s="23">
        <v>323.39999999999998</v>
      </c>
      <c r="C14" s="19" t="s">
        <v>68</v>
      </c>
      <c r="D14" s="43">
        <v>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620</v>
      </c>
      <c r="O14" s="44">
        <f t="shared" si="2"/>
        <v>0.95679012345679015</v>
      </c>
      <c r="P14" s="9"/>
    </row>
    <row r="15" spans="1:133">
      <c r="A15" s="12"/>
      <c r="B15" s="23">
        <v>323.89999999999998</v>
      </c>
      <c r="C15" s="19" t="s">
        <v>58</v>
      </c>
      <c r="D15" s="43">
        <v>34299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34299</v>
      </c>
      <c r="O15" s="44">
        <f t="shared" si="2"/>
        <v>52.930555555555557</v>
      </c>
      <c r="P15" s="9"/>
    </row>
    <row r="16" spans="1:133">
      <c r="A16" s="12"/>
      <c r="B16" s="23">
        <v>329</v>
      </c>
      <c r="C16" s="19" t="s">
        <v>69</v>
      </c>
      <c r="D16" s="43">
        <v>2560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2560</v>
      </c>
      <c r="O16" s="44">
        <f t="shared" si="2"/>
        <v>3.9506172839506171</v>
      </c>
      <c r="P16" s="9"/>
    </row>
    <row r="17" spans="1:119" ht="15.75">
      <c r="A17" s="27" t="s">
        <v>18</v>
      </c>
      <c r="B17" s="28"/>
      <c r="C17" s="29"/>
      <c r="D17" s="30">
        <f t="shared" ref="D17:M17" si="4">SUM(D18:D18)</f>
        <v>674335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41">
        <f t="shared" si="1"/>
        <v>674335</v>
      </c>
      <c r="O17" s="42">
        <f t="shared" si="2"/>
        <v>1040.6404320987654</v>
      </c>
      <c r="P17" s="10"/>
    </row>
    <row r="18" spans="1:119">
      <c r="A18" s="12"/>
      <c r="B18" s="23">
        <v>331.62</v>
      </c>
      <c r="C18" s="19" t="s">
        <v>70</v>
      </c>
      <c r="D18" s="43">
        <v>674335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674335</v>
      </c>
      <c r="O18" s="44">
        <f t="shared" si="2"/>
        <v>1040.6404320987654</v>
      </c>
      <c r="P18" s="9"/>
    </row>
    <row r="19" spans="1:119" ht="15.75">
      <c r="A19" s="27" t="s">
        <v>27</v>
      </c>
      <c r="B19" s="28"/>
      <c r="C19" s="29"/>
      <c r="D19" s="30">
        <f t="shared" ref="D19:M19" si="5">SUM(D20:D20)</f>
        <v>789233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789233</v>
      </c>
      <c r="O19" s="42">
        <f t="shared" si="2"/>
        <v>1217.9521604938273</v>
      </c>
      <c r="P19" s="10"/>
    </row>
    <row r="20" spans="1:119">
      <c r="A20" s="12"/>
      <c r="B20" s="23">
        <v>343.6</v>
      </c>
      <c r="C20" s="19" t="s">
        <v>30</v>
      </c>
      <c r="D20" s="43">
        <v>789233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789233</v>
      </c>
      <c r="O20" s="44">
        <f t="shared" si="2"/>
        <v>1217.9521604938273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SUM(D22:D24)</f>
        <v>70903</v>
      </c>
      <c r="E21" s="30">
        <f t="shared" si="6"/>
        <v>0</v>
      </c>
      <c r="F21" s="30">
        <f t="shared" si="6"/>
        <v>4268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75171</v>
      </c>
      <c r="O21" s="42">
        <f t="shared" si="2"/>
        <v>116.00462962962963</v>
      </c>
      <c r="P21" s="10"/>
    </row>
    <row r="22" spans="1:119">
      <c r="A22" s="12"/>
      <c r="B22" s="23">
        <v>362</v>
      </c>
      <c r="C22" s="19" t="s">
        <v>34</v>
      </c>
      <c r="D22" s="43">
        <v>42831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42831</v>
      </c>
      <c r="O22" s="44">
        <f t="shared" si="2"/>
        <v>66.097222222222229</v>
      </c>
      <c r="P22" s="9"/>
    </row>
    <row r="23" spans="1:119">
      <c r="A23" s="12"/>
      <c r="B23" s="23">
        <v>366</v>
      </c>
      <c r="C23" s="19" t="s">
        <v>35</v>
      </c>
      <c r="D23" s="43">
        <v>10245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10245</v>
      </c>
      <c r="O23" s="44">
        <f t="shared" si="2"/>
        <v>15.810185185185185</v>
      </c>
      <c r="P23" s="9"/>
    </row>
    <row r="24" spans="1:119">
      <c r="A24" s="12"/>
      <c r="B24" s="23">
        <v>369.9</v>
      </c>
      <c r="C24" s="19" t="s">
        <v>36</v>
      </c>
      <c r="D24" s="43">
        <v>17827</v>
      </c>
      <c r="E24" s="43">
        <v>0</v>
      </c>
      <c r="F24" s="43">
        <v>4268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22095</v>
      </c>
      <c r="O24" s="44">
        <f t="shared" si="2"/>
        <v>34.097222222222221</v>
      </c>
      <c r="P24" s="9"/>
    </row>
    <row r="25" spans="1:119" ht="15.75">
      <c r="A25" s="27" t="s">
        <v>28</v>
      </c>
      <c r="B25" s="28"/>
      <c r="C25" s="29"/>
      <c r="D25" s="30">
        <f t="shared" ref="D25:M25" si="7">SUM(D26:D26)</f>
        <v>53736</v>
      </c>
      <c r="E25" s="30">
        <f t="shared" si="7"/>
        <v>0</v>
      </c>
      <c r="F25" s="30">
        <f t="shared" si="7"/>
        <v>228022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281758</v>
      </c>
      <c r="O25" s="42">
        <f t="shared" si="2"/>
        <v>434.81172839506172</v>
      </c>
      <c r="P25" s="9"/>
    </row>
    <row r="26" spans="1:119" ht="15.75" thickBot="1">
      <c r="A26" s="12"/>
      <c r="B26" s="23">
        <v>381</v>
      </c>
      <c r="C26" s="19" t="s">
        <v>37</v>
      </c>
      <c r="D26" s="43">
        <v>53736</v>
      </c>
      <c r="E26" s="43">
        <v>0</v>
      </c>
      <c r="F26" s="43">
        <v>228022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281758</v>
      </c>
      <c r="O26" s="44">
        <f t="shared" si="2"/>
        <v>434.81172839506172</v>
      </c>
      <c r="P26" s="9"/>
    </row>
    <row r="27" spans="1:119" ht="16.5" thickBot="1">
      <c r="A27" s="13" t="s">
        <v>31</v>
      </c>
      <c r="B27" s="21"/>
      <c r="C27" s="20"/>
      <c r="D27" s="14">
        <f>SUM(D5,D12,D17,D19,D21,D25)</f>
        <v>2047206</v>
      </c>
      <c r="E27" s="14">
        <f t="shared" ref="E27:M27" si="8">SUM(E5,E12,E17,E19,E21,E25)</f>
        <v>0</v>
      </c>
      <c r="F27" s="14">
        <f t="shared" si="8"/>
        <v>232290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2279496</v>
      </c>
      <c r="O27" s="36">
        <f t="shared" si="2"/>
        <v>3517.7407407407409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71</v>
      </c>
      <c r="M29" s="112"/>
      <c r="N29" s="112"/>
      <c r="O29" s="40">
        <v>648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60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117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118</v>
      </c>
      <c r="N4" s="33" t="s">
        <v>9</v>
      </c>
      <c r="O4" s="33" t="s">
        <v>119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120</v>
      </c>
      <c r="B5" s="24"/>
      <c r="C5" s="24"/>
      <c r="D5" s="25">
        <f t="shared" ref="D5:N5" si="0">SUM(D6:D14)</f>
        <v>831153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77989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909142</v>
      </c>
      <c r="P5" s="31">
        <f t="shared" ref="P5:P41" si="1">(O5/P$43)</f>
        <v>2373.7389033942559</v>
      </c>
      <c r="Q5" s="6"/>
    </row>
    <row r="6" spans="1:134">
      <c r="A6" s="12"/>
      <c r="B6" s="23">
        <v>311</v>
      </c>
      <c r="C6" s="19" t="s">
        <v>2</v>
      </c>
      <c r="D6" s="43">
        <v>556727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556727</v>
      </c>
      <c r="P6" s="44">
        <f t="shared" si="1"/>
        <v>1453.5953002610966</v>
      </c>
      <c r="Q6" s="9"/>
    </row>
    <row r="7" spans="1:134">
      <c r="A7" s="12"/>
      <c r="B7" s="23">
        <v>312.41000000000003</v>
      </c>
      <c r="C7" s="19" t="s">
        <v>121</v>
      </c>
      <c r="D7" s="43">
        <v>19395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19395</v>
      </c>
      <c r="P7" s="44">
        <f t="shared" si="1"/>
        <v>50.639686684073105</v>
      </c>
      <c r="Q7" s="9"/>
    </row>
    <row r="8" spans="1:134">
      <c r="A8" s="12"/>
      <c r="B8" s="23">
        <v>312.43</v>
      </c>
      <c r="C8" s="19" t="s">
        <v>122</v>
      </c>
      <c r="D8" s="43">
        <v>14789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14789</v>
      </c>
      <c r="P8" s="44">
        <f t="shared" si="1"/>
        <v>38.613577023498692</v>
      </c>
      <c r="Q8" s="9"/>
    </row>
    <row r="9" spans="1:134">
      <c r="A9" s="12"/>
      <c r="B9" s="23">
        <v>312.63</v>
      </c>
      <c r="C9" s="19" t="s">
        <v>123</v>
      </c>
      <c r="D9" s="43">
        <v>136114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136114</v>
      </c>
      <c r="P9" s="44">
        <f t="shared" si="1"/>
        <v>355.38903394255874</v>
      </c>
      <c r="Q9" s="9"/>
    </row>
    <row r="10" spans="1:134">
      <c r="A10" s="12"/>
      <c r="B10" s="23">
        <v>314.10000000000002</v>
      </c>
      <c r="C10" s="19" t="s">
        <v>65</v>
      </c>
      <c r="D10" s="43">
        <v>77914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77914</v>
      </c>
      <c r="P10" s="44">
        <f t="shared" si="1"/>
        <v>203.43080939947779</v>
      </c>
      <c r="Q10" s="9"/>
    </row>
    <row r="11" spans="1:134">
      <c r="A11" s="12"/>
      <c r="B11" s="23">
        <v>314.3</v>
      </c>
      <c r="C11" s="19" t="s">
        <v>66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77989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77989</v>
      </c>
      <c r="P11" s="44">
        <f t="shared" si="1"/>
        <v>203.62663185378591</v>
      </c>
      <c r="Q11" s="9"/>
    </row>
    <row r="12" spans="1:134">
      <c r="A12" s="12"/>
      <c r="B12" s="23">
        <v>314.8</v>
      </c>
      <c r="C12" s="19" t="s">
        <v>49</v>
      </c>
      <c r="D12" s="43">
        <v>6930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6930</v>
      </c>
      <c r="P12" s="44">
        <f t="shared" si="1"/>
        <v>18.093994778067884</v>
      </c>
      <c r="Q12" s="9"/>
    </row>
    <row r="13" spans="1:134">
      <c r="A13" s="12"/>
      <c r="B13" s="23">
        <v>315.2</v>
      </c>
      <c r="C13" s="19" t="s">
        <v>129</v>
      </c>
      <c r="D13" s="43">
        <v>16260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16260</v>
      </c>
      <c r="P13" s="44">
        <f t="shared" si="1"/>
        <v>42.454308093994776</v>
      </c>
      <c r="Q13" s="9"/>
    </row>
    <row r="14" spans="1:134">
      <c r="A14" s="12"/>
      <c r="B14" s="23">
        <v>316</v>
      </c>
      <c r="C14" s="19" t="s">
        <v>89</v>
      </c>
      <c r="D14" s="43">
        <v>3024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3024</v>
      </c>
      <c r="P14" s="44">
        <f t="shared" si="1"/>
        <v>7.8955613577023502</v>
      </c>
      <c r="Q14" s="9"/>
    </row>
    <row r="15" spans="1:134" ht="15.75">
      <c r="A15" s="27" t="s">
        <v>15</v>
      </c>
      <c r="B15" s="28"/>
      <c r="C15" s="29"/>
      <c r="D15" s="30">
        <f t="shared" ref="D15:N15" si="3">SUM(D16:D17)</f>
        <v>35821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41">
        <f>SUM(D15:N15)</f>
        <v>35821</v>
      </c>
      <c r="P15" s="42">
        <f t="shared" si="1"/>
        <v>93.527415143603136</v>
      </c>
      <c r="Q15" s="10"/>
    </row>
    <row r="16" spans="1:134">
      <c r="A16" s="12"/>
      <c r="B16" s="23">
        <v>322</v>
      </c>
      <c r="C16" s="19" t="s">
        <v>130</v>
      </c>
      <c r="D16" s="43">
        <v>6100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6100</v>
      </c>
      <c r="P16" s="44">
        <f t="shared" si="1"/>
        <v>15.926892950391645</v>
      </c>
      <c r="Q16" s="9"/>
    </row>
    <row r="17" spans="1:17">
      <c r="A17" s="12"/>
      <c r="B17" s="23">
        <v>323.10000000000002</v>
      </c>
      <c r="C17" s="19" t="s">
        <v>16</v>
      </c>
      <c r="D17" s="43">
        <v>29721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" si="4">SUM(D17:N17)</f>
        <v>29721</v>
      </c>
      <c r="P17" s="44">
        <f t="shared" si="1"/>
        <v>77.600522193211489</v>
      </c>
      <c r="Q17" s="9"/>
    </row>
    <row r="18" spans="1:17" ht="15.75">
      <c r="A18" s="27" t="s">
        <v>126</v>
      </c>
      <c r="B18" s="28"/>
      <c r="C18" s="29"/>
      <c r="D18" s="30">
        <f t="shared" ref="D18:N18" si="5">SUM(D19:D25)</f>
        <v>167608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469305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41">
        <f>SUM(D18:N18)</f>
        <v>636913</v>
      </c>
      <c r="P18" s="42">
        <f t="shared" si="1"/>
        <v>1662.9582245430809</v>
      </c>
      <c r="Q18" s="10"/>
    </row>
    <row r="19" spans="1:17">
      <c r="A19" s="12"/>
      <c r="B19" s="23">
        <v>331.35</v>
      </c>
      <c r="C19" s="19" t="s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469305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5" si="6">SUM(D19:N19)</f>
        <v>469305</v>
      </c>
      <c r="P19" s="44">
        <f t="shared" si="1"/>
        <v>1225.3394255874673</v>
      </c>
      <c r="Q19" s="9"/>
    </row>
    <row r="20" spans="1:17">
      <c r="A20" s="12"/>
      <c r="B20" s="23">
        <v>334.1</v>
      </c>
      <c r="C20" s="19" t="s">
        <v>131</v>
      </c>
      <c r="D20" s="43">
        <v>42500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42500</v>
      </c>
      <c r="P20" s="44">
        <f t="shared" si="1"/>
        <v>110.96605744125327</v>
      </c>
      <c r="Q20" s="9"/>
    </row>
    <row r="21" spans="1:17">
      <c r="A21" s="12"/>
      <c r="B21" s="23">
        <v>334.7</v>
      </c>
      <c r="C21" s="19" t="s">
        <v>132</v>
      </c>
      <c r="D21" s="43">
        <v>23571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23571</v>
      </c>
      <c r="P21" s="44">
        <f t="shared" si="1"/>
        <v>61.543080939947778</v>
      </c>
      <c r="Q21" s="9"/>
    </row>
    <row r="22" spans="1:17">
      <c r="A22" s="12"/>
      <c r="B22" s="23">
        <v>335.125</v>
      </c>
      <c r="C22" s="19" t="s">
        <v>133</v>
      </c>
      <c r="D22" s="43">
        <v>24923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24923</v>
      </c>
      <c r="P22" s="44">
        <f t="shared" si="1"/>
        <v>65.073107049608353</v>
      </c>
      <c r="Q22" s="9"/>
    </row>
    <row r="23" spans="1:17">
      <c r="A23" s="12"/>
      <c r="B23" s="23">
        <v>335.14</v>
      </c>
      <c r="C23" s="19" t="s">
        <v>92</v>
      </c>
      <c r="D23" s="43">
        <v>258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258</v>
      </c>
      <c r="P23" s="44">
        <f t="shared" si="1"/>
        <v>0.67362924281984338</v>
      </c>
      <c r="Q23" s="9"/>
    </row>
    <row r="24" spans="1:17">
      <c r="A24" s="12"/>
      <c r="B24" s="23">
        <v>335.15</v>
      </c>
      <c r="C24" s="19" t="s">
        <v>93</v>
      </c>
      <c r="D24" s="43">
        <v>2521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2521</v>
      </c>
      <c r="P24" s="44">
        <f t="shared" si="1"/>
        <v>6.5822454308093992</v>
      </c>
      <c r="Q24" s="9"/>
    </row>
    <row r="25" spans="1:17">
      <c r="A25" s="12"/>
      <c r="B25" s="23">
        <v>335.18</v>
      </c>
      <c r="C25" s="19" t="s">
        <v>127</v>
      </c>
      <c r="D25" s="43">
        <v>73835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73835</v>
      </c>
      <c r="P25" s="44">
        <f t="shared" si="1"/>
        <v>192.78067885117494</v>
      </c>
      <c r="Q25" s="9"/>
    </row>
    <row r="26" spans="1:17" ht="15.75">
      <c r="A26" s="27" t="s">
        <v>27</v>
      </c>
      <c r="B26" s="28"/>
      <c r="C26" s="29"/>
      <c r="D26" s="30">
        <f t="shared" ref="D26:N26" si="7">SUM(D27:D32)</f>
        <v>25394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2010920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7"/>
        <v>0</v>
      </c>
      <c r="O26" s="30">
        <f>SUM(D26:N26)</f>
        <v>2036314</v>
      </c>
      <c r="P26" s="42">
        <f t="shared" si="1"/>
        <v>5316.7467362924281</v>
      </c>
      <c r="Q26" s="10"/>
    </row>
    <row r="27" spans="1:17">
      <c r="A27" s="12"/>
      <c r="B27" s="23">
        <v>341.3</v>
      </c>
      <c r="C27" s="19" t="s">
        <v>106</v>
      </c>
      <c r="D27" s="43">
        <v>461</v>
      </c>
      <c r="E27" s="43">
        <v>0</v>
      </c>
      <c r="F27" s="43">
        <v>0</v>
      </c>
      <c r="G27" s="43">
        <v>0</v>
      </c>
      <c r="H27" s="43">
        <v>0</v>
      </c>
      <c r="I27" s="43">
        <v>360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:O32" si="8">SUM(D27:N27)</f>
        <v>821</v>
      </c>
      <c r="P27" s="44">
        <f t="shared" si="1"/>
        <v>2.1436031331592691</v>
      </c>
      <c r="Q27" s="9"/>
    </row>
    <row r="28" spans="1:17">
      <c r="A28" s="12"/>
      <c r="B28" s="23">
        <v>341.9</v>
      </c>
      <c r="C28" s="19" t="s">
        <v>107</v>
      </c>
      <c r="D28" s="43">
        <v>14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8"/>
        <v>14</v>
      </c>
      <c r="P28" s="44">
        <f t="shared" si="1"/>
        <v>3.6553524804177548E-2</v>
      </c>
      <c r="Q28" s="9"/>
    </row>
    <row r="29" spans="1:17">
      <c r="A29" s="12"/>
      <c r="B29" s="23">
        <v>343.3</v>
      </c>
      <c r="C29" s="19" t="s">
        <v>95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1071614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1071614</v>
      </c>
      <c r="P29" s="44">
        <f t="shared" si="1"/>
        <v>2797.9477806788514</v>
      </c>
      <c r="Q29" s="9"/>
    </row>
    <row r="30" spans="1:17">
      <c r="A30" s="12"/>
      <c r="B30" s="23">
        <v>343.5</v>
      </c>
      <c r="C30" s="19" t="s">
        <v>51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922156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8"/>
        <v>922156</v>
      </c>
      <c r="P30" s="44">
        <f t="shared" si="1"/>
        <v>2407.7180156657964</v>
      </c>
      <c r="Q30" s="9"/>
    </row>
    <row r="31" spans="1:17">
      <c r="A31" s="12"/>
      <c r="B31" s="23">
        <v>344.9</v>
      </c>
      <c r="C31" s="19" t="s">
        <v>108</v>
      </c>
      <c r="D31" s="43">
        <v>7805</v>
      </c>
      <c r="E31" s="43">
        <v>0</v>
      </c>
      <c r="F31" s="43">
        <v>0</v>
      </c>
      <c r="G31" s="43">
        <v>0</v>
      </c>
      <c r="H31" s="43">
        <v>0</v>
      </c>
      <c r="I31" s="43">
        <v>16790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8"/>
        <v>24595</v>
      </c>
      <c r="P31" s="44">
        <f t="shared" si="1"/>
        <v>64.216710182767628</v>
      </c>
      <c r="Q31" s="9"/>
    </row>
    <row r="32" spans="1:17">
      <c r="A32" s="12"/>
      <c r="B32" s="23">
        <v>347.2</v>
      </c>
      <c r="C32" s="19" t="s">
        <v>109</v>
      </c>
      <c r="D32" s="43">
        <v>17114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8"/>
        <v>17114</v>
      </c>
      <c r="P32" s="44">
        <f t="shared" si="1"/>
        <v>44.684073107049606</v>
      </c>
      <c r="Q32" s="9"/>
    </row>
    <row r="33" spans="1:120" ht="15.75">
      <c r="A33" s="27" t="s">
        <v>3</v>
      </c>
      <c r="B33" s="28"/>
      <c r="C33" s="29"/>
      <c r="D33" s="30">
        <f t="shared" ref="D33:N33" si="9">SUM(D34:D37)</f>
        <v>106972</v>
      </c>
      <c r="E33" s="30">
        <f t="shared" si="9"/>
        <v>0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0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9"/>
        <v>0</v>
      </c>
      <c r="O33" s="30">
        <f>SUM(D33:N33)</f>
        <v>106972</v>
      </c>
      <c r="P33" s="42">
        <f t="shared" si="1"/>
        <v>279.30026109660577</v>
      </c>
      <c r="Q33" s="10"/>
    </row>
    <row r="34" spans="1:120">
      <c r="A34" s="12"/>
      <c r="B34" s="23">
        <v>361.1</v>
      </c>
      <c r="C34" s="19" t="s">
        <v>33</v>
      </c>
      <c r="D34" s="43">
        <v>1141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>SUM(D34:N34)</f>
        <v>1141</v>
      </c>
      <c r="P34" s="44">
        <f t="shared" si="1"/>
        <v>2.9791122715404699</v>
      </c>
      <c r="Q34" s="9"/>
    </row>
    <row r="35" spans="1:120">
      <c r="A35" s="12"/>
      <c r="B35" s="23">
        <v>362</v>
      </c>
      <c r="C35" s="19" t="s">
        <v>34</v>
      </c>
      <c r="D35" s="43">
        <v>67480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ref="O35:O40" si="10">SUM(D35:N35)</f>
        <v>67480</v>
      </c>
      <c r="P35" s="44">
        <f t="shared" si="1"/>
        <v>176.18798955613576</v>
      </c>
      <c r="Q35" s="9"/>
    </row>
    <row r="36" spans="1:120">
      <c r="A36" s="12"/>
      <c r="B36" s="23">
        <v>366</v>
      </c>
      <c r="C36" s="19" t="s">
        <v>35</v>
      </c>
      <c r="D36" s="43">
        <v>19698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10"/>
        <v>19698</v>
      </c>
      <c r="P36" s="44">
        <f t="shared" si="1"/>
        <v>51.430809399477809</v>
      </c>
      <c r="Q36" s="9"/>
    </row>
    <row r="37" spans="1:120">
      <c r="A37" s="12"/>
      <c r="B37" s="23">
        <v>369.9</v>
      </c>
      <c r="C37" s="19" t="s">
        <v>36</v>
      </c>
      <c r="D37" s="43">
        <v>18653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10"/>
        <v>18653</v>
      </c>
      <c r="P37" s="44">
        <f t="shared" si="1"/>
        <v>48.702349869451695</v>
      </c>
      <c r="Q37" s="9"/>
    </row>
    <row r="38" spans="1:120" ht="15.75">
      <c r="A38" s="27" t="s">
        <v>28</v>
      </c>
      <c r="B38" s="28"/>
      <c r="C38" s="29"/>
      <c r="D38" s="30">
        <f t="shared" ref="D38:N38" si="11">SUM(D39:D40)</f>
        <v>46030</v>
      </c>
      <c r="E38" s="30">
        <f t="shared" si="11"/>
        <v>0</v>
      </c>
      <c r="F38" s="30">
        <f t="shared" si="11"/>
        <v>0</v>
      </c>
      <c r="G38" s="30">
        <f t="shared" si="11"/>
        <v>0</v>
      </c>
      <c r="H38" s="30">
        <f t="shared" si="11"/>
        <v>0</v>
      </c>
      <c r="I38" s="30">
        <f t="shared" si="11"/>
        <v>25</v>
      </c>
      <c r="J38" s="30">
        <f t="shared" si="11"/>
        <v>0</v>
      </c>
      <c r="K38" s="30">
        <f t="shared" si="11"/>
        <v>0</v>
      </c>
      <c r="L38" s="30">
        <f t="shared" si="11"/>
        <v>0</v>
      </c>
      <c r="M38" s="30">
        <f t="shared" si="11"/>
        <v>0</v>
      </c>
      <c r="N38" s="30">
        <f t="shared" si="11"/>
        <v>0</v>
      </c>
      <c r="O38" s="30">
        <f t="shared" si="10"/>
        <v>46055</v>
      </c>
      <c r="P38" s="42">
        <f t="shared" si="1"/>
        <v>120.24804177545693</v>
      </c>
      <c r="Q38" s="9"/>
    </row>
    <row r="39" spans="1:120">
      <c r="A39" s="12"/>
      <c r="B39" s="23">
        <v>383.1</v>
      </c>
      <c r="C39" s="19" t="s">
        <v>135</v>
      </c>
      <c r="D39" s="43">
        <v>46030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10"/>
        <v>46030</v>
      </c>
      <c r="P39" s="44">
        <f t="shared" si="1"/>
        <v>120.18276762402088</v>
      </c>
      <c r="Q39" s="9"/>
    </row>
    <row r="40" spans="1:120" ht="15.75" thickBot="1">
      <c r="A40" s="12"/>
      <c r="B40" s="23">
        <v>389.1</v>
      </c>
      <c r="C40" s="19" t="s">
        <v>53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25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10"/>
        <v>25</v>
      </c>
      <c r="P40" s="44">
        <f t="shared" si="1"/>
        <v>6.5274151436031339E-2</v>
      </c>
      <c r="Q40" s="9"/>
    </row>
    <row r="41" spans="1:120" ht="16.5" thickBot="1">
      <c r="A41" s="13" t="s">
        <v>31</v>
      </c>
      <c r="B41" s="21"/>
      <c r="C41" s="20"/>
      <c r="D41" s="14">
        <f>SUM(D5,D15,D18,D26,D33,D38)</f>
        <v>1212978</v>
      </c>
      <c r="E41" s="14">
        <f t="shared" ref="E41:N41" si="12">SUM(E5,E15,E18,E26,E33,E38)</f>
        <v>0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I41" s="14">
        <f t="shared" si="12"/>
        <v>2558239</v>
      </c>
      <c r="J41" s="14">
        <f t="shared" si="12"/>
        <v>0</v>
      </c>
      <c r="K41" s="14">
        <f t="shared" si="12"/>
        <v>0</v>
      </c>
      <c r="L41" s="14">
        <f t="shared" si="12"/>
        <v>0</v>
      </c>
      <c r="M41" s="14">
        <f t="shared" si="12"/>
        <v>0</v>
      </c>
      <c r="N41" s="14">
        <f t="shared" si="12"/>
        <v>0</v>
      </c>
      <c r="O41" s="14">
        <f>SUM(D41:N41)</f>
        <v>3771217</v>
      </c>
      <c r="P41" s="36">
        <f t="shared" si="1"/>
        <v>9846.5195822454316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</row>
    <row r="43" spans="1:120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112" t="s">
        <v>134</v>
      </c>
      <c r="N43" s="112"/>
      <c r="O43" s="112"/>
      <c r="P43" s="40">
        <v>383</v>
      </c>
    </row>
    <row r="44" spans="1:120">
      <c r="A44" s="113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114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117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118</v>
      </c>
      <c r="N4" s="33" t="s">
        <v>9</v>
      </c>
      <c r="O4" s="33" t="s">
        <v>119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120</v>
      </c>
      <c r="B5" s="24"/>
      <c r="C5" s="24"/>
      <c r="D5" s="25">
        <f t="shared" ref="D5:N5" si="0">SUM(D6:D13)</f>
        <v>707873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707873</v>
      </c>
      <c r="P5" s="31">
        <f t="shared" ref="P5:P41" si="1">(O5/P$43)</f>
        <v>1950.0633608815426</v>
      </c>
      <c r="Q5" s="6"/>
    </row>
    <row r="6" spans="1:134">
      <c r="A6" s="12"/>
      <c r="B6" s="23">
        <v>311</v>
      </c>
      <c r="C6" s="19" t="s">
        <v>2</v>
      </c>
      <c r="D6" s="43">
        <v>471860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471860</v>
      </c>
      <c r="P6" s="44">
        <f t="shared" si="1"/>
        <v>1299.8898071625345</v>
      </c>
      <c r="Q6" s="9"/>
    </row>
    <row r="7" spans="1:134">
      <c r="A7" s="12"/>
      <c r="B7" s="23">
        <v>312.41000000000003</v>
      </c>
      <c r="C7" s="19" t="s">
        <v>121</v>
      </c>
      <c r="D7" s="43">
        <v>16891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16891</v>
      </c>
      <c r="P7" s="44">
        <f t="shared" si="1"/>
        <v>46.531680440771353</v>
      </c>
      <c r="Q7" s="9"/>
    </row>
    <row r="8" spans="1:134">
      <c r="A8" s="12"/>
      <c r="B8" s="23">
        <v>312.43</v>
      </c>
      <c r="C8" s="19" t="s">
        <v>122</v>
      </c>
      <c r="D8" s="43">
        <v>13705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13705</v>
      </c>
      <c r="P8" s="44">
        <f t="shared" si="1"/>
        <v>37.754820936639121</v>
      </c>
      <c r="Q8" s="9"/>
    </row>
    <row r="9" spans="1:134">
      <c r="A9" s="12"/>
      <c r="B9" s="23">
        <v>312.63</v>
      </c>
      <c r="C9" s="19" t="s">
        <v>123</v>
      </c>
      <c r="D9" s="43">
        <v>116939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116939</v>
      </c>
      <c r="P9" s="44">
        <f t="shared" si="1"/>
        <v>322.1460055096419</v>
      </c>
      <c r="Q9" s="9"/>
    </row>
    <row r="10" spans="1:134">
      <c r="A10" s="12"/>
      <c r="B10" s="23">
        <v>314.10000000000002</v>
      </c>
      <c r="C10" s="19" t="s">
        <v>65</v>
      </c>
      <c r="D10" s="43">
        <v>64780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64780</v>
      </c>
      <c r="P10" s="44">
        <f t="shared" si="1"/>
        <v>178.45730027548208</v>
      </c>
      <c r="Q10" s="9"/>
    </row>
    <row r="11" spans="1:134">
      <c r="A11" s="12"/>
      <c r="B11" s="23">
        <v>314.8</v>
      </c>
      <c r="C11" s="19" t="s">
        <v>49</v>
      </c>
      <c r="D11" s="43">
        <v>4860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4860</v>
      </c>
      <c r="P11" s="44">
        <f t="shared" si="1"/>
        <v>13.388429752066116</v>
      </c>
      <c r="Q11" s="9"/>
    </row>
    <row r="12" spans="1:134">
      <c r="A12" s="12"/>
      <c r="B12" s="23">
        <v>315.10000000000002</v>
      </c>
      <c r="C12" s="19" t="s">
        <v>124</v>
      </c>
      <c r="D12" s="43">
        <v>15345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15345</v>
      </c>
      <c r="P12" s="44">
        <f t="shared" si="1"/>
        <v>42.272727272727273</v>
      </c>
      <c r="Q12" s="9"/>
    </row>
    <row r="13" spans="1:134">
      <c r="A13" s="12"/>
      <c r="B13" s="23">
        <v>316</v>
      </c>
      <c r="C13" s="19" t="s">
        <v>89</v>
      </c>
      <c r="D13" s="43">
        <v>3493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3493</v>
      </c>
      <c r="P13" s="44">
        <f t="shared" si="1"/>
        <v>9.6225895316804415</v>
      </c>
      <c r="Q13" s="9"/>
    </row>
    <row r="14" spans="1:134" ht="15.75">
      <c r="A14" s="27" t="s">
        <v>15</v>
      </c>
      <c r="B14" s="28"/>
      <c r="C14" s="29"/>
      <c r="D14" s="30">
        <f t="shared" ref="D14:N14" si="3">SUM(D15:D16)</f>
        <v>44868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41">
        <f>SUM(D14:N14)</f>
        <v>44868</v>
      </c>
      <c r="P14" s="42">
        <f t="shared" si="1"/>
        <v>123.60330578512396</v>
      </c>
      <c r="Q14" s="10"/>
    </row>
    <row r="15" spans="1:134">
      <c r="A15" s="12"/>
      <c r="B15" s="23">
        <v>322.89999999999998</v>
      </c>
      <c r="C15" s="19" t="s">
        <v>125</v>
      </c>
      <c r="D15" s="43">
        <v>14675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14675</v>
      </c>
      <c r="P15" s="44">
        <f t="shared" si="1"/>
        <v>40.426997245179066</v>
      </c>
      <c r="Q15" s="9"/>
    </row>
    <row r="16" spans="1:134">
      <c r="A16" s="12"/>
      <c r="B16" s="23">
        <v>323.10000000000002</v>
      </c>
      <c r="C16" s="19" t="s">
        <v>16</v>
      </c>
      <c r="D16" s="43">
        <v>30193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30193</v>
      </c>
      <c r="P16" s="44">
        <f t="shared" si="1"/>
        <v>83.176308539944898</v>
      </c>
      <c r="Q16" s="9"/>
    </row>
    <row r="17" spans="1:17" ht="15.75">
      <c r="A17" s="27" t="s">
        <v>126</v>
      </c>
      <c r="B17" s="28"/>
      <c r="C17" s="29"/>
      <c r="D17" s="30">
        <f t="shared" ref="D17:N17" si="4">SUM(D18:D25)</f>
        <v>407941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317850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4"/>
        <v>0</v>
      </c>
      <c r="O17" s="41">
        <f>SUM(D17:N17)</f>
        <v>725791</v>
      </c>
      <c r="P17" s="42">
        <f t="shared" si="1"/>
        <v>1999.4242424242425</v>
      </c>
      <c r="Q17" s="10"/>
    </row>
    <row r="18" spans="1:17">
      <c r="A18" s="12"/>
      <c r="B18" s="23">
        <v>331.1</v>
      </c>
      <c r="C18" s="19" t="s">
        <v>91</v>
      </c>
      <c r="D18" s="43">
        <v>293219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293219</v>
      </c>
      <c r="P18" s="44">
        <f t="shared" si="1"/>
        <v>807.76584022038571</v>
      </c>
      <c r="Q18" s="9"/>
    </row>
    <row r="19" spans="1:17">
      <c r="A19" s="12"/>
      <c r="B19" s="23">
        <v>331.5</v>
      </c>
      <c r="C19" s="19" t="s">
        <v>114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67880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4" si="5">SUM(D19:N19)</f>
        <v>67880</v>
      </c>
      <c r="P19" s="44">
        <f t="shared" si="1"/>
        <v>186.99724517906336</v>
      </c>
      <c r="Q19" s="9"/>
    </row>
    <row r="20" spans="1:17">
      <c r="A20" s="12"/>
      <c r="B20" s="23">
        <v>334.34</v>
      </c>
      <c r="C20" s="19" t="s">
        <v>115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244313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244313</v>
      </c>
      <c r="P20" s="44">
        <f t="shared" si="1"/>
        <v>673.03856749311296</v>
      </c>
      <c r="Q20" s="9"/>
    </row>
    <row r="21" spans="1:17">
      <c r="A21" s="12"/>
      <c r="B21" s="23">
        <v>334.5</v>
      </c>
      <c r="C21" s="19" t="s">
        <v>101</v>
      </c>
      <c r="D21" s="43">
        <v>24435</v>
      </c>
      <c r="E21" s="43">
        <v>0</v>
      </c>
      <c r="F21" s="43">
        <v>0</v>
      </c>
      <c r="G21" s="43">
        <v>0</v>
      </c>
      <c r="H21" s="43">
        <v>0</v>
      </c>
      <c r="I21" s="43">
        <v>5657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30092</v>
      </c>
      <c r="P21" s="44">
        <f t="shared" si="1"/>
        <v>82.898071625344357</v>
      </c>
      <c r="Q21" s="9"/>
    </row>
    <row r="22" spans="1:17">
      <c r="A22" s="12"/>
      <c r="B22" s="23">
        <v>335.14</v>
      </c>
      <c r="C22" s="19" t="s">
        <v>92</v>
      </c>
      <c r="D22" s="43">
        <v>154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154</v>
      </c>
      <c r="P22" s="44">
        <f t="shared" si="1"/>
        <v>0.42424242424242425</v>
      </c>
      <c r="Q22" s="9"/>
    </row>
    <row r="23" spans="1:17">
      <c r="A23" s="12"/>
      <c r="B23" s="23">
        <v>335.15</v>
      </c>
      <c r="C23" s="19" t="s">
        <v>93</v>
      </c>
      <c r="D23" s="43">
        <v>2447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5"/>
        <v>2447</v>
      </c>
      <c r="P23" s="44">
        <f t="shared" si="1"/>
        <v>6.7410468319559227</v>
      </c>
      <c r="Q23" s="9"/>
    </row>
    <row r="24" spans="1:17">
      <c r="A24" s="12"/>
      <c r="B24" s="23">
        <v>335.18</v>
      </c>
      <c r="C24" s="19" t="s">
        <v>127</v>
      </c>
      <c r="D24" s="43">
        <v>64663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5"/>
        <v>64663</v>
      </c>
      <c r="P24" s="44">
        <f t="shared" si="1"/>
        <v>178.13498622589532</v>
      </c>
      <c r="Q24" s="9"/>
    </row>
    <row r="25" spans="1:17">
      <c r="A25" s="12"/>
      <c r="B25" s="23">
        <v>338</v>
      </c>
      <c r="C25" s="19" t="s">
        <v>94</v>
      </c>
      <c r="D25" s="43">
        <v>23023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41" si="6">SUM(D25:N25)</f>
        <v>23023</v>
      </c>
      <c r="P25" s="44">
        <f t="shared" si="1"/>
        <v>63.424242424242422</v>
      </c>
      <c r="Q25" s="9"/>
    </row>
    <row r="26" spans="1:17" ht="15.75">
      <c r="A26" s="27" t="s">
        <v>27</v>
      </c>
      <c r="B26" s="28"/>
      <c r="C26" s="29"/>
      <c r="D26" s="30">
        <f t="shared" ref="D26:N26" si="7">SUM(D27:D31)</f>
        <v>2534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1960691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7"/>
        <v>0</v>
      </c>
      <c r="O26" s="30">
        <f t="shared" si="6"/>
        <v>1963225</v>
      </c>
      <c r="P26" s="42">
        <f t="shared" si="1"/>
        <v>5408.333333333333</v>
      </c>
      <c r="Q26" s="10"/>
    </row>
    <row r="27" spans="1:17">
      <c r="A27" s="12"/>
      <c r="B27" s="23">
        <v>341.3</v>
      </c>
      <c r="C27" s="19" t="s">
        <v>106</v>
      </c>
      <c r="D27" s="43">
        <v>325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325</v>
      </c>
      <c r="P27" s="44">
        <f t="shared" si="1"/>
        <v>0.89531680440771355</v>
      </c>
      <c r="Q27" s="9"/>
    </row>
    <row r="28" spans="1:17">
      <c r="A28" s="12"/>
      <c r="B28" s="23">
        <v>343.3</v>
      </c>
      <c r="C28" s="19" t="s">
        <v>95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1060579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1060579</v>
      </c>
      <c r="P28" s="44">
        <f t="shared" si="1"/>
        <v>2921.7052341597796</v>
      </c>
      <c r="Q28" s="9"/>
    </row>
    <row r="29" spans="1:17">
      <c r="A29" s="12"/>
      <c r="B29" s="23">
        <v>343.5</v>
      </c>
      <c r="C29" s="19" t="s">
        <v>51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900112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900112</v>
      </c>
      <c r="P29" s="44">
        <f t="shared" si="1"/>
        <v>2479.64738292011</v>
      </c>
      <c r="Q29" s="9"/>
    </row>
    <row r="30" spans="1:17">
      <c r="A30" s="12"/>
      <c r="B30" s="23">
        <v>344.9</v>
      </c>
      <c r="C30" s="19" t="s">
        <v>108</v>
      </c>
      <c r="D30" s="43">
        <v>21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21</v>
      </c>
      <c r="P30" s="44">
        <f t="shared" si="1"/>
        <v>5.7851239669421489E-2</v>
      </c>
      <c r="Q30" s="9"/>
    </row>
    <row r="31" spans="1:17">
      <c r="A31" s="12"/>
      <c r="B31" s="23">
        <v>347.2</v>
      </c>
      <c r="C31" s="19" t="s">
        <v>109</v>
      </c>
      <c r="D31" s="43">
        <v>2188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2188</v>
      </c>
      <c r="P31" s="44">
        <f t="shared" si="1"/>
        <v>6.0275482093663912</v>
      </c>
      <c r="Q31" s="9"/>
    </row>
    <row r="32" spans="1:17" ht="15.75">
      <c r="A32" s="27" t="s">
        <v>3</v>
      </c>
      <c r="B32" s="28"/>
      <c r="C32" s="29"/>
      <c r="D32" s="30">
        <f t="shared" ref="D32:N32" si="8">SUM(D33:D38)</f>
        <v>117011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25580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8"/>
        <v>0</v>
      </c>
      <c r="O32" s="30">
        <f t="shared" si="6"/>
        <v>142591</v>
      </c>
      <c r="P32" s="42">
        <f t="shared" si="1"/>
        <v>392.81267217630852</v>
      </c>
      <c r="Q32" s="10"/>
    </row>
    <row r="33" spans="1:120">
      <c r="A33" s="12"/>
      <c r="B33" s="23">
        <v>361.1</v>
      </c>
      <c r="C33" s="19" t="s">
        <v>33</v>
      </c>
      <c r="D33" s="43">
        <v>1197</v>
      </c>
      <c r="E33" s="43">
        <v>0</v>
      </c>
      <c r="F33" s="43">
        <v>0</v>
      </c>
      <c r="G33" s="43">
        <v>0</v>
      </c>
      <c r="H33" s="43">
        <v>0</v>
      </c>
      <c r="I33" s="43">
        <v>31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1228</v>
      </c>
      <c r="P33" s="44">
        <f t="shared" si="1"/>
        <v>3.3829201101928374</v>
      </c>
      <c r="Q33" s="9"/>
    </row>
    <row r="34" spans="1:120">
      <c r="A34" s="12"/>
      <c r="B34" s="23">
        <v>362</v>
      </c>
      <c r="C34" s="19" t="s">
        <v>34</v>
      </c>
      <c r="D34" s="43">
        <v>85453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85453</v>
      </c>
      <c r="P34" s="44">
        <f t="shared" si="1"/>
        <v>235.4077134986226</v>
      </c>
      <c r="Q34" s="9"/>
    </row>
    <row r="35" spans="1:120">
      <c r="A35" s="12"/>
      <c r="B35" s="23">
        <v>365</v>
      </c>
      <c r="C35" s="19" t="s">
        <v>110</v>
      </c>
      <c r="D35" s="43">
        <v>1000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6"/>
        <v>1000</v>
      </c>
      <c r="P35" s="44">
        <f t="shared" si="1"/>
        <v>2.7548209366391183</v>
      </c>
      <c r="Q35" s="9"/>
    </row>
    <row r="36" spans="1:120">
      <c r="A36" s="12"/>
      <c r="B36" s="23">
        <v>366</v>
      </c>
      <c r="C36" s="19" t="s">
        <v>35</v>
      </c>
      <c r="D36" s="43">
        <v>21313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6"/>
        <v>21313</v>
      </c>
      <c r="P36" s="44">
        <f t="shared" si="1"/>
        <v>58.713498622589533</v>
      </c>
      <c r="Q36" s="9"/>
    </row>
    <row r="37" spans="1:120">
      <c r="A37" s="12"/>
      <c r="B37" s="23">
        <v>369.3</v>
      </c>
      <c r="C37" s="19" t="s">
        <v>102</v>
      </c>
      <c r="D37" s="43">
        <v>6000</v>
      </c>
      <c r="E37" s="43">
        <v>0</v>
      </c>
      <c r="F37" s="43">
        <v>0</v>
      </c>
      <c r="G37" s="43">
        <v>0</v>
      </c>
      <c r="H37" s="43">
        <v>0</v>
      </c>
      <c r="I37" s="43">
        <v>25549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6"/>
        <v>31549</v>
      </c>
      <c r="P37" s="44">
        <f t="shared" si="1"/>
        <v>86.911845730027551</v>
      </c>
      <c r="Q37" s="9"/>
    </row>
    <row r="38" spans="1:120">
      <c r="A38" s="12"/>
      <c r="B38" s="23">
        <v>369.9</v>
      </c>
      <c r="C38" s="19" t="s">
        <v>36</v>
      </c>
      <c r="D38" s="43">
        <v>2048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6"/>
        <v>2048</v>
      </c>
      <c r="P38" s="44">
        <f t="shared" si="1"/>
        <v>5.6418732782369148</v>
      </c>
      <c r="Q38" s="9"/>
    </row>
    <row r="39" spans="1:120" ht="15.75">
      <c r="A39" s="27" t="s">
        <v>28</v>
      </c>
      <c r="B39" s="28"/>
      <c r="C39" s="29"/>
      <c r="D39" s="30">
        <f t="shared" ref="D39:N39" si="9">SUM(D40:D40)</f>
        <v>0</v>
      </c>
      <c r="E39" s="30">
        <f t="shared" si="9"/>
        <v>0</v>
      </c>
      <c r="F39" s="30">
        <f t="shared" si="9"/>
        <v>0</v>
      </c>
      <c r="G39" s="30">
        <f t="shared" si="9"/>
        <v>0</v>
      </c>
      <c r="H39" s="30">
        <f t="shared" si="9"/>
        <v>0</v>
      </c>
      <c r="I39" s="30">
        <f t="shared" si="9"/>
        <v>7000</v>
      </c>
      <c r="J39" s="30">
        <f t="shared" si="9"/>
        <v>0</v>
      </c>
      <c r="K39" s="30">
        <f t="shared" si="9"/>
        <v>0</v>
      </c>
      <c r="L39" s="30">
        <f t="shared" si="9"/>
        <v>0</v>
      </c>
      <c r="M39" s="30">
        <f t="shared" si="9"/>
        <v>0</v>
      </c>
      <c r="N39" s="30">
        <f t="shared" si="9"/>
        <v>0</v>
      </c>
      <c r="O39" s="30">
        <f t="shared" si="6"/>
        <v>7000</v>
      </c>
      <c r="P39" s="42">
        <f t="shared" si="1"/>
        <v>19.28374655647383</v>
      </c>
      <c r="Q39" s="9"/>
    </row>
    <row r="40" spans="1:120" ht="15.75" thickBot="1">
      <c r="A40" s="12"/>
      <c r="B40" s="23">
        <v>389.4</v>
      </c>
      <c r="C40" s="19" t="s">
        <v>54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7000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6"/>
        <v>7000</v>
      </c>
      <c r="P40" s="44">
        <f t="shared" si="1"/>
        <v>19.28374655647383</v>
      </c>
      <c r="Q40" s="9"/>
    </row>
    <row r="41" spans="1:120" ht="16.5" thickBot="1">
      <c r="A41" s="13" t="s">
        <v>31</v>
      </c>
      <c r="B41" s="21"/>
      <c r="C41" s="20"/>
      <c r="D41" s="14">
        <f>SUM(D5,D14,D17,D26,D32,D39)</f>
        <v>1280227</v>
      </c>
      <c r="E41" s="14">
        <f t="shared" ref="E41:N41" si="10">SUM(E5,E14,E17,E26,E32,E39)</f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2311121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  <c r="N41" s="14">
        <f t="shared" si="10"/>
        <v>0</v>
      </c>
      <c r="O41" s="14">
        <f t="shared" si="6"/>
        <v>3591348</v>
      </c>
      <c r="P41" s="36">
        <f t="shared" si="1"/>
        <v>9893.5206611570247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</row>
    <row r="43" spans="1:120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112" t="s">
        <v>116</v>
      </c>
      <c r="N43" s="112"/>
      <c r="O43" s="112"/>
      <c r="P43" s="40">
        <v>363</v>
      </c>
    </row>
    <row r="44" spans="1:120">
      <c r="A44" s="113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114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104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646055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646055</v>
      </c>
      <c r="O5" s="31">
        <f t="shared" ref="O5:O43" si="1">(N5/O$45)</f>
        <v>1502.453488372093</v>
      </c>
      <c r="P5" s="6"/>
    </row>
    <row r="6" spans="1:133">
      <c r="A6" s="12"/>
      <c r="B6" s="23">
        <v>311</v>
      </c>
      <c r="C6" s="19" t="s">
        <v>2</v>
      </c>
      <c r="D6" s="43">
        <v>439586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439586</v>
      </c>
      <c r="O6" s="44">
        <f t="shared" si="1"/>
        <v>1022.293023255814</v>
      </c>
      <c r="P6" s="9"/>
    </row>
    <row r="7" spans="1:133">
      <c r="A7" s="12"/>
      <c r="B7" s="23">
        <v>312.41000000000003</v>
      </c>
      <c r="C7" s="19" t="s">
        <v>11</v>
      </c>
      <c r="D7" s="43">
        <v>16938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16938</v>
      </c>
      <c r="O7" s="44">
        <f t="shared" si="1"/>
        <v>39.390697674418604</v>
      </c>
      <c r="P7" s="9"/>
    </row>
    <row r="8" spans="1:133">
      <c r="A8" s="12"/>
      <c r="B8" s="23">
        <v>312.42</v>
      </c>
      <c r="C8" s="19" t="s">
        <v>10</v>
      </c>
      <c r="D8" s="43">
        <v>12794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12794</v>
      </c>
      <c r="O8" s="44">
        <f t="shared" si="1"/>
        <v>29.753488372093024</v>
      </c>
      <c r="P8" s="9"/>
    </row>
    <row r="9" spans="1:133">
      <c r="A9" s="12"/>
      <c r="B9" s="23">
        <v>312.60000000000002</v>
      </c>
      <c r="C9" s="19" t="s">
        <v>99</v>
      </c>
      <c r="D9" s="43">
        <v>93728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93728</v>
      </c>
      <c r="O9" s="44">
        <f t="shared" si="1"/>
        <v>217.97209302325581</v>
      </c>
      <c r="P9" s="9"/>
    </row>
    <row r="10" spans="1:133">
      <c r="A10" s="12"/>
      <c r="B10" s="23">
        <v>314.10000000000002</v>
      </c>
      <c r="C10" s="19" t="s">
        <v>65</v>
      </c>
      <c r="D10" s="43">
        <v>61622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61622</v>
      </c>
      <c r="O10" s="44">
        <f t="shared" si="1"/>
        <v>143.30697674418604</v>
      </c>
      <c r="P10" s="9"/>
    </row>
    <row r="11" spans="1:133">
      <c r="A11" s="12"/>
      <c r="B11" s="23">
        <v>314.8</v>
      </c>
      <c r="C11" s="19" t="s">
        <v>49</v>
      </c>
      <c r="D11" s="43">
        <v>3464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3464</v>
      </c>
      <c r="O11" s="44">
        <f t="shared" si="1"/>
        <v>8.0558139534883715</v>
      </c>
      <c r="P11" s="9"/>
    </row>
    <row r="12" spans="1:133">
      <c r="A12" s="12"/>
      <c r="B12" s="23">
        <v>315</v>
      </c>
      <c r="C12" s="19" t="s">
        <v>73</v>
      </c>
      <c r="D12" s="43">
        <v>14131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14131</v>
      </c>
      <c r="O12" s="44">
        <f t="shared" si="1"/>
        <v>32.86279069767442</v>
      </c>
      <c r="P12" s="9"/>
    </row>
    <row r="13" spans="1:133">
      <c r="A13" s="12"/>
      <c r="B13" s="23">
        <v>316</v>
      </c>
      <c r="C13" s="19" t="s">
        <v>89</v>
      </c>
      <c r="D13" s="43">
        <v>3792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3792</v>
      </c>
      <c r="O13" s="44">
        <f t="shared" si="1"/>
        <v>8.81860465116279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SUM(D15:D16)</f>
        <v>32855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7" si="4">SUM(D14:M14)</f>
        <v>32855</v>
      </c>
      <c r="O14" s="42">
        <f t="shared" si="1"/>
        <v>76.406976744186053</v>
      </c>
      <c r="P14" s="10"/>
    </row>
    <row r="15" spans="1:133">
      <c r="A15" s="12"/>
      <c r="B15" s="23">
        <v>323.10000000000002</v>
      </c>
      <c r="C15" s="19" t="s">
        <v>16</v>
      </c>
      <c r="D15" s="43">
        <v>29630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29630</v>
      </c>
      <c r="O15" s="44">
        <f t="shared" si="1"/>
        <v>68.906976744186053</v>
      </c>
      <c r="P15" s="9"/>
    </row>
    <row r="16" spans="1:133">
      <c r="A16" s="12"/>
      <c r="B16" s="23">
        <v>329</v>
      </c>
      <c r="C16" s="19" t="s">
        <v>17</v>
      </c>
      <c r="D16" s="43">
        <v>3225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3225</v>
      </c>
      <c r="O16" s="44">
        <f t="shared" si="1"/>
        <v>7.5</v>
      </c>
      <c r="P16" s="9"/>
    </row>
    <row r="17" spans="1:16" ht="15.75">
      <c r="A17" s="27" t="s">
        <v>18</v>
      </c>
      <c r="B17" s="28"/>
      <c r="C17" s="29"/>
      <c r="D17" s="30">
        <f t="shared" ref="D17:M17" si="5">SUM(D18:D26)</f>
        <v>435592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114920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550512</v>
      </c>
      <c r="O17" s="42">
        <f t="shared" si="1"/>
        <v>1280.260465116279</v>
      </c>
      <c r="P17" s="10"/>
    </row>
    <row r="18" spans="1:16">
      <c r="A18" s="12"/>
      <c r="B18" s="23">
        <v>331.1</v>
      </c>
      <c r="C18" s="19" t="s">
        <v>91</v>
      </c>
      <c r="D18" s="43">
        <v>343685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343685</v>
      </c>
      <c r="O18" s="44">
        <f t="shared" si="1"/>
        <v>799.26744186046517</v>
      </c>
      <c r="P18" s="9"/>
    </row>
    <row r="19" spans="1:16">
      <c r="A19" s="12"/>
      <c r="B19" s="23">
        <v>331.31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289</v>
      </c>
      <c r="O19" s="44">
        <f t="shared" si="1"/>
        <v>0.67209302325581399</v>
      </c>
      <c r="P19" s="9"/>
    </row>
    <row r="20" spans="1:16">
      <c r="A20" s="12"/>
      <c r="B20" s="23">
        <v>331.35</v>
      </c>
      <c r="C20" s="19" t="s">
        <v>19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71997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71997</v>
      </c>
      <c r="O20" s="44">
        <f t="shared" si="1"/>
        <v>167.43488372093023</v>
      </c>
      <c r="P20" s="9"/>
    </row>
    <row r="21" spans="1:16">
      <c r="A21" s="12"/>
      <c r="B21" s="23">
        <v>334.35</v>
      </c>
      <c r="C21" s="19" t="s">
        <v>105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42634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42634</v>
      </c>
      <c r="O21" s="44">
        <f t="shared" si="1"/>
        <v>99.148837209302329</v>
      </c>
      <c r="P21" s="9"/>
    </row>
    <row r="22" spans="1:16">
      <c r="A22" s="12"/>
      <c r="B22" s="23">
        <v>334.5</v>
      </c>
      <c r="C22" s="19" t="s">
        <v>101</v>
      </c>
      <c r="D22" s="43">
        <v>15440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15440</v>
      </c>
      <c r="O22" s="44">
        <f t="shared" si="1"/>
        <v>35.906976744186046</v>
      </c>
      <c r="P22" s="9"/>
    </row>
    <row r="23" spans="1:16">
      <c r="A23" s="12"/>
      <c r="B23" s="23">
        <v>335.14</v>
      </c>
      <c r="C23" s="19" t="s">
        <v>92</v>
      </c>
      <c r="D23" s="43">
        <v>217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217</v>
      </c>
      <c r="O23" s="44">
        <f t="shared" si="1"/>
        <v>0.50465116279069766</v>
      </c>
      <c r="P23" s="9"/>
    </row>
    <row r="24" spans="1:16">
      <c r="A24" s="12"/>
      <c r="B24" s="23">
        <v>335.15</v>
      </c>
      <c r="C24" s="19" t="s">
        <v>93</v>
      </c>
      <c r="D24" s="43">
        <v>1860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1860</v>
      </c>
      <c r="O24" s="44">
        <f t="shared" si="1"/>
        <v>4.3255813953488369</v>
      </c>
      <c r="P24" s="9"/>
    </row>
    <row r="25" spans="1:16">
      <c r="A25" s="12"/>
      <c r="B25" s="23">
        <v>335.18</v>
      </c>
      <c r="C25" s="19" t="s">
        <v>77</v>
      </c>
      <c r="D25" s="43">
        <v>51777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51777</v>
      </c>
      <c r="O25" s="44">
        <f t="shared" si="1"/>
        <v>120.41162790697675</v>
      </c>
      <c r="P25" s="9"/>
    </row>
    <row r="26" spans="1:16">
      <c r="A26" s="12"/>
      <c r="B26" s="23">
        <v>338</v>
      </c>
      <c r="C26" s="19" t="s">
        <v>94</v>
      </c>
      <c r="D26" s="43">
        <v>22613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22613</v>
      </c>
      <c r="O26" s="44">
        <f t="shared" si="1"/>
        <v>52.588372093023253</v>
      </c>
      <c r="P26" s="9"/>
    </row>
    <row r="27" spans="1:16" ht="15.75">
      <c r="A27" s="27" t="s">
        <v>27</v>
      </c>
      <c r="B27" s="28"/>
      <c r="C27" s="29"/>
      <c r="D27" s="30">
        <f t="shared" ref="D27:M27" si="6">SUM(D28:D33)</f>
        <v>13663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1709049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1722712</v>
      </c>
      <c r="O27" s="42">
        <f t="shared" si="1"/>
        <v>4006.3069767441862</v>
      </c>
      <c r="P27" s="10"/>
    </row>
    <row r="28" spans="1:16">
      <c r="A28" s="12"/>
      <c r="B28" s="23">
        <v>341.3</v>
      </c>
      <c r="C28" s="19" t="s">
        <v>106</v>
      </c>
      <c r="D28" s="43">
        <v>273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3" si="7">SUM(D28:M28)</f>
        <v>273</v>
      </c>
      <c r="O28" s="44">
        <f t="shared" si="1"/>
        <v>0.6348837209302326</v>
      </c>
      <c r="P28" s="9"/>
    </row>
    <row r="29" spans="1:16">
      <c r="A29" s="12"/>
      <c r="B29" s="23">
        <v>341.9</v>
      </c>
      <c r="C29" s="19" t="s">
        <v>107</v>
      </c>
      <c r="D29" s="43">
        <v>67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67</v>
      </c>
      <c r="O29" s="44">
        <f t="shared" si="1"/>
        <v>0.1558139534883721</v>
      </c>
      <c r="P29" s="9"/>
    </row>
    <row r="30" spans="1:16">
      <c r="A30" s="12"/>
      <c r="B30" s="23">
        <v>343.3</v>
      </c>
      <c r="C30" s="19" t="s">
        <v>95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971894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971894</v>
      </c>
      <c r="O30" s="44">
        <f t="shared" si="1"/>
        <v>2260.2186046511629</v>
      </c>
      <c r="P30" s="9"/>
    </row>
    <row r="31" spans="1:16">
      <c r="A31" s="12"/>
      <c r="B31" s="23">
        <v>343.5</v>
      </c>
      <c r="C31" s="19" t="s">
        <v>51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737155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737155</v>
      </c>
      <c r="O31" s="44">
        <f t="shared" si="1"/>
        <v>1714.3139534883721</v>
      </c>
      <c r="P31" s="9"/>
    </row>
    <row r="32" spans="1:16">
      <c r="A32" s="12"/>
      <c r="B32" s="23">
        <v>344.9</v>
      </c>
      <c r="C32" s="19" t="s">
        <v>108</v>
      </c>
      <c r="D32" s="43">
        <v>425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425</v>
      </c>
      <c r="O32" s="44">
        <f t="shared" si="1"/>
        <v>0.98837209302325579</v>
      </c>
      <c r="P32" s="9"/>
    </row>
    <row r="33" spans="1:119">
      <c r="A33" s="12"/>
      <c r="B33" s="23">
        <v>347.2</v>
      </c>
      <c r="C33" s="19" t="s">
        <v>109</v>
      </c>
      <c r="D33" s="43">
        <v>12898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12898</v>
      </c>
      <c r="O33" s="44">
        <f t="shared" si="1"/>
        <v>29.995348837209303</v>
      </c>
      <c r="P33" s="9"/>
    </row>
    <row r="34" spans="1:119" ht="15.75">
      <c r="A34" s="27" t="s">
        <v>3</v>
      </c>
      <c r="B34" s="28"/>
      <c r="C34" s="29"/>
      <c r="D34" s="30">
        <f t="shared" ref="D34:M34" si="8">SUM(D35:D40)</f>
        <v>192925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6177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ref="N34:N43" si="9">SUM(D34:M34)</f>
        <v>199102</v>
      </c>
      <c r="O34" s="42">
        <f t="shared" si="1"/>
        <v>463.02790697674419</v>
      </c>
      <c r="P34" s="10"/>
    </row>
    <row r="35" spans="1:119">
      <c r="A35" s="12"/>
      <c r="B35" s="23">
        <v>361.1</v>
      </c>
      <c r="C35" s="19" t="s">
        <v>33</v>
      </c>
      <c r="D35" s="43">
        <v>238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238</v>
      </c>
      <c r="O35" s="44">
        <f t="shared" si="1"/>
        <v>0.55348837209302326</v>
      </c>
      <c r="P35" s="9"/>
    </row>
    <row r="36" spans="1:119">
      <c r="A36" s="12"/>
      <c r="B36" s="23">
        <v>362</v>
      </c>
      <c r="C36" s="19" t="s">
        <v>34</v>
      </c>
      <c r="D36" s="43">
        <v>82190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82190</v>
      </c>
      <c r="O36" s="44">
        <f t="shared" si="1"/>
        <v>191.13953488372093</v>
      </c>
      <c r="P36" s="9"/>
    </row>
    <row r="37" spans="1:119">
      <c r="A37" s="12"/>
      <c r="B37" s="23">
        <v>365</v>
      </c>
      <c r="C37" s="19" t="s">
        <v>110</v>
      </c>
      <c r="D37" s="43">
        <v>400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400</v>
      </c>
      <c r="O37" s="44">
        <f t="shared" si="1"/>
        <v>0.93023255813953487</v>
      </c>
      <c r="P37" s="9"/>
    </row>
    <row r="38" spans="1:119">
      <c r="A38" s="12"/>
      <c r="B38" s="23">
        <v>366</v>
      </c>
      <c r="C38" s="19" t="s">
        <v>35</v>
      </c>
      <c r="D38" s="43">
        <v>104504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104504</v>
      </c>
      <c r="O38" s="44">
        <f t="shared" si="1"/>
        <v>243.03255813953487</v>
      </c>
      <c r="P38" s="9"/>
    </row>
    <row r="39" spans="1:119">
      <c r="A39" s="12"/>
      <c r="B39" s="23">
        <v>369.3</v>
      </c>
      <c r="C39" s="19" t="s">
        <v>102</v>
      </c>
      <c r="D39" s="43">
        <v>289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289</v>
      </c>
      <c r="O39" s="44">
        <f t="shared" si="1"/>
        <v>0.67209302325581399</v>
      </c>
      <c r="P39" s="9"/>
    </row>
    <row r="40" spans="1:119">
      <c r="A40" s="12"/>
      <c r="B40" s="23">
        <v>369.9</v>
      </c>
      <c r="C40" s="19" t="s">
        <v>36</v>
      </c>
      <c r="D40" s="43">
        <v>5304</v>
      </c>
      <c r="E40" s="43">
        <v>0</v>
      </c>
      <c r="F40" s="43">
        <v>0</v>
      </c>
      <c r="G40" s="43">
        <v>0</v>
      </c>
      <c r="H40" s="43">
        <v>0</v>
      </c>
      <c r="I40" s="43">
        <v>6177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11481</v>
      </c>
      <c r="O40" s="44">
        <f t="shared" si="1"/>
        <v>26.7</v>
      </c>
      <c r="P40" s="9"/>
    </row>
    <row r="41" spans="1:119" ht="15.75">
      <c r="A41" s="27" t="s">
        <v>28</v>
      </c>
      <c r="B41" s="28"/>
      <c r="C41" s="29"/>
      <c r="D41" s="30">
        <f t="shared" ref="D41:M41" si="10">SUM(D42:D42)</f>
        <v>0</v>
      </c>
      <c r="E41" s="30">
        <f t="shared" si="10"/>
        <v>0</v>
      </c>
      <c r="F41" s="30">
        <f t="shared" si="10"/>
        <v>0</v>
      </c>
      <c r="G41" s="30">
        <f t="shared" si="10"/>
        <v>0</v>
      </c>
      <c r="H41" s="30">
        <f t="shared" si="10"/>
        <v>0</v>
      </c>
      <c r="I41" s="30">
        <f t="shared" si="10"/>
        <v>12000</v>
      </c>
      <c r="J41" s="30">
        <f t="shared" si="10"/>
        <v>0</v>
      </c>
      <c r="K41" s="30">
        <f t="shared" si="10"/>
        <v>0</v>
      </c>
      <c r="L41" s="30">
        <f t="shared" si="10"/>
        <v>0</v>
      </c>
      <c r="M41" s="30">
        <f t="shared" si="10"/>
        <v>0</v>
      </c>
      <c r="N41" s="30">
        <f t="shared" si="9"/>
        <v>12000</v>
      </c>
      <c r="O41" s="42">
        <f t="shared" si="1"/>
        <v>27.906976744186046</v>
      </c>
      <c r="P41" s="9"/>
    </row>
    <row r="42" spans="1:119" ht="15.75" thickBot="1">
      <c r="A42" s="12"/>
      <c r="B42" s="23">
        <v>389.4</v>
      </c>
      <c r="C42" s="19" t="s">
        <v>111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12000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12000</v>
      </c>
      <c r="O42" s="44">
        <f t="shared" si="1"/>
        <v>27.906976744186046</v>
      </c>
      <c r="P42" s="9"/>
    </row>
    <row r="43" spans="1:119" ht="16.5" thickBot="1">
      <c r="A43" s="13" t="s">
        <v>31</v>
      </c>
      <c r="B43" s="21"/>
      <c r="C43" s="20"/>
      <c r="D43" s="14">
        <f>SUM(D5,D14,D17,D27,D34,D41)</f>
        <v>1321090</v>
      </c>
      <c r="E43" s="14">
        <f t="shared" ref="E43:M43" si="11">SUM(E5,E14,E17,E27,E34,E41)</f>
        <v>0</v>
      </c>
      <c r="F43" s="14">
        <f t="shared" si="11"/>
        <v>0</v>
      </c>
      <c r="G43" s="14">
        <f t="shared" si="11"/>
        <v>0</v>
      </c>
      <c r="H43" s="14">
        <f t="shared" si="11"/>
        <v>0</v>
      </c>
      <c r="I43" s="14">
        <f t="shared" si="11"/>
        <v>1842146</v>
      </c>
      <c r="J43" s="14">
        <f t="shared" si="11"/>
        <v>0</v>
      </c>
      <c r="K43" s="14">
        <f t="shared" si="11"/>
        <v>0</v>
      </c>
      <c r="L43" s="14">
        <f t="shared" si="11"/>
        <v>0</v>
      </c>
      <c r="M43" s="14">
        <f t="shared" si="11"/>
        <v>0</v>
      </c>
      <c r="N43" s="14">
        <f t="shared" si="9"/>
        <v>3163236</v>
      </c>
      <c r="O43" s="36">
        <f t="shared" si="1"/>
        <v>7356.3627906976744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19">
      <c r="A45" s="37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112" t="s">
        <v>112</v>
      </c>
      <c r="M45" s="112"/>
      <c r="N45" s="112"/>
      <c r="O45" s="40">
        <v>430</v>
      </c>
    </row>
    <row r="46" spans="1:119">
      <c r="A46" s="113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1"/>
    </row>
    <row r="47" spans="1:119" ht="15.75" customHeight="1" thickBot="1">
      <c r="A47" s="114" t="s">
        <v>60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564902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564902</v>
      </c>
      <c r="O5" s="31">
        <f t="shared" ref="O5:O37" si="1">(N5/O$39)</f>
        <v>1319.8644859813085</v>
      </c>
      <c r="P5" s="6"/>
    </row>
    <row r="6" spans="1:133">
      <c r="A6" s="12"/>
      <c r="B6" s="23">
        <v>311</v>
      </c>
      <c r="C6" s="19" t="s">
        <v>2</v>
      </c>
      <c r="D6" s="43">
        <v>381647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381647</v>
      </c>
      <c r="O6" s="44">
        <f t="shared" si="1"/>
        <v>891.69859813084111</v>
      </c>
      <c r="P6" s="9"/>
    </row>
    <row r="7" spans="1:133">
      <c r="A7" s="12"/>
      <c r="B7" s="23">
        <v>312.41000000000003</v>
      </c>
      <c r="C7" s="19" t="s">
        <v>11</v>
      </c>
      <c r="D7" s="43">
        <v>18122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18122</v>
      </c>
      <c r="O7" s="44">
        <f t="shared" si="1"/>
        <v>42.341121495327101</v>
      </c>
      <c r="P7" s="9"/>
    </row>
    <row r="8" spans="1:133">
      <c r="A8" s="12"/>
      <c r="B8" s="23">
        <v>312.42</v>
      </c>
      <c r="C8" s="19" t="s">
        <v>10</v>
      </c>
      <c r="D8" s="43">
        <v>13694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13694</v>
      </c>
      <c r="O8" s="44">
        <f t="shared" si="1"/>
        <v>31.995327102803738</v>
      </c>
      <c r="P8" s="9"/>
    </row>
    <row r="9" spans="1:133">
      <c r="A9" s="12"/>
      <c r="B9" s="23">
        <v>312.60000000000002</v>
      </c>
      <c r="C9" s="19" t="s">
        <v>99</v>
      </c>
      <c r="D9" s="43">
        <v>70194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70194</v>
      </c>
      <c r="O9" s="44">
        <f t="shared" si="1"/>
        <v>164.00467289719626</v>
      </c>
      <c r="P9" s="9"/>
    </row>
    <row r="10" spans="1:133">
      <c r="A10" s="12"/>
      <c r="B10" s="23">
        <v>314.10000000000002</v>
      </c>
      <c r="C10" s="19" t="s">
        <v>65</v>
      </c>
      <c r="D10" s="43">
        <v>60502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60502</v>
      </c>
      <c r="O10" s="44">
        <f t="shared" si="1"/>
        <v>141.35981308411215</v>
      </c>
      <c r="P10" s="9"/>
    </row>
    <row r="11" spans="1:133">
      <c r="A11" s="12"/>
      <c r="B11" s="23">
        <v>314.8</v>
      </c>
      <c r="C11" s="19" t="s">
        <v>49</v>
      </c>
      <c r="D11" s="43">
        <v>2872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2872</v>
      </c>
      <c r="O11" s="44">
        <f t="shared" si="1"/>
        <v>6.7102803738317753</v>
      </c>
      <c r="P11" s="9"/>
    </row>
    <row r="12" spans="1:133">
      <c r="A12" s="12"/>
      <c r="B12" s="23">
        <v>315</v>
      </c>
      <c r="C12" s="19" t="s">
        <v>73</v>
      </c>
      <c r="D12" s="43">
        <v>13406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13406</v>
      </c>
      <c r="O12" s="44">
        <f t="shared" si="1"/>
        <v>31.322429906542055</v>
      </c>
      <c r="P12" s="9"/>
    </row>
    <row r="13" spans="1:133">
      <c r="A13" s="12"/>
      <c r="B13" s="23">
        <v>316</v>
      </c>
      <c r="C13" s="19" t="s">
        <v>89</v>
      </c>
      <c r="D13" s="43">
        <v>4465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4465</v>
      </c>
      <c r="O13" s="44">
        <f t="shared" si="1"/>
        <v>10.432242990654206</v>
      </c>
      <c r="P13" s="9"/>
    </row>
    <row r="14" spans="1:133" ht="15.75">
      <c r="A14" s="27" t="s">
        <v>15</v>
      </c>
      <c r="B14" s="28"/>
      <c r="C14" s="29"/>
      <c r="D14" s="30">
        <f t="shared" ref="D14:M14" si="3">SUM(D15:D17)</f>
        <v>31187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1250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7" si="4">SUM(D14:M14)</f>
        <v>32437</v>
      </c>
      <c r="O14" s="42">
        <f t="shared" si="1"/>
        <v>75.787383177570092</v>
      </c>
      <c r="P14" s="10"/>
    </row>
    <row r="15" spans="1:133">
      <c r="A15" s="12"/>
      <c r="B15" s="23">
        <v>323.10000000000002</v>
      </c>
      <c r="C15" s="19" t="s">
        <v>16</v>
      </c>
      <c r="D15" s="43">
        <v>28512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28512</v>
      </c>
      <c r="O15" s="44">
        <f t="shared" si="1"/>
        <v>66.616822429906549</v>
      </c>
      <c r="P15" s="9"/>
    </row>
    <row r="16" spans="1:133">
      <c r="A16" s="12"/>
      <c r="B16" s="23">
        <v>324.20999999999998</v>
      </c>
      <c r="C16" s="19" t="s">
        <v>100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1250</v>
      </c>
      <c r="O16" s="44">
        <f t="shared" si="1"/>
        <v>2.9205607476635516</v>
      </c>
      <c r="P16" s="9"/>
    </row>
    <row r="17" spans="1:16">
      <c r="A17" s="12"/>
      <c r="B17" s="23">
        <v>329</v>
      </c>
      <c r="C17" s="19" t="s">
        <v>17</v>
      </c>
      <c r="D17" s="43">
        <v>2675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2675</v>
      </c>
      <c r="O17" s="44">
        <f t="shared" si="1"/>
        <v>6.25</v>
      </c>
      <c r="P17" s="9"/>
    </row>
    <row r="18" spans="1:16" ht="15.75">
      <c r="A18" s="27" t="s">
        <v>18</v>
      </c>
      <c r="B18" s="28"/>
      <c r="C18" s="29"/>
      <c r="D18" s="30">
        <f t="shared" ref="D18:M18" si="5">SUM(D19:D26)</f>
        <v>376139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20578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396717</v>
      </c>
      <c r="O18" s="42">
        <f t="shared" si="1"/>
        <v>926.90887850467288</v>
      </c>
      <c r="P18" s="10"/>
    </row>
    <row r="19" spans="1:16">
      <c r="A19" s="12"/>
      <c r="B19" s="23">
        <v>331.1</v>
      </c>
      <c r="C19" s="19" t="s">
        <v>91</v>
      </c>
      <c r="D19" s="43">
        <v>239389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239389</v>
      </c>
      <c r="O19" s="44">
        <f t="shared" si="1"/>
        <v>559.32009345794393</v>
      </c>
      <c r="P19" s="9"/>
    </row>
    <row r="20" spans="1:16">
      <c r="A20" s="12"/>
      <c r="B20" s="23">
        <v>331.31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16160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16160</v>
      </c>
      <c r="O20" s="44">
        <f t="shared" si="1"/>
        <v>37.757009345794394</v>
      </c>
      <c r="P20" s="9"/>
    </row>
    <row r="21" spans="1:16">
      <c r="A21" s="12"/>
      <c r="B21" s="23">
        <v>334.31</v>
      </c>
      <c r="C21" s="19" t="s">
        <v>76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4418</v>
      </c>
      <c r="O21" s="44">
        <f t="shared" si="1"/>
        <v>10.322429906542055</v>
      </c>
      <c r="P21" s="9"/>
    </row>
    <row r="22" spans="1:16">
      <c r="A22" s="12"/>
      <c r="B22" s="23">
        <v>334.5</v>
      </c>
      <c r="C22" s="19" t="s">
        <v>101</v>
      </c>
      <c r="D22" s="43">
        <v>47837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47837</v>
      </c>
      <c r="O22" s="44">
        <f t="shared" si="1"/>
        <v>111.76869158878505</v>
      </c>
      <c r="P22" s="9"/>
    </row>
    <row r="23" spans="1:16">
      <c r="A23" s="12"/>
      <c r="B23" s="23">
        <v>335.14</v>
      </c>
      <c r="C23" s="19" t="s">
        <v>92</v>
      </c>
      <c r="D23" s="43">
        <v>266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266</v>
      </c>
      <c r="O23" s="44">
        <f t="shared" si="1"/>
        <v>0.62149532710280375</v>
      </c>
      <c r="P23" s="9"/>
    </row>
    <row r="24" spans="1:16">
      <c r="A24" s="12"/>
      <c r="B24" s="23">
        <v>335.15</v>
      </c>
      <c r="C24" s="19" t="s">
        <v>93</v>
      </c>
      <c r="D24" s="43">
        <v>2961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2961</v>
      </c>
      <c r="O24" s="44">
        <f t="shared" si="1"/>
        <v>6.9182242990654208</v>
      </c>
      <c r="P24" s="9"/>
    </row>
    <row r="25" spans="1:16">
      <c r="A25" s="12"/>
      <c r="B25" s="23">
        <v>335.18</v>
      </c>
      <c r="C25" s="19" t="s">
        <v>77</v>
      </c>
      <c r="D25" s="43">
        <v>62800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62800</v>
      </c>
      <c r="O25" s="44">
        <f t="shared" si="1"/>
        <v>146.72897196261681</v>
      </c>
      <c r="P25" s="9"/>
    </row>
    <row r="26" spans="1:16">
      <c r="A26" s="12"/>
      <c r="B26" s="23">
        <v>338</v>
      </c>
      <c r="C26" s="19" t="s">
        <v>94</v>
      </c>
      <c r="D26" s="43">
        <v>22886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22886</v>
      </c>
      <c r="O26" s="44">
        <f t="shared" si="1"/>
        <v>53.471962616822431</v>
      </c>
      <c r="P26" s="9"/>
    </row>
    <row r="27" spans="1:16" ht="15.75">
      <c r="A27" s="27" t="s">
        <v>27</v>
      </c>
      <c r="B27" s="28"/>
      <c r="C27" s="29"/>
      <c r="D27" s="30">
        <f t="shared" ref="D27:M27" si="6">SUM(D28:D30)</f>
        <v>6754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1130347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1137101</v>
      </c>
      <c r="O27" s="42">
        <f t="shared" si="1"/>
        <v>2656.7780373831774</v>
      </c>
      <c r="P27" s="10"/>
    </row>
    <row r="28" spans="1:16">
      <c r="A28" s="12"/>
      <c r="B28" s="23">
        <v>343.3</v>
      </c>
      <c r="C28" s="19" t="s">
        <v>95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689512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689512</v>
      </c>
      <c r="O28" s="44">
        <f t="shared" si="1"/>
        <v>1611.0093457943926</v>
      </c>
      <c r="P28" s="9"/>
    </row>
    <row r="29" spans="1:16">
      <c r="A29" s="12"/>
      <c r="B29" s="23">
        <v>343.5</v>
      </c>
      <c r="C29" s="19" t="s">
        <v>51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440835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440835</v>
      </c>
      <c r="O29" s="44">
        <f t="shared" si="1"/>
        <v>1029.9883177570093</v>
      </c>
      <c r="P29" s="9"/>
    </row>
    <row r="30" spans="1:16">
      <c r="A30" s="12"/>
      <c r="B30" s="23">
        <v>349</v>
      </c>
      <c r="C30" s="19" t="s">
        <v>52</v>
      </c>
      <c r="D30" s="43">
        <v>6754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6754</v>
      </c>
      <c r="O30" s="44">
        <f t="shared" si="1"/>
        <v>15.780373831775702</v>
      </c>
      <c r="P30" s="9"/>
    </row>
    <row r="31" spans="1:16" ht="15.75">
      <c r="A31" s="27" t="s">
        <v>3</v>
      </c>
      <c r="B31" s="28"/>
      <c r="C31" s="29"/>
      <c r="D31" s="30">
        <f t="shared" ref="D31:M31" si="7">SUM(D32:D36)</f>
        <v>199448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5385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4"/>
        <v>204833</v>
      </c>
      <c r="O31" s="42">
        <f t="shared" si="1"/>
        <v>478.5817757009346</v>
      </c>
      <c r="P31" s="10"/>
    </row>
    <row r="32" spans="1:16">
      <c r="A32" s="12"/>
      <c r="B32" s="23">
        <v>361.1</v>
      </c>
      <c r="C32" s="19" t="s">
        <v>33</v>
      </c>
      <c r="D32" s="43">
        <v>724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724</v>
      </c>
      <c r="O32" s="44">
        <f t="shared" si="1"/>
        <v>1.691588785046729</v>
      </c>
      <c r="P32" s="9"/>
    </row>
    <row r="33" spans="1:119">
      <c r="A33" s="12"/>
      <c r="B33" s="23">
        <v>362</v>
      </c>
      <c r="C33" s="19" t="s">
        <v>34</v>
      </c>
      <c r="D33" s="43">
        <v>77639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77639</v>
      </c>
      <c r="O33" s="44">
        <f t="shared" si="1"/>
        <v>181.39953271028037</v>
      </c>
      <c r="P33" s="9"/>
    </row>
    <row r="34" spans="1:119">
      <c r="A34" s="12"/>
      <c r="B34" s="23">
        <v>366</v>
      </c>
      <c r="C34" s="19" t="s">
        <v>35</v>
      </c>
      <c r="D34" s="43">
        <v>52744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52744</v>
      </c>
      <c r="O34" s="44">
        <f t="shared" si="1"/>
        <v>123.23364485981308</v>
      </c>
      <c r="P34" s="9"/>
    </row>
    <row r="35" spans="1:119">
      <c r="A35" s="12"/>
      <c r="B35" s="23">
        <v>369.3</v>
      </c>
      <c r="C35" s="19" t="s">
        <v>102</v>
      </c>
      <c r="D35" s="43">
        <v>64750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64750</v>
      </c>
      <c r="O35" s="44">
        <f t="shared" si="1"/>
        <v>151.28504672897196</v>
      </c>
      <c r="P35" s="9"/>
    </row>
    <row r="36" spans="1:119" ht="15.75" thickBot="1">
      <c r="A36" s="12"/>
      <c r="B36" s="23">
        <v>369.9</v>
      </c>
      <c r="C36" s="19" t="s">
        <v>36</v>
      </c>
      <c r="D36" s="43">
        <v>3591</v>
      </c>
      <c r="E36" s="43">
        <v>0</v>
      </c>
      <c r="F36" s="43">
        <v>0</v>
      </c>
      <c r="G36" s="43">
        <v>0</v>
      </c>
      <c r="H36" s="43">
        <v>0</v>
      </c>
      <c r="I36" s="43">
        <v>5385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8976</v>
      </c>
      <c r="O36" s="44">
        <f t="shared" si="1"/>
        <v>20.971962616822431</v>
      </c>
      <c r="P36" s="9"/>
    </row>
    <row r="37" spans="1:119" ht="16.5" thickBot="1">
      <c r="A37" s="13" t="s">
        <v>31</v>
      </c>
      <c r="B37" s="21"/>
      <c r="C37" s="20"/>
      <c r="D37" s="14">
        <f>SUM(D5,D14,D18,D27,D31)</f>
        <v>1178430</v>
      </c>
      <c r="E37" s="14">
        <f t="shared" ref="E37:M37" si="8">SUM(E5,E14,E18,E27,E31)</f>
        <v>0</v>
      </c>
      <c r="F37" s="14">
        <f t="shared" si="8"/>
        <v>0</v>
      </c>
      <c r="G37" s="14">
        <f t="shared" si="8"/>
        <v>0</v>
      </c>
      <c r="H37" s="14">
        <f t="shared" si="8"/>
        <v>0</v>
      </c>
      <c r="I37" s="14">
        <f t="shared" si="8"/>
        <v>1157560</v>
      </c>
      <c r="J37" s="14">
        <f t="shared" si="8"/>
        <v>0</v>
      </c>
      <c r="K37" s="14">
        <f t="shared" si="8"/>
        <v>0</v>
      </c>
      <c r="L37" s="14">
        <f t="shared" si="8"/>
        <v>0</v>
      </c>
      <c r="M37" s="14">
        <f t="shared" si="8"/>
        <v>0</v>
      </c>
      <c r="N37" s="14">
        <f t="shared" si="4"/>
        <v>2335990</v>
      </c>
      <c r="O37" s="36">
        <f t="shared" si="1"/>
        <v>5457.9205607476633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2" t="s">
        <v>103</v>
      </c>
      <c r="M39" s="112"/>
      <c r="N39" s="112"/>
      <c r="O39" s="40">
        <v>428</v>
      </c>
    </row>
    <row r="40" spans="1:119">
      <c r="A40" s="113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1:119" ht="15.75" customHeight="1" thickBot="1">
      <c r="A41" s="114" t="s">
        <v>60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495650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495650</v>
      </c>
      <c r="O5" s="31">
        <f t="shared" ref="O5:O36" si="1">(N5/O$38)</f>
        <v>1214.8284313725489</v>
      </c>
      <c r="P5" s="6"/>
    </row>
    <row r="6" spans="1:133">
      <c r="A6" s="12"/>
      <c r="B6" s="23">
        <v>311</v>
      </c>
      <c r="C6" s="19" t="s">
        <v>2</v>
      </c>
      <c r="D6" s="43">
        <v>365210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365210</v>
      </c>
      <c r="O6" s="44">
        <f t="shared" si="1"/>
        <v>895.12254901960785</v>
      </c>
      <c r="P6" s="9"/>
    </row>
    <row r="7" spans="1:133">
      <c r="A7" s="12"/>
      <c r="B7" s="23">
        <v>312.41000000000003</v>
      </c>
      <c r="C7" s="19" t="s">
        <v>11</v>
      </c>
      <c r="D7" s="43">
        <v>18095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18095</v>
      </c>
      <c r="O7" s="44">
        <f t="shared" si="1"/>
        <v>44.350490196078432</v>
      </c>
      <c r="P7" s="9"/>
    </row>
    <row r="8" spans="1:133">
      <c r="A8" s="12"/>
      <c r="B8" s="23">
        <v>312.42</v>
      </c>
      <c r="C8" s="19" t="s">
        <v>10</v>
      </c>
      <c r="D8" s="43">
        <v>13706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13706</v>
      </c>
      <c r="O8" s="44">
        <f t="shared" si="1"/>
        <v>33.593137254901961</v>
      </c>
      <c r="P8" s="9"/>
    </row>
    <row r="9" spans="1:133">
      <c r="A9" s="12"/>
      <c r="B9" s="23">
        <v>314.10000000000002</v>
      </c>
      <c r="C9" s="19" t="s">
        <v>65</v>
      </c>
      <c r="D9" s="43">
        <v>76043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76043</v>
      </c>
      <c r="O9" s="44">
        <f t="shared" si="1"/>
        <v>186.37990196078431</v>
      </c>
      <c r="P9" s="9"/>
    </row>
    <row r="10" spans="1:133">
      <c r="A10" s="12"/>
      <c r="B10" s="23">
        <v>314.8</v>
      </c>
      <c r="C10" s="19" t="s">
        <v>49</v>
      </c>
      <c r="D10" s="43">
        <v>2725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2725</v>
      </c>
      <c r="O10" s="44">
        <f t="shared" si="1"/>
        <v>6.6789215686274508</v>
      </c>
      <c r="P10" s="9"/>
    </row>
    <row r="11" spans="1:133">
      <c r="A11" s="12"/>
      <c r="B11" s="23">
        <v>315</v>
      </c>
      <c r="C11" s="19" t="s">
        <v>73</v>
      </c>
      <c r="D11" s="43">
        <v>16373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16373</v>
      </c>
      <c r="O11" s="44">
        <f t="shared" si="1"/>
        <v>40.129901960784316</v>
      </c>
      <c r="P11" s="9"/>
    </row>
    <row r="12" spans="1:133">
      <c r="A12" s="12"/>
      <c r="B12" s="23">
        <v>316</v>
      </c>
      <c r="C12" s="19" t="s">
        <v>89</v>
      </c>
      <c r="D12" s="43">
        <v>3498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3498</v>
      </c>
      <c r="O12" s="44">
        <f t="shared" si="1"/>
        <v>8.5735294117647065</v>
      </c>
      <c r="P12" s="9"/>
    </row>
    <row r="13" spans="1:133" ht="15.75">
      <c r="A13" s="27" t="s">
        <v>15</v>
      </c>
      <c r="B13" s="28"/>
      <c r="C13" s="29"/>
      <c r="D13" s="30">
        <f t="shared" ref="D13:M13" si="3">SUM(D14:D17)</f>
        <v>57304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6" si="4">SUM(D13:M13)</f>
        <v>57304</v>
      </c>
      <c r="O13" s="42">
        <f t="shared" si="1"/>
        <v>140.45098039215685</v>
      </c>
      <c r="P13" s="10"/>
    </row>
    <row r="14" spans="1:133">
      <c r="A14" s="12"/>
      <c r="B14" s="23">
        <v>322</v>
      </c>
      <c r="C14" s="19" t="s">
        <v>0</v>
      </c>
      <c r="D14" s="43">
        <v>23294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23294</v>
      </c>
      <c r="O14" s="44">
        <f t="shared" si="1"/>
        <v>57.093137254901961</v>
      </c>
      <c r="P14" s="9"/>
    </row>
    <row r="15" spans="1:133">
      <c r="A15" s="12"/>
      <c r="B15" s="23">
        <v>323.10000000000002</v>
      </c>
      <c r="C15" s="19" t="s">
        <v>16</v>
      </c>
      <c r="D15" s="43">
        <v>30970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30970</v>
      </c>
      <c r="O15" s="44">
        <f t="shared" si="1"/>
        <v>75.906862745098039</v>
      </c>
      <c r="P15" s="9"/>
    </row>
    <row r="16" spans="1:133">
      <c r="A16" s="12"/>
      <c r="B16" s="23">
        <v>324.70999999999998</v>
      </c>
      <c r="C16" s="19" t="s">
        <v>90</v>
      </c>
      <c r="D16" s="43">
        <v>665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665</v>
      </c>
      <c r="O16" s="44">
        <f t="shared" si="1"/>
        <v>1.6299019607843137</v>
      </c>
      <c r="P16" s="9"/>
    </row>
    <row r="17" spans="1:16">
      <c r="A17" s="12"/>
      <c r="B17" s="23">
        <v>329</v>
      </c>
      <c r="C17" s="19" t="s">
        <v>17</v>
      </c>
      <c r="D17" s="43">
        <v>2375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2375</v>
      </c>
      <c r="O17" s="44">
        <f t="shared" si="1"/>
        <v>5.8210784313725492</v>
      </c>
      <c r="P17" s="9"/>
    </row>
    <row r="18" spans="1:16" ht="15.75">
      <c r="A18" s="27" t="s">
        <v>18</v>
      </c>
      <c r="B18" s="28"/>
      <c r="C18" s="29"/>
      <c r="D18" s="30">
        <f t="shared" ref="D18:M18" si="5">SUM(D19:D24)</f>
        <v>200373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203614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403987</v>
      </c>
      <c r="O18" s="42">
        <f t="shared" si="1"/>
        <v>990.16421568627447</v>
      </c>
      <c r="P18" s="10"/>
    </row>
    <row r="19" spans="1:16">
      <c r="A19" s="12"/>
      <c r="B19" s="23">
        <v>331.1</v>
      </c>
      <c r="C19" s="19" t="s">
        <v>91</v>
      </c>
      <c r="D19" s="43">
        <v>142105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142105</v>
      </c>
      <c r="O19" s="44">
        <f t="shared" si="1"/>
        <v>348.29656862745099</v>
      </c>
      <c r="P19" s="9"/>
    </row>
    <row r="20" spans="1:16">
      <c r="A20" s="12"/>
      <c r="B20" s="23">
        <v>331.31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203614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203614</v>
      </c>
      <c r="O20" s="44">
        <f t="shared" si="1"/>
        <v>499.05392156862746</v>
      </c>
      <c r="P20" s="9"/>
    </row>
    <row r="21" spans="1:16">
      <c r="A21" s="12"/>
      <c r="B21" s="23">
        <v>335.14</v>
      </c>
      <c r="C21" s="19" t="s">
        <v>92</v>
      </c>
      <c r="D21" s="43">
        <v>274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274</v>
      </c>
      <c r="O21" s="44">
        <f t="shared" si="1"/>
        <v>0.67156862745098034</v>
      </c>
      <c r="P21" s="9"/>
    </row>
    <row r="22" spans="1:16">
      <c r="A22" s="12"/>
      <c r="B22" s="23">
        <v>335.15</v>
      </c>
      <c r="C22" s="19" t="s">
        <v>93</v>
      </c>
      <c r="D22" s="43">
        <v>1860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1860</v>
      </c>
      <c r="O22" s="44">
        <f t="shared" si="1"/>
        <v>4.5588235294117645</v>
      </c>
      <c r="P22" s="9"/>
    </row>
    <row r="23" spans="1:16">
      <c r="A23" s="12"/>
      <c r="B23" s="23">
        <v>335.18</v>
      </c>
      <c r="C23" s="19" t="s">
        <v>77</v>
      </c>
      <c r="D23" s="43">
        <v>56095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56095</v>
      </c>
      <c r="O23" s="44">
        <f t="shared" si="1"/>
        <v>137.48774509803923</v>
      </c>
      <c r="P23" s="9"/>
    </row>
    <row r="24" spans="1:16">
      <c r="A24" s="12"/>
      <c r="B24" s="23">
        <v>338</v>
      </c>
      <c r="C24" s="19" t="s">
        <v>94</v>
      </c>
      <c r="D24" s="43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</v>
      </c>
      <c r="O24" s="44">
        <f t="shared" si="1"/>
        <v>9.5588235294117641E-2</v>
      </c>
      <c r="P24" s="9"/>
    </row>
    <row r="25" spans="1:16" ht="15.75">
      <c r="A25" s="27" t="s">
        <v>27</v>
      </c>
      <c r="B25" s="28"/>
      <c r="C25" s="29"/>
      <c r="D25" s="30">
        <f t="shared" ref="D25:M25" si="6">SUM(D26:D28)</f>
        <v>2784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742620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745404</v>
      </c>
      <c r="O25" s="42">
        <f t="shared" si="1"/>
        <v>1826.9705882352941</v>
      </c>
      <c r="P25" s="10"/>
    </row>
    <row r="26" spans="1:16">
      <c r="A26" s="12"/>
      <c r="B26" s="23">
        <v>343.3</v>
      </c>
      <c r="C26" s="19" t="s">
        <v>95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452998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452998</v>
      </c>
      <c r="O26" s="44">
        <f t="shared" si="1"/>
        <v>1110.2892156862745</v>
      </c>
      <c r="P26" s="9"/>
    </row>
    <row r="27" spans="1:16">
      <c r="A27" s="12"/>
      <c r="B27" s="23">
        <v>343.5</v>
      </c>
      <c r="C27" s="19" t="s">
        <v>51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289622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289622</v>
      </c>
      <c r="O27" s="44">
        <f t="shared" si="1"/>
        <v>709.85784313725492</v>
      </c>
      <c r="P27" s="9"/>
    </row>
    <row r="28" spans="1:16">
      <c r="A28" s="12"/>
      <c r="B28" s="23">
        <v>349</v>
      </c>
      <c r="C28" s="19" t="s">
        <v>52</v>
      </c>
      <c r="D28" s="43">
        <v>2784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2784</v>
      </c>
      <c r="O28" s="44">
        <f t="shared" si="1"/>
        <v>6.8235294117647056</v>
      </c>
      <c r="P28" s="9"/>
    </row>
    <row r="29" spans="1:16" ht="15.75">
      <c r="A29" s="27" t="s">
        <v>3</v>
      </c>
      <c r="B29" s="28"/>
      <c r="C29" s="29"/>
      <c r="D29" s="30">
        <f t="shared" ref="D29:M29" si="7">SUM(D30:D33)</f>
        <v>111356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111356</v>
      </c>
      <c r="O29" s="42">
        <f t="shared" si="1"/>
        <v>272.93137254901961</v>
      </c>
      <c r="P29" s="10"/>
    </row>
    <row r="30" spans="1:16">
      <c r="A30" s="12"/>
      <c r="B30" s="23">
        <v>362</v>
      </c>
      <c r="C30" s="19" t="s">
        <v>34</v>
      </c>
      <c r="D30" s="43">
        <v>30731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30731</v>
      </c>
      <c r="O30" s="44">
        <f t="shared" si="1"/>
        <v>75.321078431372555</v>
      </c>
      <c r="P30" s="9"/>
    </row>
    <row r="31" spans="1:16">
      <c r="A31" s="12"/>
      <c r="B31" s="23">
        <v>364</v>
      </c>
      <c r="C31" s="19" t="s">
        <v>96</v>
      </c>
      <c r="D31" s="43">
        <v>28795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28795</v>
      </c>
      <c r="O31" s="44">
        <f t="shared" si="1"/>
        <v>70.575980392156865</v>
      </c>
      <c r="P31" s="9"/>
    </row>
    <row r="32" spans="1:16">
      <c r="A32" s="12"/>
      <c r="B32" s="23">
        <v>366</v>
      </c>
      <c r="C32" s="19" t="s">
        <v>35</v>
      </c>
      <c r="D32" s="43">
        <v>25987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25987</v>
      </c>
      <c r="O32" s="44">
        <f t="shared" si="1"/>
        <v>63.693627450980394</v>
      </c>
      <c r="P32" s="9"/>
    </row>
    <row r="33" spans="1:119">
      <c r="A33" s="12"/>
      <c r="B33" s="23">
        <v>369.9</v>
      </c>
      <c r="C33" s="19" t="s">
        <v>36</v>
      </c>
      <c r="D33" s="43">
        <v>25843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25843</v>
      </c>
      <c r="O33" s="44">
        <f t="shared" si="1"/>
        <v>63.340686274509807</v>
      </c>
      <c r="P33" s="9"/>
    </row>
    <row r="34" spans="1:119" ht="15.75">
      <c r="A34" s="27" t="s">
        <v>28</v>
      </c>
      <c r="B34" s="28"/>
      <c r="C34" s="29"/>
      <c r="D34" s="30">
        <f t="shared" ref="D34:M34" si="8">SUM(D35:D35)</f>
        <v>0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64268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4"/>
        <v>64268</v>
      </c>
      <c r="O34" s="42">
        <f t="shared" si="1"/>
        <v>157.51960784313727</v>
      </c>
      <c r="P34" s="9"/>
    </row>
    <row r="35" spans="1:119" ht="15.75" thickBot="1">
      <c r="A35" s="12"/>
      <c r="B35" s="23">
        <v>381</v>
      </c>
      <c r="C35" s="19" t="s">
        <v>37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64268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64268</v>
      </c>
      <c r="O35" s="44">
        <f t="shared" si="1"/>
        <v>157.51960784313727</v>
      </c>
      <c r="P35" s="9"/>
    </row>
    <row r="36" spans="1:119" ht="16.5" thickBot="1">
      <c r="A36" s="13" t="s">
        <v>31</v>
      </c>
      <c r="B36" s="21"/>
      <c r="C36" s="20"/>
      <c r="D36" s="14">
        <f>SUM(D5,D13,D18,D25,D29,D34)</f>
        <v>867467</v>
      </c>
      <c r="E36" s="14">
        <f t="shared" ref="E36:M36" si="9">SUM(E5,E13,E18,E25,E29,E34)</f>
        <v>0</v>
      </c>
      <c r="F36" s="14">
        <f t="shared" si="9"/>
        <v>0</v>
      </c>
      <c r="G36" s="14">
        <f t="shared" si="9"/>
        <v>0</v>
      </c>
      <c r="H36" s="14">
        <f t="shared" si="9"/>
        <v>0</v>
      </c>
      <c r="I36" s="14">
        <f t="shared" si="9"/>
        <v>1010502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4"/>
        <v>1877969</v>
      </c>
      <c r="O36" s="36">
        <f t="shared" si="1"/>
        <v>4602.8651960784309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2" t="s">
        <v>97</v>
      </c>
      <c r="M38" s="112"/>
      <c r="N38" s="112"/>
      <c r="O38" s="40">
        <v>408</v>
      </c>
    </row>
    <row r="39" spans="1:119">
      <c r="A39" s="113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19" ht="15.75" customHeight="1" thickBot="1">
      <c r="A40" s="114" t="s">
        <v>60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381344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381344</v>
      </c>
      <c r="O5" s="31">
        <f t="shared" ref="O5:O21" si="2">(N5/O$23)</f>
        <v>860.82167042889387</v>
      </c>
      <c r="P5" s="6"/>
    </row>
    <row r="6" spans="1:133">
      <c r="A6" s="12"/>
      <c r="B6" s="23">
        <v>311</v>
      </c>
      <c r="C6" s="19" t="s">
        <v>2</v>
      </c>
      <c r="D6" s="43">
        <v>352593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352593</v>
      </c>
      <c r="O6" s="44">
        <f t="shared" si="2"/>
        <v>795.92099322799095</v>
      </c>
      <c r="P6" s="9"/>
    </row>
    <row r="7" spans="1:133">
      <c r="A7" s="12"/>
      <c r="B7" s="23">
        <v>312.41000000000003</v>
      </c>
      <c r="C7" s="19" t="s">
        <v>11</v>
      </c>
      <c r="D7" s="43">
        <v>28751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28751</v>
      </c>
      <c r="O7" s="44">
        <f t="shared" si="2"/>
        <v>64.900677200902933</v>
      </c>
      <c r="P7" s="9"/>
    </row>
    <row r="8" spans="1:133" ht="15.75">
      <c r="A8" s="27" t="s">
        <v>15</v>
      </c>
      <c r="B8" s="28"/>
      <c r="C8" s="29"/>
      <c r="D8" s="30">
        <f t="shared" ref="D8:M8" si="3">SUM(D9:D10)</f>
        <v>140434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140434</v>
      </c>
      <c r="O8" s="42">
        <f t="shared" si="2"/>
        <v>317.00677200902936</v>
      </c>
      <c r="P8" s="10"/>
    </row>
    <row r="9" spans="1:133">
      <c r="A9" s="12"/>
      <c r="B9" s="23">
        <v>323.89999999999998</v>
      </c>
      <c r="C9" s="19" t="s">
        <v>58</v>
      </c>
      <c r="D9" s="43">
        <v>112096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112096</v>
      </c>
      <c r="O9" s="44">
        <f t="shared" si="2"/>
        <v>253.03837471783297</v>
      </c>
      <c r="P9" s="9"/>
    </row>
    <row r="10" spans="1:133">
      <c r="A10" s="12"/>
      <c r="B10" s="23">
        <v>329</v>
      </c>
      <c r="C10" s="19" t="s">
        <v>17</v>
      </c>
      <c r="D10" s="43">
        <v>28338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28338</v>
      </c>
      <c r="O10" s="44">
        <f t="shared" si="2"/>
        <v>63.968397291196389</v>
      </c>
      <c r="P10" s="9"/>
    </row>
    <row r="11" spans="1:133" ht="15.75">
      <c r="A11" s="27" t="s">
        <v>18</v>
      </c>
      <c r="B11" s="28"/>
      <c r="C11" s="29"/>
      <c r="D11" s="30">
        <f t="shared" ref="D11:M11" si="4">SUM(D12:D13)</f>
        <v>102516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29958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132474</v>
      </c>
      <c r="O11" s="42">
        <f t="shared" si="2"/>
        <v>299.03837471783294</v>
      </c>
      <c r="P11" s="10"/>
    </row>
    <row r="12" spans="1:133">
      <c r="A12" s="12"/>
      <c r="B12" s="23">
        <v>331.31</v>
      </c>
      <c r="C12" s="19" t="s">
        <v>62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29958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29958</v>
      </c>
      <c r="O12" s="44">
        <f t="shared" si="2"/>
        <v>67.625282167042883</v>
      </c>
      <c r="P12" s="9"/>
    </row>
    <row r="13" spans="1:133">
      <c r="A13" s="12"/>
      <c r="B13" s="23">
        <v>335.9</v>
      </c>
      <c r="C13" s="19" t="s">
        <v>22</v>
      </c>
      <c r="D13" s="43">
        <v>102516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102516</v>
      </c>
      <c r="O13" s="44">
        <f t="shared" si="2"/>
        <v>231.41309255079005</v>
      </c>
      <c r="P13" s="9"/>
    </row>
    <row r="14" spans="1:133" ht="15.75">
      <c r="A14" s="27" t="s">
        <v>27</v>
      </c>
      <c r="B14" s="28"/>
      <c r="C14" s="29"/>
      <c r="D14" s="30">
        <f t="shared" ref="D14:M14" si="5">SUM(D15:D15)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726142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726142</v>
      </c>
      <c r="O14" s="42">
        <f t="shared" si="2"/>
        <v>1639.1467268623026</v>
      </c>
      <c r="P14" s="10"/>
    </row>
    <row r="15" spans="1:133">
      <c r="A15" s="12"/>
      <c r="B15" s="23">
        <v>343.6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726142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726142</v>
      </c>
      <c r="O15" s="44">
        <f t="shared" si="2"/>
        <v>1639.1467268623026</v>
      </c>
      <c r="P15" s="9"/>
    </row>
    <row r="16" spans="1:133" ht="15.75">
      <c r="A16" s="27" t="s">
        <v>3</v>
      </c>
      <c r="B16" s="28"/>
      <c r="C16" s="29"/>
      <c r="D16" s="30">
        <f t="shared" ref="D16:M16" si="6">SUM(D17:D18)</f>
        <v>88909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88909</v>
      </c>
      <c r="O16" s="42">
        <f t="shared" si="2"/>
        <v>200.69751693002257</v>
      </c>
      <c r="P16" s="10"/>
    </row>
    <row r="17" spans="1:119">
      <c r="A17" s="12"/>
      <c r="B17" s="23">
        <v>362</v>
      </c>
      <c r="C17" s="19" t="s">
        <v>34</v>
      </c>
      <c r="D17" s="43">
        <v>40975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40975</v>
      </c>
      <c r="O17" s="44">
        <f t="shared" si="2"/>
        <v>92.494356659142213</v>
      </c>
      <c r="P17" s="9"/>
    </row>
    <row r="18" spans="1:119">
      <c r="A18" s="12"/>
      <c r="B18" s="23">
        <v>369.9</v>
      </c>
      <c r="C18" s="19" t="s">
        <v>36</v>
      </c>
      <c r="D18" s="43">
        <v>47934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47934</v>
      </c>
      <c r="O18" s="44">
        <f t="shared" si="2"/>
        <v>108.20316027088036</v>
      </c>
      <c r="P18" s="9"/>
    </row>
    <row r="19" spans="1:119" ht="15.75">
      <c r="A19" s="27" t="s">
        <v>28</v>
      </c>
      <c r="B19" s="28"/>
      <c r="C19" s="29"/>
      <c r="D19" s="30">
        <f t="shared" ref="D19:M19" si="7">SUM(D20:D20)</f>
        <v>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430597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1"/>
        <v>430597</v>
      </c>
      <c r="O19" s="42">
        <f t="shared" si="2"/>
        <v>972.00225733634306</v>
      </c>
      <c r="P19" s="9"/>
    </row>
    <row r="20" spans="1:119" ht="15.75" thickBot="1">
      <c r="A20" s="12"/>
      <c r="B20" s="23">
        <v>381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430597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430597</v>
      </c>
      <c r="O20" s="44">
        <f t="shared" si="2"/>
        <v>972.00225733634306</v>
      </c>
      <c r="P20" s="9"/>
    </row>
    <row r="21" spans="1:119" ht="16.5" thickBot="1">
      <c r="A21" s="13" t="s">
        <v>31</v>
      </c>
      <c r="B21" s="21"/>
      <c r="C21" s="20"/>
      <c r="D21" s="14">
        <f>SUM(D5,D8,D11,D14,D16,D19)</f>
        <v>713203</v>
      </c>
      <c r="E21" s="14">
        <f t="shared" ref="E21:M21" si="8">SUM(E5,E8,E11,E14,E16,E19)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1186697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1899900</v>
      </c>
      <c r="O21" s="36">
        <f t="shared" si="2"/>
        <v>4288.7133182844245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112" t="s">
        <v>87</v>
      </c>
      <c r="M23" s="112"/>
      <c r="N23" s="112"/>
      <c r="O23" s="40">
        <v>443</v>
      </c>
    </row>
    <row r="24" spans="1:119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19" ht="15.75" customHeight="1" thickBot="1">
      <c r="A25" s="114" t="s">
        <v>60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356862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356862</v>
      </c>
      <c r="O5" s="31">
        <f t="shared" ref="O5:O19" si="2">(N5/O$21)</f>
        <v>826.06944444444446</v>
      </c>
      <c r="P5" s="6"/>
    </row>
    <row r="6" spans="1:133">
      <c r="A6" s="12"/>
      <c r="B6" s="23">
        <v>311</v>
      </c>
      <c r="C6" s="19" t="s">
        <v>2</v>
      </c>
      <c r="D6" s="43">
        <v>327329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327329</v>
      </c>
      <c r="O6" s="44">
        <f t="shared" si="2"/>
        <v>757.70601851851848</v>
      </c>
      <c r="P6" s="9"/>
    </row>
    <row r="7" spans="1:133">
      <c r="A7" s="12"/>
      <c r="B7" s="23">
        <v>312.41000000000003</v>
      </c>
      <c r="C7" s="19" t="s">
        <v>11</v>
      </c>
      <c r="D7" s="43">
        <v>29533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29533</v>
      </c>
      <c r="O7" s="44">
        <f t="shared" si="2"/>
        <v>68.363425925925924</v>
      </c>
      <c r="P7" s="9"/>
    </row>
    <row r="8" spans="1:133" ht="15.75">
      <c r="A8" s="27" t="s">
        <v>15</v>
      </c>
      <c r="B8" s="28"/>
      <c r="C8" s="29"/>
      <c r="D8" s="30">
        <f t="shared" ref="D8:M8" si="3">SUM(D9:D10)</f>
        <v>110416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110416</v>
      </c>
      <c r="O8" s="42">
        <f t="shared" si="2"/>
        <v>255.59259259259258</v>
      </c>
      <c r="P8" s="10"/>
    </row>
    <row r="9" spans="1:133">
      <c r="A9" s="12"/>
      <c r="B9" s="23">
        <v>323.89999999999998</v>
      </c>
      <c r="C9" s="19" t="s">
        <v>58</v>
      </c>
      <c r="D9" s="43">
        <v>108509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108509</v>
      </c>
      <c r="O9" s="44">
        <f t="shared" si="2"/>
        <v>251.17824074074073</v>
      </c>
      <c r="P9" s="9"/>
    </row>
    <row r="10" spans="1:133">
      <c r="A10" s="12"/>
      <c r="B10" s="23">
        <v>329</v>
      </c>
      <c r="C10" s="19" t="s">
        <v>17</v>
      </c>
      <c r="D10" s="43">
        <v>1907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1907</v>
      </c>
      <c r="O10" s="44">
        <f t="shared" si="2"/>
        <v>4.4143518518518521</v>
      </c>
      <c r="P10" s="9"/>
    </row>
    <row r="11" spans="1:133" ht="15.75">
      <c r="A11" s="27" t="s">
        <v>18</v>
      </c>
      <c r="B11" s="28"/>
      <c r="C11" s="29"/>
      <c r="D11" s="30">
        <f t="shared" ref="D11:M11" si="4">SUM(D12:D13)</f>
        <v>90438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46882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137320</v>
      </c>
      <c r="O11" s="42">
        <f t="shared" si="2"/>
        <v>317.87037037037038</v>
      </c>
      <c r="P11" s="10"/>
    </row>
    <row r="12" spans="1:133">
      <c r="A12" s="12"/>
      <c r="B12" s="23">
        <v>331.31</v>
      </c>
      <c r="C12" s="19" t="s">
        <v>62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46882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46882</v>
      </c>
      <c r="O12" s="44">
        <f t="shared" si="2"/>
        <v>108.52314814814815</v>
      </c>
      <c r="P12" s="9"/>
    </row>
    <row r="13" spans="1:133">
      <c r="A13" s="12"/>
      <c r="B13" s="23">
        <v>335.9</v>
      </c>
      <c r="C13" s="19" t="s">
        <v>22</v>
      </c>
      <c r="D13" s="43">
        <v>90438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90438</v>
      </c>
      <c r="O13" s="44">
        <f t="shared" si="2"/>
        <v>209.34722222222223</v>
      </c>
      <c r="P13" s="9"/>
    </row>
    <row r="14" spans="1:133" ht="15.75">
      <c r="A14" s="27" t="s">
        <v>27</v>
      </c>
      <c r="B14" s="28"/>
      <c r="C14" s="29"/>
      <c r="D14" s="30">
        <f t="shared" ref="D14:M14" si="5">SUM(D15:D15)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786033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786033</v>
      </c>
      <c r="O14" s="42">
        <f t="shared" si="2"/>
        <v>1819.5208333333333</v>
      </c>
      <c r="P14" s="10"/>
    </row>
    <row r="15" spans="1:133">
      <c r="A15" s="12"/>
      <c r="B15" s="23">
        <v>343.6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786033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786033</v>
      </c>
      <c r="O15" s="44">
        <f t="shared" si="2"/>
        <v>1819.5208333333333</v>
      </c>
      <c r="P15" s="9"/>
    </row>
    <row r="16" spans="1:133" ht="15.75">
      <c r="A16" s="27" t="s">
        <v>3</v>
      </c>
      <c r="B16" s="28"/>
      <c r="C16" s="29"/>
      <c r="D16" s="30">
        <f t="shared" ref="D16:M16" si="6">SUM(D17:D18)</f>
        <v>155482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155482</v>
      </c>
      <c r="O16" s="42">
        <f t="shared" si="2"/>
        <v>359.91203703703701</v>
      </c>
      <c r="P16" s="10"/>
    </row>
    <row r="17" spans="1:119">
      <c r="A17" s="12"/>
      <c r="B17" s="23">
        <v>362</v>
      </c>
      <c r="C17" s="19" t="s">
        <v>34</v>
      </c>
      <c r="D17" s="43">
        <v>38130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38130</v>
      </c>
      <c r="O17" s="44">
        <f t="shared" si="2"/>
        <v>88.263888888888886</v>
      </c>
      <c r="P17" s="9"/>
    </row>
    <row r="18" spans="1:119" ht="15.75" thickBot="1">
      <c r="A18" s="12"/>
      <c r="B18" s="23">
        <v>369.9</v>
      </c>
      <c r="C18" s="19" t="s">
        <v>36</v>
      </c>
      <c r="D18" s="43">
        <v>117352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117352</v>
      </c>
      <c r="O18" s="44">
        <f t="shared" si="2"/>
        <v>271.64814814814815</v>
      </c>
      <c r="P18" s="9"/>
    </row>
    <row r="19" spans="1:119" ht="16.5" thickBot="1">
      <c r="A19" s="13" t="s">
        <v>31</v>
      </c>
      <c r="B19" s="21"/>
      <c r="C19" s="20"/>
      <c r="D19" s="14">
        <f>SUM(D5,D8,D11,D14,D16)</f>
        <v>713198</v>
      </c>
      <c r="E19" s="14">
        <f t="shared" ref="E19:M19" si="7">SUM(E5,E8,E11,E14,E16)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832915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1546113</v>
      </c>
      <c r="O19" s="36">
        <f t="shared" si="2"/>
        <v>3578.9652777777778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85</v>
      </c>
      <c r="M21" s="112"/>
      <c r="N21" s="112"/>
      <c r="O21" s="40">
        <v>432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60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347311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347311</v>
      </c>
      <c r="O5" s="31">
        <f t="shared" ref="O5:O18" si="2">(N5/O$20)</f>
        <v>813.3747072599532</v>
      </c>
      <c r="P5" s="6"/>
    </row>
    <row r="6" spans="1:133">
      <c r="A6" s="12"/>
      <c r="B6" s="23">
        <v>311</v>
      </c>
      <c r="C6" s="19" t="s">
        <v>2</v>
      </c>
      <c r="D6" s="43">
        <v>320372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320372</v>
      </c>
      <c r="O6" s="44">
        <f t="shared" si="2"/>
        <v>750.28571428571433</v>
      </c>
      <c r="P6" s="9"/>
    </row>
    <row r="7" spans="1:133">
      <c r="A7" s="12"/>
      <c r="B7" s="23">
        <v>312.41000000000003</v>
      </c>
      <c r="C7" s="19" t="s">
        <v>11</v>
      </c>
      <c r="D7" s="43">
        <v>26939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26939</v>
      </c>
      <c r="O7" s="44">
        <f t="shared" si="2"/>
        <v>63.088992974238877</v>
      </c>
      <c r="P7" s="9"/>
    </row>
    <row r="8" spans="1:133" ht="15.75">
      <c r="A8" s="27" t="s">
        <v>15</v>
      </c>
      <c r="B8" s="28"/>
      <c r="C8" s="29"/>
      <c r="D8" s="30">
        <f t="shared" ref="D8:M8" si="3">SUM(D9:D9)</f>
        <v>95982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95982</v>
      </c>
      <c r="O8" s="42">
        <f t="shared" si="2"/>
        <v>224.78220140515222</v>
      </c>
      <c r="P8" s="10"/>
    </row>
    <row r="9" spans="1:133">
      <c r="A9" s="12"/>
      <c r="B9" s="23">
        <v>323.89999999999998</v>
      </c>
      <c r="C9" s="19" t="s">
        <v>58</v>
      </c>
      <c r="D9" s="43">
        <v>95982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95982</v>
      </c>
      <c r="O9" s="44">
        <f t="shared" si="2"/>
        <v>224.78220140515222</v>
      </c>
      <c r="P9" s="9"/>
    </row>
    <row r="10" spans="1:133" ht="15.75">
      <c r="A10" s="27" t="s">
        <v>18</v>
      </c>
      <c r="B10" s="28"/>
      <c r="C10" s="29"/>
      <c r="D10" s="30">
        <f t="shared" ref="D10:M10" si="4">SUM(D11:D12)</f>
        <v>96971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512840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609811</v>
      </c>
      <c r="O10" s="42">
        <f t="shared" si="2"/>
        <v>1428.128805620609</v>
      </c>
      <c r="P10" s="10"/>
    </row>
    <row r="11" spans="1:133">
      <c r="A11" s="12"/>
      <c r="B11" s="23">
        <v>331.31</v>
      </c>
      <c r="C11" s="19" t="s">
        <v>62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512840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512840</v>
      </c>
      <c r="O11" s="44">
        <f t="shared" si="2"/>
        <v>1201.0304449648711</v>
      </c>
      <c r="P11" s="9"/>
    </row>
    <row r="12" spans="1:133">
      <c r="A12" s="12"/>
      <c r="B12" s="23">
        <v>335.9</v>
      </c>
      <c r="C12" s="19" t="s">
        <v>22</v>
      </c>
      <c r="D12" s="43">
        <v>96971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96971</v>
      </c>
      <c r="O12" s="44">
        <f t="shared" si="2"/>
        <v>227.09836065573771</v>
      </c>
      <c r="P12" s="9"/>
    </row>
    <row r="13" spans="1:133" ht="15.75">
      <c r="A13" s="27" t="s">
        <v>27</v>
      </c>
      <c r="B13" s="28"/>
      <c r="C13" s="29"/>
      <c r="D13" s="30">
        <f t="shared" ref="D13:M13" si="5">SUM(D14:D14)</f>
        <v>0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762124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762124</v>
      </c>
      <c r="O13" s="42">
        <f t="shared" si="2"/>
        <v>1784.8337236533957</v>
      </c>
      <c r="P13" s="10"/>
    </row>
    <row r="14" spans="1:133">
      <c r="A14" s="12"/>
      <c r="B14" s="23">
        <v>343.6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762124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762124</v>
      </c>
      <c r="O14" s="44">
        <f t="shared" si="2"/>
        <v>1784.8337236533957</v>
      </c>
      <c r="P14" s="9"/>
    </row>
    <row r="15" spans="1:133" ht="15.75">
      <c r="A15" s="27" t="s">
        <v>3</v>
      </c>
      <c r="B15" s="28"/>
      <c r="C15" s="29"/>
      <c r="D15" s="30">
        <f t="shared" ref="D15:M15" si="6">SUM(D16:D17)</f>
        <v>160083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160083</v>
      </c>
      <c r="O15" s="42">
        <f t="shared" si="2"/>
        <v>374.90163934426232</v>
      </c>
      <c r="P15" s="10"/>
    </row>
    <row r="16" spans="1:133">
      <c r="A16" s="12"/>
      <c r="B16" s="23">
        <v>362</v>
      </c>
      <c r="C16" s="19" t="s">
        <v>34</v>
      </c>
      <c r="D16" s="43">
        <v>39117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39117</v>
      </c>
      <c r="O16" s="44">
        <f t="shared" si="2"/>
        <v>91.608899297423889</v>
      </c>
      <c r="P16" s="9"/>
    </row>
    <row r="17" spans="1:119" ht="15.75" thickBot="1">
      <c r="A17" s="12"/>
      <c r="B17" s="23">
        <v>369.9</v>
      </c>
      <c r="C17" s="19" t="s">
        <v>36</v>
      </c>
      <c r="D17" s="43">
        <v>120966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120966</v>
      </c>
      <c r="O17" s="44">
        <f t="shared" si="2"/>
        <v>283.29274004683839</v>
      </c>
      <c r="P17" s="9"/>
    </row>
    <row r="18" spans="1:119" ht="16.5" thickBot="1">
      <c r="A18" s="13" t="s">
        <v>31</v>
      </c>
      <c r="B18" s="21"/>
      <c r="C18" s="20"/>
      <c r="D18" s="14">
        <f>SUM(D5,D8,D10,D13,D15)</f>
        <v>700347</v>
      </c>
      <c r="E18" s="14">
        <f t="shared" ref="E18:M18" si="7">SUM(E5,E8,E10,E13,E15)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1274964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1975311</v>
      </c>
      <c r="O18" s="36">
        <f t="shared" si="2"/>
        <v>4626.0210772833725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2" t="s">
        <v>83</v>
      </c>
      <c r="M20" s="112"/>
      <c r="N20" s="112"/>
      <c r="O20" s="40">
        <v>427</v>
      </c>
    </row>
    <row r="21" spans="1:119">
      <c r="A21" s="11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19" ht="15.75" customHeight="1" thickBot="1">
      <c r="A22" s="114" t="s">
        <v>60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2025-03-09T01:03:22Z</cp:lastPrinted>
  <dcterms:created xsi:type="dcterms:W3CDTF">2000-08-31T21:26:31Z</dcterms:created>
  <dcterms:modified xsi:type="dcterms:W3CDTF">2025-07-31T18:52:01Z</dcterms:modified>
</cp:coreProperties>
</file>