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6" documentId="11_08B13AF0E74908E9507B9614045EC0742A6CA200" xr6:coauthVersionLast="47" xr6:coauthVersionMax="47" xr10:uidLastSave="{4CDD8027-961D-4011-8DB3-854DD1D0A87B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'2008'!$A$1:$O$34</definedName>
    <definedName name="_xlnm.Print_Area" localSheetId="14">'2009'!$A$1:$O$33</definedName>
    <definedName name="_xlnm.Print_Area" localSheetId="13">'2010'!$A$1:$O$33</definedName>
    <definedName name="_xlnm.Print_Area" localSheetId="12">'2011'!$A$1:$O$34</definedName>
    <definedName name="_xlnm.Print_Area" localSheetId="11">'2012'!$A$1:$O$32</definedName>
    <definedName name="_xlnm.Print_Area" localSheetId="10">'2013'!$A$1:$O$30</definedName>
    <definedName name="_xlnm.Print_Area" localSheetId="9">'2014'!$A$1:$O$30</definedName>
    <definedName name="_xlnm.Print_Area" localSheetId="8">'2015'!$A$1:$O$30</definedName>
    <definedName name="_xlnm.Print_Area" localSheetId="7">'2016'!$A$1:$O$23</definedName>
    <definedName name="_xlnm.Print_Area" localSheetId="6">'2017'!$A$1:$O$22</definedName>
    <definedName name="_xlnm.Print_Area" localSheetId="5">'2018'!$A$1:$O$37</definedName>
    <definedName name="_xlnm.Print_Area" localSheetId="4">'2019'!$A$1:$O$37</definedName>
    <definedName name="_xlnm.Print_Area" localSheetId="3">'2020'!$A$1:$O$28</definedName>
    <definedName name="_xlnm.Print_Area" localSheetId="2">'2021'!$A$1:$P$28</definedName>
    <definedName name="_xlnm.Print_Area" localSheetId="1">'2022'!$A$1:$P$30</definedName>
    <definedName name="_xlnm.Print_Area" localSheetId="0">'2023'!$A$1:$P$30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1" i="49"/>
  <c r="P21" i="49" s="1"/>
  <c r="O18" i="49"/>
  <c r="P18" i="49" s="1"/>
  <c r="O12" i="49"/>
  <c r="P12" i="49" s="1"/>
  <c r="O10" i="49"/>
  <c r="P10" i="49" s="1"/>
  <c r="O5" i="49"/>
  <c r="P5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26" i="48" s="1"/>
  <c r="E5" i="48"/>
  <c r="E26" i="48" s="1"/>
  <c r="D5" i="48"/>
  <c r="D26" i="48" s="1"/>
  <c r="O26" i="49" l="1"/>
  <c r="P26" i="49" s="1"/>
  <c r="J26" i="48"/>
  <c r="M26" i="48"/>
  <c r="I26" i="48"/>
  <c r="K26" i="48"/>
  <c r="N26" i="48"/>
  <c r="G26" i="48"/>
  <c r="H26" i="48"/>
  <c r="L26" i="48"/>
  <c r="O10" i="48"/>
  <c r="P10" i="48" s="1"/>
  <c r="O21" i="48"/>
  <c r="P21" i="48" s="1"/>
  <c r="O12" i="48"/>
  <c r="P12" i="48" s="1"/>
  <c r="O18" i="48"/>
  <c r="P18" i="48" s="1"/>
  <c r="O5" i="48"/>
  <c r="P5" i="48" s="1"/>
  <c r="O24" i="48"/>
  <c r="P24" i="48" s="1"/>
  <c r="O26" i="48" l="1"/>
  <c r="P26" i="48" s="1"/>
  <c r="N23" i="45"/>
  <c r="N22" i="45"/>
  <c r="N20" i="45"/>
  <c r="N19" i="45"/>
  <c r="N16" i="45"/>
  <c r="N17" i="45"/>
  <c r="N13" i="45"/>
  <c r="N14" i="45"/>
  <c r="N12" i="45"/>
  <c r="N10" i="45"/>
  <c r="N7" i="45"/>
  <c r="N8" i="45"/>
  <c r="N6" i="45"/>
  <c r="O23" i="47" l="1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H24" i="47" s="1"/>
  <c r="G5" i="47"/>
  <c r="G24" i="47" s="1"/>
  <c r="F5" i="47"/>
  <c r="F24" i="47" s="1"/>
  <c r="E5" i="47"/>
  <c r="E24" i="47" s="1"/>
  <c r="D5" i="47"/>
  <c r="D24" i="47" s="1"/>
  <c r="O23" i="45"/>
  <c r="O22" i="45"/>
  <c r="M21" i="45"/>
  <c r="L21" i="45"/>
  <c r="K21" i="45"/>
  <c r="J21" i="45"/>
  <c r="I21" i="45"/>
  <c r="H21" i="45"/>
  <c r="G21" i="45"/>
  <c r="F21" i="45"/>
  <c r="E21" i="45"/>
  <c r="D21" i="45"/>
  <c r="O20" i="45"/>
  <c r="O19" i="45"/>
  <c r="M18" i="45"/>
  <c r="L18" i="45"/>
  <c r="K18" i="45"/>
  <c r="J18" i="45"/>
  <c r="I18" i="45"/>
  <c r="H18" i="45"/>
  <c r="G18" i="45"/>
  <c r="F18" i="45"/>
  <c r="E18" i="45"/>
  <c r="D18" i="45"/>
  <c r="O17" i="45"/>
  <c r="O16" i="45"/>
  <c r="M15" i="45"/>
  <c r="L15" i="45"/>
  <c r="K15" i="45"/>
  <c r="J15" i="45"/>
  <c r="I15" i="45"/>
  <c r="H15" i="45"/>
  <c r="G15" i="45"/>
  <c r="F15" i="45"/>
  <c r="E15" i="45"/>
  <c r="D15" i="45"/>
  <c r="O14" i="45"/>
  <c r="O13" i="45"/>
  <c r="O12" i="45"/>
  <c r="M11" i="45"/>
  <c r="L11" i="45"/>
  <c r="K11" i="45"/>
  <c r="J11" i="45"/>
  <c r="I11" i="45"/>
  <c r="H11" i="45"/>
  <c r="G11" i="45"/>
  <c r="F11" i="45"/>
  <c r="E11" i="45"/>
  <c r="D11" i="45"/>
  <c r="O10" i="45"/>
  <c r="M9" i="45"/>
  <c r="L9" i="45"/>
  <c r="K9" i="45"/>
  <c r="J9" i="45"/>
  <c r="I9" i="45"/>
  <c r="H9" i="45"/>
  <c r="G9" i="45"/>
  <c r="F9" i="45"/>
  <c r="E9" i="45"/>
  <c r="D9" i="45"/>
  <c r="O8" i="45"/>
  <c r="O7" i="45"/>
  <c r="O6" i="45"/>
  <c r="M5" i="45"/>
  <c r="L5" i="45"/>
  <c r="K5" i="45"/>
  <c r="J5" i="45"/>
  <c r="I5" i="45"/>
  <c r="H5" i="45"/>
  <c r="G5" i="45"/>
  <c r="F5" i="45"/>
  <c r="E5" i="45"/>
  <c r="D5" i="45"/>
  <c r="N32" i="44"/>
  <c r="O32" i="44"/>
  <c r="M31" i="44"/>
  <c r="L31" i="44"/>
  <c r="K31" i="44"/>
  <c r="J31" i="44"/>
  <c r="I31" i="44"/>
  <c r="H31" i="44"/>
  <c r="H33" i="44" s="1"/>
  <c r="G31" i="44"/>
  <c r="F31" i="44"/>
  <c r="E31" i="44"/>
  <c r="D31" i="44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M26" i="44"/>
  <c r="L26" i="44"/>
  <c r="N26" i="44" s="1"/>
  <c r="O26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N22" i="44" s="1"/>
  <c r="O22" i="44" s="1"/>
  <c r="D22" i="44"/>
  <c r="N21" i="44"/>
  <c r="O21" i="44" s="1"/>
  <c r="N20" i="44"/>
  <c r="O20" i="44"/>
  <c r="N19" i="44"/>
  <c r="O19" i="44"/>
  <c r="N18" i="44"/>
  <c r="O18" i="44" s="1"/>
  <c r="N17" i="44"/>
  <c r="O17" i="44"/>
  <c r="N16" i="44"/>
  <c r="O16" i="44" s="1"/>
  <c r="N15" i="44"/>
  <c r="O15" i="44" s="1"/>
  <c r="N14" i="44"/>
  <c r="O14" i="44"/>
  <c r="N13" i="44"/>
  <c r="O13" i="44"/>
  <c r="M12" i="44"/>
  <c r="L12" i="44"/>
  <c r="L33" i="44" s="1"/>
  <c r="K12" i="44"/>
  <c r="J12" i="44"/>
  <c r="I12" i="44"/>
  <c r="H12" i="44"/>
  <c r="G12" i="44"/>
  <c r="F12" i="44"/>
  <c r="E12" i="44"/>
  <c r="D12" i="44"/>
  <c r="N11" i="44"/>
  <c r="O11" i="44" s="1"/>
  <c r="M10" i="44"/>
  <c r="M33" i="44" s="1"/>
  <c r="L10" i="44"/>
  <c r="K10" i="44"/>
  <c r="K33" i="44" s="1"/>
  <c r="J10" i="44"/>
  <c r="I10" i="44"/>
  <c r="H10" i="44"/>
  <c r="G10" i="44"/>
  <c r="G33" i="44" s="1"/>
  <c r="F10" i="44"/>
  <c r="E10" i="44"/>
  <c r="D10" i="44"/>
  <c r="D33" i="44" s="1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F33" i="44" s="1"/>
  <c r="E5" i="44"/>
  <c r="E33" i="44" s="1"/>
  <c r="D5" i="44"/>
  <c r="N5" i="44" s="1"/>
  <c r="O5" i="44" s="1"/>
  <c r="N32" i="43"/>
  <c r="O32" i="43" s="1"/>
  <c r="M31" i="43"/>
  <c r="L31" i="43"/>
  <c r="K31" i="43"/>
  <c r="J31" i="43"/>
  <c r="N31" i="43" s="1"/>
  <c r="O31" i="43" s="1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/>
  <c r="N15" i="43"/>
  <c r="O15" i="43"/>
  <c r="M14" i="43"/>
  <c r="M33" i="43" s="1"/>
  <c r="L14" i="43"/>
  <c r="K14" i="43"/>
  <c r="K33" i="43" s="1"/>
  <c r="J14" i="43"/>
  <c r="J33" i="43" s="1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F33" i="43" s="1"/>
  <c r="E5" i="43"/>
  <c r="D5" i="43"/>
  <c r="D33" i="43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8" i="41"/>
  <c r="O18" i="41"/>
  <c r="N17" i="41"/>
  <c r="O17" i="41" s="1"/>
  <c r="M16" i="41"/>
  <c r="L16" i="41"/>
  <c r="K16" i="41"/>
  <c r="J16" i="41"/>
  <c r="I16" i="41"/>
  <c r="H16" i="41"/>
  <c r="N16" i="41" s="1"/>
  <c r="O16" i="41" s="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J19" i="41" s="1"/>
  <c r="I5" i="41"/>
  <c r="I19" i="41" s="1"/>
  <c r="H5" i="41"/>
  <c r="G5" i="41"/>
  <c r="F5" i="41"/>
  <c r="E5" i="41"/>
  <c r="D5" i="4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M17" i="40"/>
  <c r="L17" i="40"/>
  <c r="K17" i="40"/>
  <c r="J17" i="40"/>
  <c r="I17" i="40"/>
  <c r="H17" i="40"/>
  <c r="N17" i="40" s="1"/>
  <c r="O17" i="40" s="1"/>
  <c r="G17" i="40"/>
  <c r="F17" i="40"/>
  <c r="E17" i="40"/>
  <c r="D17" i="40"/>
  <c r="N16" i="40"/>
  <c r="O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N12" i="40" s="1"/>
  <c r="O12" i="40" s="1"/>
  <c r="D12" i="40"/>
  <c r="N11" i="40"/>
  <c r="O11" i="40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/>
  <c r="M5" i="40"/>
  <c r="M26" i="40" s="1"/>
  <c r="L5" i="40"/>
  <c r="L26" i="40" s="1"/>
  <c r="K5" i="40"/>
  <c r="J5" i="40"/>
  <c r="I5" i="40"/>
  <c r="H5" i="40"/>
  <c r="G5" i="40"/>
  <c r="F5" i="40"/>
  <c r="E5" i="40"/>
  <c r="D5" i="40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M10" i="39"/>
  <c r="L10" i="39"/>
  <c r="K10" i="39"/>
  <c r="J10" i="39"/>
  <c r="I10" i="39"/>
  <c r="H10" i="39"/>
  <c r="H26" i="39" s="1"/>
  <c r="G10" i="39"/>
  <c r="F10" i="39"/>
  <c r="E10" i="39"/>
  <c r="D10" i="39"/>
  <c r="N9" i="39"/>
  <c r="O9" i="39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F26" i="38" s="1"/>
  <c r="E10" i="38"/>
  <c r="E26" i="38" s="1"/>
  <c r="D10" i="38"/>
  <c r="N10" i="38"/>
  <c r="O10" i="38" s="1"/>
  <c r="N9" i="38"/>
  <c r="O9" i="38" s="1"/>
  <c r="N8" i="38"/>
  <c r="O8" i="38" s="1"/>
  <c r="N7" i="38"/>
  <c r="O7" i="38" s="1"/>
  <c r="N6" i="38"/>
  <c r="O6" i="38"/>
  <c r="M5" i="38"/>
  <c r="M26" i="38" s="1"/>
  <c r="L5" i="38"/>
  <c r="K5" i="38"/>
  <c r="J5" i="38"/>
  <c r="I5" i="38"/>
  <c r="H5" i="38"/>
  <c r="G5" i="38"/>
  <c r="G26" i="38" s="1"/>
  <c r="F5" i="38"/>
  <c r="E5" i="38"/>
  <c r="D5" i="38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 s="1"/>
  <c r="N13" i="37"/>
  <c r="O13" i="37"/>
  <c r="N12" i="37"/>
  <c r="O12" i="37"/>
  <c r="M11" i="37"/>
  <c r="L11" i="37"/>
  <c r="K11" i="37"/>
  <c r="K30" i="37" s="1"/>
  <c r="J11" i="37"/>
  <c r="J30" i="37" s="1"/>
  <c r="I11" i="37"/>
  <c r="I30" i="37" s="1"/>
  <c r="H11" i="37"/>
  <c r="G11" i="37"/>
  <c r="F11" i="37"/>
  <c r="E11" i="37"/>
  <c r="D11" i="37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H30" i="37" s="1"/>
  <c r="G5" i="37"/>
  <c r="F5" i="37"/>
  <c r="E5" i="37"/>
  <c r="D5" i="37"/>
  <c r="D30" i="37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M28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28" i="36" s="1"/>
  <c r="D5" i="36"/>
  <c r="N29" i="35"/>
  <c r="O29" i="35"/>
  <c r="M28" i="35"/>
  <c r="M30" i="35" s="1"/>
  <c r="L28" i="35"/>
  <c r="L30" i="35" s="1"/>
  <c r="K28" i="35"/>
  <c r="J28" i="35"/>
  <c r="I28" i="35"/>
  <c r="H28" i="35"/>
  <c r="G28" i="35"/>
  <c r="F28" i="35"/>
  <c r="E28" i="35"/>
  <c r="D28" i="35"/>
  <c r="N27" i="35"/>
  <c r="O27" i="35" s="1"/>
  <c r="N26" i="35"/>
  <c r="O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H30" i="35" s="1"/>
  <c r="G17" i="35"/>
  <c r="F17" i="35"/>
  <c r="F30" i="35" s="1"/>
  <c r="E17" i="35"/>
  <c r="D17" i="35"/>
  <c r="N16" i="35"/>
  <c r="O16" i="35" s="1"/>
  <c r="N15" i="35"/>
  <c r="O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/>
  <c r="N9" i="35"/>
  <c r="O9" i="35" s="1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M17" i="34"/>
  <c r="M29" i="34" s="1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/>
  <c r="N9" i="34"/>
  <c r="O9" i="34" s="1"/>
  <c r="N8" i="34"/>
  <c r="O8" i="34"/>
  <c r="N7" i="34"/>
  <c r="O7" i="34"/>
  <c r="N6" i="34"/>
  <c r="O6" i="34"/>
  <c r="M5" i="34"/>
  <c r="L5" i="34"/>
  <c r="L29" i="34" s="1"/>
  <c r="K5" i="34"/>
  <c r="J5" i="34"/>
  <c r="I5" i="34"/>
  <c r="H5" i="34"/>
  <c r="H29" i="34"/>
  <c r="G5" i="34"/>
  <c r="F5" i="34"/>
  <c r="F29" i="34" s="1"/>
  <c r="E5" i="34"/>
  <c r="D5" i="34"/>
  <c r="N21" i="33"/>
  <c r="O21" i="33"/>
  <c r="N18" i="33"/>
  <c r="O18" i="33" s="1"/>
  <c r="N19" i="33"/>
  <c r="O19" i="33"/>
  <c r="N20" i="33"/>
  <c r="O20" i="33" s="1"/>
  <c r="N12" i="33"/>
  <c r="O12" i="33" s="1"/>
  <c r="N13" i="33"/>
  <c r="O13" i="33"/>
  <c r="N14" i="33"/>
  <c r="O14" i="33"/>
  <c r="N15" i="33"/>
  <c r="O15" i="33" s="1"/>
  <c r="N16" i="33"/>
  <c r="O16" i="33"/>
  <c r="E17" i="33"/>
  <c r="F17" i="33"/>
  <c r="G17" i="33"/>
  <c r="H17" i="33"/>
  <c r="I17" i="33"/>
  <c r="J17" i="33"/>
  <c r="K17" i="33"/>
  <c r="L17" i="33"/>
  <c r="M17" i="33"/>
  <c r="D17" i="33"/>
  <c r="E11" i="33"/>
  <c r="F11" i="33"/>
  <c r="G11" i="33"/>
  <c r="H11" i="33"/>
  <c r="I11" i="33"/>
  <c r="I29" i="33" s="1"/>
  <c r="J11" i="33"/>
  <c r="K11" i="33"/>
  <c r="L11" i="33"/>
  <c r="M11" i="33"/>
  <c r="D11" i="33"/>
  <c r="E5" i="33"/>
  <c r="E29" i="33" s="1"/>
  <c r="F5" i="33"/>
  <c r="G5" i="33"/>
  <c r="H5" i="33"/>
  <c r="I5" i="33"/>
  <c r="J5" i="33"/>
  <c r="K5" i="33"/>
  <c r="K29" i="33" s="1"/>
  <c r="L5" i="33"/>
  <c r="M5" i="33"/>
  <c r="D5" i="33"/>
  <c r="D29" i="33" s="1"/>
  <c r="E27" i="33"/>
  <c r="F27" i="33"/>
  <c r="G27" i="33"/>
  <c r="H27" i="33"/>
  <c r="I27" i="33"/>
  <c r="J27" i="33"/>
  <c r="K27" i="33"/>
  <c r="L27" i="33"/>
  <c r="M27" i="33"/>
  <c r="D27" i="33"/>
  <c r="N28" i="33"/>
  <c r="O28" i="33"/>
  <c r="N24" i="33"/>
  <c r="O24" i="33" s="1"/>
  <c r="N25" i="33"/>
  <c r="O25" i="33" s="1"/>
  <c r="N26" i="33"/>
  <c r="O26" i="33" s="1"/>
  <c r="N23" i="33"/>
  <c r="O23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N7" i="33"/>
  <c r="O7" i="33" s="1"/>
  <c r="N8" i="33"/>
  <c r="O8" i="33" s="1"/>
  <c r="N9" i="33"/>
  <c r="O9" i="33" s="1"/>
  <c r="N10" i="33"/>
  <c r="O10" i="33" s="1"/>
  <c r="N6" i="33"/>
  <c r="O6" i="33" s="1"/>
  <c r="I33" i="44"/>
  <c r="J33" i="44"/>
  <c r="G33" i="43"/>
  <c r="E33" i="43"/>
  <c r="I33" i="43"/>
  <c r="N14" i="43"/>
  <c r="O14" i="43" s="1"/>
  <c r="N5" i="33" l="1"/>
  <c r="O5" i="33" s="1"/>
  <c r="D28" i="36"/>
  <c r="F28" i="36"/>
  <c r="E26" i="39"/>
  <c r="E24" i="45"/>
  <c r="H29" i="33"/>
  <c r="K30" i="35"/>
  <c r="N27" i="37"/>
  <c r="O27" i="37" s="1"/>
  <c r="D18" i="42"/>
  <c r="L26" i="38"/>
  <c r="L19" i="41"/>
  <c r="E18" i="42"/>
  <c r="N24" i="47"/>
  <c r="F29" i="33"/>
  <c r="N22" i="37"/>
  <c r="O22" i="37" s="1"/>
  <c r="D26" i="40"/>
  <c r="J26" i="40"/>
  <c r="F18" i="42"/>
  <c r="H24" i="45"/>
  <c r="N17" i="35"/>
  <c r="O17" i="35" s="1"/>
  <c r="D26" i="38"/>
  <c r="M26" i="39"/>
  <c r="D24" i="45"/>
  <c r="J26" i="38"/>
  <c r="M24" i="47"/>
  <c r="G29" i="34"/>
  <c r="K28" i="36"/>
  <c r="J28" i="36"/>
  <c r="I26" i="39"/>
  <c r="E26" i="40"/>
  <c r="G18" i="42"/>
  <c r="K18" i="42"/>
  <c r="I24" i="45"/>
  <c r="E30" i="35"/>
  <c r="N11" i="37"/>
  <c r="O11" i="37" s="1"/>
  <c r="N11" i="33"/>
  <c r="O11" i="33" s="1"/>
  <c r="J30" i="35"/>
  <c r="G28" i="36"/>
  <c r="N28" i="36" s="1"/>
  <c r="O28" i="36" s="1"/>
  <c r="N28" i="35"/>
  <c r="O28" i="35" s="1"/>
  <c r="L28" i="36"/>
  <c r="N13" i="38"/>
  <c r="O13" i="38" s="1"/>
  <c r="N23" i="38"/>
  <c r="O23" i="38" s="1"/>
  <c r="J26" i="39"/>
  <c r="L26" i="39"/>
  <c r="F26" i="40"/>
  <c r="N20" i="40"/>
  <c r="O20" i="40" s="1"/>
  <c r="L18" i="42"/>
  <c r="N26" i="43"/>
  <c r="O26" i="43" s="1"/>
  <c r="N12" i="44"/>
  <c r="O12" i="44" s="1"/>
  <c r="J24" i="45"/>
  <c r="G30" i="35"/>
  <c r="M30" i="37"/>
  <c r="D19" i="41"/>
  <c r="G24" i="45"/>
  <c r="K26" i="39"/>
  <c r="G26" i="40"/>
  <c r="N16" i="42"/>
  <c r="O16" i="42" s="1"/>
  <c r="K24" i="45"/>
  <c r="L33" i="43"/>
  <c r="N33" i="44"/>
  <c r="O33" i="44" s="1"/>
  <c r="N27" i="33"/>
  <c r="O27" i="33" s="1"/>
  <c r="N26" i="36"/>
  <c r="O26" i="36" s="1"/>
  <c r="H33" i="43"/>
  <c r="N33" i="43" s="1"/>
  <c r="O33" i="43" s="1"/>
  <c r="I30" i="35"/>
  <c r="I26" i="38"/>
  <c r="F24" i="45"/>
  <c r="N27" i="34"/>
  <c r="O27" i="34" s="1"/>
  <c r="N20" i="39"/>
  <c r="O20" i="39" s="1"/>
  <c r="N31" i="44"/>
  <c r="O31" i="44" s="1"/>
  <c r="L29" i="33"/>
  <c r="N21" i="34"/>
  <c r="O21" i="34" s="1"/>
  <c r="E30" i="37"/>
  <c r="N30" i="37" s="1"/>
  <c r="O30" i="37" s="1"/>
  <c r="G26" i="39"/>
  <c r="H26" i="40"/>
  <c r="J18" i="42"/>
  <c r="L24" i="45"/>
  <c r="D29" i="34"/>
  <c r="D30" i="35"/>
  <c r="N30" i="35" s="1"/>
  <c r="O30" i="35" s="1"/>
  <c r="N17" i="33"/>
  <c r="O17" i="33" s="1"/>
  <c r="M24" i="45"/>
  <c r="J24" i="47"/>
  <c r="K26" i="38"/>
  <c r="F26" i="39"/>
  <c r="L24" i="47"/>
  <c r="N5" i="36"/>
  <c r="O5" i="36" s="1"/>
  <c r="N23" i="35"/>
  <c r="O23" i="35" s="1"/>
  <c r="N20" i="36"/>
  <c r="O20" i="36" s="1"/>
  <c r="N17" i="37"/>
  <c r="O17" i="37" s="1"/>
  <c r="H26" i="38"/>
  <c r="N26" i="38" s="1"/>
  <c r="O26" i="38" s="1"/>
  <c r="J29" i="33"/>
  <c r="H28" i="36"/>
  <c r="G30" i="37"/>
  <c r="L30" i="37"/>
  <c r="G19" i="41"/>
  <c r="N23" i="40"/>
  <c r="O23" i="40" s="1"/>
  <c r="N13" i="42"/>
  <c r="O13" i="42" s="1"/>
  <c r="J29" i="34"/>
  <c r="N11" i="36"/>
  <c r="O11" i="36" s="1"/>
  <c r="I24" i="47"/>
  <c r="K29" i="34"/>
  <c r="D26" i="39"/>
  <c r="N26" i="39" s="1"/>
  <c r="O26" i="39" s="1"/>
  <c r="N10" i="39"/>
  <c r="O10" i="39" s="1"/>
  <c r="N24" i="39"/>
  <c r="O24" i="39" s="1"/>
  <c r="K24" i="47"/>
  <c r="N9" i="40"/>
  <c r="O9" i="40" s="1"/>
  <c r="I26" i="40"/>
  <c r="N5" i="43"/>
  <c r="O5" i="43" s="1"/>
  <c r="N5" i="34"/>
  <c r="O5" i="34" s="1"/>
  <c r="I29" i="34"/>
  <c r="N13" i="39"/>
  <c r="O13" i="39" s="1"/>
  <c r="N5" i="40"/>
  <c r="O5" i="40" s="1"/>
  <c r="H19" i="41"/>
  <c r="N10" i="41"/>
  <c r="O10" i="41" s="1"/>
  <c r="M18" i="42"/>
  <c r="O18" i="47"/>
  <c r="P18" i="47" s="1"/>
  <c r="O12" i="47"/>
  <c r="P12" i="47" s="1"/>
  <c r="O9" i="47"/>
  <c r="P9" i="47" s="1"/>
  <c r="N18" i="45"/>
  <c r="O18" i="45" s="1"/>
  <c r="O5" i="47"/>
  <c r="P5" i="47" s="1"/>
  <c r="F30" i="37"/>
  <c r="N5" i="38"/>
  <c r="O5" i="38" s="1"/>
  <c r="E19" i="41"/>
  <c r="N28" i="43"/>
  <c r="O28" i="43" s="1"/>
  <c r="E29" i="34"/>
  <c r="N17" i="39"/>
  <c r="O17" i="39" s="1"/>
  <c r="N17" i="34"/>
  <c r="O17" i="34" s="1"/>
  <c r="I28" i="36"/>
  <c r="N22" i="36"/>
  <c r="O22" i="36" s="1"/>
  <c r="F19" i="41"/>
  <c r="N10" i="44"/>
  <c r="O10" i="44" s="1"/>
  <c r="N20" i="38"/>
  <c r="O20" i="38" s="1"/>
  <c r="N21" i="45"/>
  <c r="O21" i="45" s="1"/>
  <c r="O22" i="47"/>
  <c r="P22" i="47" s="1"/>
  <c r="N5" i="42"/>
  <c r="O5" i="42" s="1"/>
  <c r="N5" i="37"/>
  <c r="O5" i="37" s="1"/>
  <c r="M29" i="33"/>
  <c r="K26" i="40"/>
  <c r="N9" i="45"/>
  <c r="O9" i="45" s="1"/>
  <c r="N15" i="45"/>
  <c r="O15" i="45" s="1"/>
  <c r="O16" i="47"/>
  <c r="P16" i="47" s="1"/>
  <c r="N5" i="35"/>
  <c r="O5" i="35" s="1"/>
  <c r="N5" i="41"/>
  <c r="O5" i="41" s="1"/>
  <c r="G29" i="33"/>
  <c r="K19" i="41"/>
  <c r="H18" i="42"/>
  <c r="I18" i="42"/>
  <c r="N21" i="43"/>
  <c r="O21" i="43" s="1"/>
  <c r="M19" i="41"/>
  <c r="N11" i="45"/>
  <c r="O11" i="45" s="1"/>
  <c r="N5" i="45"/>
  <c r="O5" i="45" s="1"/>
  <c r="N29" i="34" l="1"/>
  <c r="O29" i="34" s="1"/>
  <c r="N29" i="33"/>
  <c r="O29" i="33" s="1"/>
  <c r="N18" i="42"/>
  <c r="O18" i="42" s="1"/>
  <c r="N19" i="41"/>
  <c r="O19" i="41" s="1"/>
  <c r="N26" i="40"/>
  <c r="O26" i="40" s="1"/>
  <c r="O24" i="47"/>
  <c r="P24" i="47" s="1"/>
  <c r="N24" i="45"/>
  <c r="O24" i="45" s="1"/>
</calcChain>
</file>

<file path=xl/sharedStrings.xml><?xml version="1.0" encoding="utf-8"?>
<sst xmlns="http://schemas.openxmlformats.org/spreadsheetml/2006/main" count="686" uniqueCount="123">
  <si>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</si>
  <si>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</si>
  <si>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</si>
  <si>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</si>
  <si>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</si>
  <si>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</si>
  <si>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</si>
  <si>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</si>
  <si>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</si>
  <si>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</si>
  <si>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</si>
  <si>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</si>
  <si>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</si>
  <si>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Intergovernmental Revenue</t>
  </si>
  <si>
    <t>Federal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</si>
  <si>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</si>
  <si>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</si>
  <si>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</si>
  <si>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</si>
  <si>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</si>
  <si>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</si>
  <si>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</si>
  <si>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</si>
  <si>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</si>
  <si>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</si>
  <si>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Public Safety - Fire Protection</t>
  </si>
  <si>
    <t>Physical Environment - Water Utility</t>
  </si>
  <si>
    <t>Transportation (User Fees) - Other Transportation Charges</t>
  </si>
  <si>
    <t>Culture / Recreation - Other Culture / Recreation Charges</t>
  </si>
  <si>
    <t>Total - All Account Codes</t>
  </si>
  <si>
    <t>Local Fiscal Year Ended September 30, 2009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</si>
  <si>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</si>
  <si>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</si>
  <si>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</si>
  <si>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</si>
  <si>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</si>
  <si>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</si>
  <si>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</si>
  <si>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</si>
  <si>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</si>
  <si>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</si>
  <si>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</si>
  <si>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</si>
  <si>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Esto Revenues Reported by Account Code and Fund Type</t>
  </si>
  <si>
    <t>Local Fiscal Year Ended September 30, 2010</t>
  </si>
  <si>
    <t>Federal Grant - Other Federal Grants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</si>
  <si>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</si>
  <si>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</si>
  <si>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</si>
  <si>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</si>
  <si>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Economic Environment</t>
  </si>
  <si>
    <t>Culture / Recreation - Parks and Recreation</t>
  </si>
  <si>
    <t>Other Charges for Services</t>
  </si>
  <si>
    <t>2011 Municipal Population:</t>
  </si>
  <si>
    <t>Local Fiscal Year Ended September 30, 2012</t>
  </si>
  <si>
    <t>Local Option Taxes</t>
  </si>
  <si>
    <t>Other General Taxes</t>
  </si>
  <si>
    <t>Permits, Fees, and Special Assessments</t>
  </si>
  <si>
    <t>Franchise Fee - Telecommunications</t>
  </si>
  <si>
    <t>Franchise Fee - Water</t>
  </si>
  <si>
    <t>Other Permits, Fees, and Special Assessments</t>
  </si>
  <si>
    <t>State Grant - General Government</t>
  </si>
  <si>
    <t>State Grant - Culture / Recreation</t>
  </si>
  <si>
    <t>State Grant - Other</t>
  </si>
  <si>
    <t>Proceeds - Debt Proceeds</t>
  </si>
  <si>
    <t>2012 Municipal Population:</t>
  </si>
  <si>
    <t>Local Fiscal Year Ended September 30, 2008</t>
  </si>
  <si>
    <t>2008 Municipal Population:</t>
  </si>
  <si>
    <t>Local Fiscal Year Ended September 30, 2013</t>
  </si>
  <si>
    <t>State Shared Revenues - General Government - Revenue Sharing Proceeds</t>
  </si>
  <si>
    <t>2013 Municipal Population:</t>
  </si>
  <si>
    <t>Local Fiscal Year Ended September 30, 2014</t>
  </si>
  <si>
    <t>Licenses</t>
  </si>
  <si>
    <t>State Shared Revenues - General Government - Local Government Half-Cent Sales Tax</t>
  </si>
  <si>
    <t>2014 Municipal Population:</t>
  </si>
  <si>
    <t>Local Fiscal Year Ended September 30, 2015</t>
  </si>
  <si>
    <t>State Grant - Physical Environment - Water Supply System</t>
  </si>
  <si>
    <t>Grants from Other Local Units - General Government</t>
  </si>
  <si>
    <t>Transportation - Other Transportation Charges</t>
  </si>
  <si>
    <t>2015 Municipal Population:</t>
  </si>
  <si>
    <t>Local Fiscal Year Ended September 30, 2016</t>
  </si>
  <si>
    <t>Communications Services Taxes (Chapter 202, F.S.)</t>
  </si>
  <si>
    <t>Franchise Fee - Electricity</t>
  </si>
  <si>
    <t>2016 Municipal Population:</t>
  </si>
  <si>
    <t>Local Fiscal Year Ended September 30, 2017</t>
  </si>
  <si>
    <t>2017 Municipal Population:</t>
  </si>
  <si>
    <t>Local Fiscal Year Ended September 30, 2018</t>
  </si>
  <si>
    <t>Local Business Tax (Chapter 205, F.S.)</t>
  </si>
  <si>
    <t>Federal Grant - General Government</t>
  </si>
  <si>
    <t>Federal Grant - Public Safety</t>
  </si>
  <si>
    <t>Federal Grant - Physical Environment - Sewer / Wastewater</t>
  </si>
  <si>
    <t>State Grant - Public Safety</t>
  </si>
  <si>
    <t>State Shared Revenues - General Government - Alcoholic Beverage License Tax</t>
  </si>
  <si>
    <t>State Shared Revenues - General Government - Other General Government</t>
  </si>
  <si>
    <t>State Shared Revenues - Other</t>
  </si>
  <si>
    <t>Grants from Other Local Units - Public Safety</t>
  </si>
  <si>
    <t>General Government - Other General Government Charges and Fees</t>
  </si>
  <si>
    <t>Court-Related Revenues - Court Service Reimbursement - State Reimbursement</t>
  </si>
  <si>
    <t>Judgments, Fines, and Forfeits</t>
  </si>
  <si>
    <t>Other Judgments, Fines, and Forfeits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</si>
  <si>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</si>
  <si>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</si>
  <si>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</si>
  <si>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</si>
  <si>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</si>
  <si>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</si>
  <si>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</si>
  <si>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</si>
  <si>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</si>
  <si>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</si>
  <si>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</si>
  <si>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State Communications Services Taxes</t>
  </si>
  <si>
    <t>Other Fees and Special Assessments</t>
  </si>
  <si>
    <t>Intergovernmental Revenues</t>
  </si>
  <si>
    <t>State Shared Revenues - General Government - Local Government Half-Cent Sales Tax Program</t>
  </si>
  <si>
    <t>Local Fiscal Year Ended September 30, 2022</t>
  </si>
  <si>
    <t>Utility Service Tax - Electricity</t>
  </si>
  <si>
    <t>Federal Grant - American Rescue Plan Act Funds</t>
  </si>
  <si>
    <t>State Grant - Transportation - Other Transportation</t>
  </si>
  <si>
    <t>State Shared Revenues - General Government - Municipal Revenue Sharing Program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</si>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</sst>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42" fontId="0" fillId="0" borderId="0" xfId="0" applyNumberFormat="1"/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906F-ECD7-4D9C-B117-C30D4304F865}">
  <sheetPr>
    <pageSetUpPr fitToPage="1"/>
  </sheetPr>
  <dimension ref="A1:ED3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65.81640625" style="63" bestFit="1" customWidth="1"/>
    <col min="4" max="5" width="16.81640625" style="91" customWidth="1"/>
    <col min="6" max="7" width="15.81640625" style="91" customWidth="1"/>
    <col min="8" max="8" width="13.81640625" style="91" customWidth="1"/>
    <col min="9" max="10" width="15.81640625" style="91" customWidth="1"/>
    <col min="11" max="14" width="13.81640625" style="91" customWidth="1"/>
    <col min="15" max="15" width="16.81640625" style="91" customWidth="1"/>
    <col min="16" max="16" width="13.81640625" style="63" customWidth="1"/>
    <col min="17" max="18" width="9.81640625" style="63"/>
  </cols>
  <sheetData>
    <row r="1" spans="1:134" ht="28.2">
      <c r="A1" s="99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  <c r="Q1" s="49"/>
      <c r="R1"/>
    </row>
    <row r="2" spans="1:134" ht="23.4" thickBot="1">
      <c r="A2" s="102" t="s">
        <v>121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49"/>
      <c r="R2"/>
    </row>
    <row r="3" spans="1:134" ht="18" customHeight="1">
      <c r="A3" s="105" t="s">
        <v>36</v>
      </c>
      <c r="B3" s="106"/>
      <c r="C3" s="107"/>
      <c r="D3" s="111" t="s">
        <v>19</v>
      </c>
      <c r="E3" s="112"/>
      <c r="F3" s="112"/>
      <c r="G3" s="112"/>
      <c r="H3" s="113"/>
      <c r="I3" s="111" t="s">
        <v>20</v>
      </c>
      <c r="J3" s="113"/>
      <c r="K3" s="111" t="s">
        <v>22</v>
      </c>
      <c r="L3" s="112"/>
      <c r="M3" s="113"/>
      <c r="N3" s="50"/>
      <c r="O3" s="51"/>
      <c r="P3" s="114" t="s">
        <v>107</v>
      </c>
      <c r="Q3" s="52"/>
      <c r="R3"/>
    </row>
    <row r="4" spans="1:134" ht="32.25" customHeight="1" thickBot="1">
      <c r="A4" s="108"/>
      <c r="B4" s="109"/>
      <c r="C4" s="110"/>
      <c r="D4" s="53" t="s">
        <v>3</v>
      </c>
      <c r="E4" s="53" t="s">
        <v>37</v>
      </c>
      <c r="F4" s="53" t="s">
        <v>38</v>
      </c>
      <c r="G4" s="53" t="s">
        <v>39</v>
      </c>
      <c r="H4" s="53" t="s">
        <v>4</v>
      </c>
      <c r="I4" s="53" t="s">
        <v>5</v>
      </c>
      <c r="J4" s="54" t="s">
        <v>40</v>
      </c>
      <c r="K4" s="54" t="s">
        <v>6</v>
      </c>
      <c r="L4" s="54" t="s">
        <v>7</v>
      </c>
      <c r="M4" s="54" t="s">
        <v>108</v>
      </c>
      <c r="N4" s="54" t="s">
        <v>8</v>
      </c>
      <c r="O4" s="54" t="s">
        <v>109</v>
      </c>
      <c r="P4" s="115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6">
      <c r="A5" s="57" t="s">
        <v>110</v>
      </c>
      <c r="B5" s="58"/>
      <c r="C5" s="58"/>
      <c r="D5" s="59">
        <f>SUM(D6:D9)</f>
        <v>71214</v>
      </c>
      <c r="E5" s="59">
        <f>SUM(E6:E9)</f>
        <v>0</v>
      </c>
      <c r="F5" s="59">
        <f>SUM(F6:F9)</f>
        <v>0</v>
      </c>
      <c r="G5" s="59">
        <f>SUM(G6:G9)</f>
        <v>0</v>
      </c>
      <c r="H5" s="59">
        <f>SUM(H6:H9)</f>
        <v>0</v>
      </c>
      <c r="I5" s="59">
        <f>SUM(I6:I9)</f>
        <v>0</v>
      </c>
      <c r="J5" s="59">
        <f>SUM(J6:J9)</f>
        <v>0</v>
      </c>
      <c r="K5" s="59">
        <f>SUM(K6:K9)</f>
        <v>0</v>
      </c>
      <c r="L5" s="59">
        <f>SUM(L6:L9)</f>
        <v>0</v>
      </c>
      <c r="M5" s="59">
        <f>SUM(M6:M9)</f>
        <v>0</v>
      </c>
      <c r="N5" s="59">
        <f>SUM(N6:N9)</f>
        <v>0</v>
      </c>
      <c r="O5" s="60">
        <f>SUM(D5:N5)</f>
        <v>71214</v>
      </c>
      <c r="P5" s="61">
        <f>(O5/P$28)</f>
        <v>203.46857142857144</v>
      </c>
      <c r="Q5" s="62"/>
    </row>
    <row r="6" spans="1:134">
      <c r="A6" s="64"/>
      <c r="B6" s="65">
        <v>311</v>
      </c>
      <c r="C6" s="66" t="s">
        <v>1</v>
      </c>
      <c r="D6" s="67">
        <v>19302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19302</v>
      </c>
      <c r="P6" s="68">
        <f>(O6/P$28)</f>
        <v>55.148571428571429</v>
      </c>
      <c r="Q6" s="69"/>
    </row>
    <row r="7" spans="1:134">
      <c r="A7" s="64"/>
      <c r="B7" s="65">
        <v>314.10000000000002</v>
      </c>
      <c r="C7" s="66" t="s">
        <v>116</v>
      </c>
      <c r="D7" s="67">
        <v>22602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8" si="0">SUM(D7:N7)</f>
        <v>22602</v>
      </c>
      <c r="P7" s="68">
        <f>(O7/P$28)</f>
        <v>64.57714285714286</v>
      </c>
      <c r="Q7" s="69"/>
    </row>
    <row r="8" spans="1:134">
      <c r="A8" s="64"/>
      <c r="B8" s="65">
        <v>315.10000000000002</v>
      </c>
      <c r="C8" s="66" t="s">
        <v>111</v>
      </c>
      <c r="D8" s="67">
        <v>582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582</v>
      </c>
      <c r="P8" s="68">
        <f>(O8/P$28)</f>
        <v>1.6628571428571428</v>
      </c>
      <c r="Q8" s="69"/>
    </row>
    <row r="9" spans="1:134">
      <c r="A9" s="64"/>
      <c r="B9" s="65">
        <v>319.89999999999998</v>
      </c>
      <c r="C9" s="66" t="s">
        <v>56</v>
      </c>
      <c r="D9" s="67">
        <v>28728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>SUM(D9:N9)</f>
        <v>28728</v>
      </c>
      <c r="P9" s="68">
        <f>(O9/P$28)</f>
        <v>82.08</v>
      </c>
      <c r="Q9" s="69"/>
    </row>
    <row r="10" spans="1:134" ht="15.6">
      <c r="A10" s="70" t="s">
        <v>57</v>
      </c>
      <c r="B10" s="71"/>
      <c r="C10" s="72"/>
      <c r="D10" s="73">
        <f>SUM(D11:D11)</f>
        <v>7116</v>
      </c>
      <c r="E10" s="73">
        <f>SUM(E11:E11)</f>
        <v>0</v>
      </c>
      <c r="F10" s="73">
        <f>SUM(F11:F11)</f>
        <v>0</v>
      </c>
      <c r="G10" s="73">
        <f>SUM(G11:G11)</f>
        <v>0</v>
      </c>
      <c r="H10" s="73">
        <f>SUM(H11:H11)</f>
        <v>0</v>
      </c>
      <c r="I10" s="73">
        <f>SUM(I11:I11)</f>
        <v>0</v>
      </c>
      <c r="J10" s="73">
        <f>SUM(J11:J11)</f>
        <v>0</v>
      </c>
      <c r="K10" s="73">
        <f>SUM(K11:K11)</f>
        <v>0</v>
      </c>
      <c r="L10" s="73">
        <f>SUM(L11:L11)</f>
        <v>0</v>
      </c>
      <c r="M10" s="73">
        <f>SUM(M11:M11)</f>
        <v>0</v>
      </c>
      <c r="N10" s="73">
        <f>SUM(N11:N11)</f>
        <v>0</v>
      </c>
      <c r="O10" s="74">
        <f>SUM(D10:N10)</f>
        <v>7116</v>
      </c>
      <c r="P10" s="75">
        <f>(O10/P$28)</f>
        <v>20.331428571428571</v>
      </c>
      <c r="Q10" s="76"/>
    </row>
    <row r="11" spans="1:134">
      <c r="A11" s="64"/>
      <c r="B11" s="65">
        <v>323.10000000000002</v>
      </c>
      <c r="C11" s="66" t="s">
        <v>82</v>
      </c>
      <c r="D11" s="67">
        <v>7116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ref="O11" si="1">SUM(D11:N11)</f>
        <v>7116</v>
      </c>
      <c r="P11" s="68">
        <f>(O11/P$28)</f>
        <v>20.331428571428571</v>
      </c>
      <c r="Q11" s="69"/>
    </row>
    <row r="12" spans="1:134" ht="15.6">
      <c r="A12" s="70" t="s">
        <v>113</v>
      </c>
      <c r="B12" s="71"/>
      <c r="C12" s="72"/>
      <c r="D12" s="73">
        <f>SUM(D13:D17)</f>
        <v>80452</v>
      </c>
      <c r="E12" s="73">
        <f>SUM(E13:E17)</f>
        <v>0</v>
      </c>
      <c r="F12" s="73">
        <f>SUM(F13:F17)</f>
        <v>0</v>
      </c>
      <c r="G12" s="73">
        <f>SUM(G13:G17)</f>
        <v>0</v>
      </c>
      <c r="H12" s="73">
        <f>SUM(H13:H17)</f>
        <v>0</v>
      </c>
      <c r="I12" s="73">
        <f>SUM(I13:I17)</f>
        <v>0</v>
      </c>
      <c r="J12" s="73">
        <f>SUM(J13:J17)</f>
        <v>0</v>
      </c>
      <c r="K12" s="73">
        <f>SUM(K13:K17)</f>
        <v>0</v>
      </c>
      <c r="L12" s="73">
        <f>SUM(L13:L17)</f>
        <v>0</v>
      </c>
      <c r="M12" s="73">
        <f>SUM(M13:M17)</f>
        <v>0</v>
      </c>
      <c r="N12" s="73">
        <f>SUM(N13:N17)</f>
        <v>0</v>
      </c>
      <c r="O12" s="74">
        <f>SUM(D12:N12)</f>
        <v>80452</v>
      </c>
      <c r="P12" s="75">
        <f>(O12/P$28)</f>
        <v>229.86285714285714</v>
      </c>
      <c r="Q12" s="76"/>
    </row>
    <row r="13" spans="1:134">
      <c r="A13" s="64"/>
      <c r="B13" s="65">
        <v>331.51</v>
      </c>
      <c r="C13" s="66" t="s">
        <v>117</v>
      </c>
      <c r="D13" s="67">
        <v>36210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 t="shared" ref="O13:O17" si="2">SUM(D13:N13)</f>
        <v>36210</v>
      </c>
      <c r="P13" s="68">
        <f>(O13/P$28)</f>
        <v>103.45714285714286</v>
      </c>
      <c r="Q13" s="69"/>
    </row>
    <row r="14" spans="1:134">
      <c r="A14" s="64"/>
      <c r="B14" s="65">
        <v>334.49</v>
      </c>
      <c r="C14" s="66" t="s">
        <v>118</v>
      </c>
      <c r="D14" s="67">
        <v>4011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si="2"/>
        <v>4011</v>
      </c>
      <c r="P14" s="68">
        <f>(O14/P$28)</f>
        <v>11.46</v>
      </c>
      <c r="Q14" s="69"/>
    </row>
    <row r="15" spans="1:134">
      <c r="A15" s="64"/>
      <c r="B15" s="65">
        <v>335.125</v>
      </c>
      <c r="C15" s="66" t="s">
        <v>119</v>
      </c>
      <c r="D15" s="67">
        <v>27230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si="2"/>
        <v>27230</v>
      </c>
      <c r="P15" s="68">
        <f>(O15/P$28)</f>
        <v>77.8</v>
      </c>
      <c r="Q15" s="69"/>
    </row>
    <row r="16" spans="1:134">
      <c r="A16" s="64"/>
      <c r="B16" s="65">
        <v>335.15</v>
      </c>
      <c r="C16" s="66" t="s">
        <v>92</v>
      </c>
      <c r="D16" s="67">
        <v>-21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2"/>
        <v>-21</v>
      </c>
      <c r="P16" s="68">
        <f>(O16/P$28)</f>
        <v>-0.06</v>
      </c>
      <c r="Q16" s="69"/>
    </row>
    <row r="17" spans="1:120">
      <c r="A17" s="64"/>
      <c r="B17" s="65">
        <v>335.18</v>
      </c>
      <c r="C17" s="66" t="s">
        <v>114</v>
      </c>
      <c r="D17" s="67">
        <v>13022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2"/>
        <v>13022</v>
      </c>
      <c r="P17" s="68">
        <f>(O17/P$28)</f>
        <v>37.205714285714286</v>
      </c>
      <c r="Q17" s="69"/>
    </row>
    <row r="18" spans="1:120" ht="15.6">
      <c r="A18" s="70" t="s">
        <v>23</v>
      </c>
      <c r="B18" s="71"/>
      <c r="C18" s="72"/>
      <c r="D18" s="73">
        <f>SUM(D19:D20)</f>
        <v>0</v>
      </c>
      <c r="E18" s="73">
        <f>SUM(E19:E20)</f>
        <v>0</v>
      </c>
      <c r="F18" s="73">
        <f>SUM(F19:F20)</f>
        <v>0</v>
      </c>
      <c r="G18" s="73">
        <f>SUM(G19:G20)</f>
        <v>0</v>
      </c>
      <c r="H18" s="73">
        <f>SUM(H19:H20)</f>
        <v>0</v>
      </c>
      <c r="I18" s="73">
        <f>SUM(I19:I20)</f>
        <v>76694</v>
      </c>
      <c r="J18" s="73">
        <f>SUM(J19:J20)</f>
        <v>0</v>
      </c>
      <c r="K18" s="73">
        <f>SUM(K19:K20)</f>
        <v>0</v>
      </c>
      <c r="L18" s="73">
        <f>SUM(L19:L20)</f>
        <v>0</v>
      </c>
      <c r="M18" s="73">
        <f>SUM(M19:M20)</f>
        <v>0</v>
      </c>
      <c r="N18" s="73">
        <f>SUM(N19:N20)</f>
        <v>0</v>
      </c>
      <c r="O18" s="73">
        <f>SUM(D18:N18)</f>
        <v>76694</v>
      </c>
      <c r="P18" s="75">
        <f>(O18/P$28)</f>
        <v>219.12571428571428</v>
      </c>
      <c r="Q18" s="76"/>
    </row>
    <row r="19" spans="1:120">
      <c r="A19" s="64"/>
      <c r="B19" s="65">
        <v>342.2</v>
      </c>
      <c r="C19" s="66" t="s">
        <v>25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4169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ref="O19:O20" si="3">SUM(D19:N19)</f>
        <v>4169</v>
      </c>
      <c r="P19" s="68">
        <f>(O19/P$28)</f>
        <v>11.911428571428571</v>
      </c>
      <c r="Q19" s="69"/>
    </row>
    <row r="20" spans="1:120">
      <c r="A20" s="64"/>
      <c r="B20" s="65">
        <v>343.3</v>
      </c>
      <c r="C20" s="66" t="s">
        <v>26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72525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3"/>
        <v>72525</v>
      </c>
      <c r="P20" s="68">
        <f>(O20/P$28)</f>
        <v>207.21428571428572</v>
      </c>
      <c r="Q20" s="69"/>
    </row>
    <row r="21" spans="1:120" ht="15.6">
      <c r="A21" s="70" t="s">
        <v>2</v>
      </c>
      <c r="B21" s="71"/>
      <c r="C21" s="72"/>
      <c r="D21" s="73">
        <f>SUM(D22:D23)</f>
        <v>7433</v>
      </c>
      <c r="E21" s="73">
        <f>SUM(E22:E23)</f>
        <v>11750</v>
      </c>
      <c r="F21" s="73">
        <f>SUM(F22:F23)</f>
        <v>0</v>
      </c>
      <c r="G21" s="73">
        <f>SUM(G22:G23)</f>
        <v>0</v>
      </c>
      <c r="H21" s="73">
        <f>SUM(H22:H23)</f>
        <v>0</v>
      </c>
      <c r="I21" s="73">
        <f>SUM(I22:I23)</f>
        <v>5236</v>
      </c>
      <c r="J21" s="73">
        <f>SUM(J22:J23)</f>
        <v>0</v>
      </c>
      <c r="K21" s="73">
        <f>SUM(K22:K23)</f>
        <v>0</v>
      </c>
      <c r="L21" s="73">
        <f>SUM(L22:L23)</f>
        <v>0</v>
      </c>
      <c r="M21" s="73">
        <f>SUM(M22:M23)</f>
        <v>0</v>
      </c>
      <c r="N21" s="73">
        <f>SUM(N22:N23)</f>
        <v>0</v>
      </c>
      <c r="O21" s="73">
        <f>SUM(D21:N21)</f>
        <v>24419</v>
      </c>
      <c r="P21" s="75">
        <f>(O21/P$28)</f>
        <v>69.768571428571434</v>
      </c>
      <c r="Q21" s="76"/>
    </row>
    <row r="22" spans="1:120">
      <c r="A22" s="64"/>
      <c r="B22" s="65">
        <v>361.1</v>
      </c>
      <c r="C22" s="66" t="s">
        <v>31</v>
      </c>
      <c r="D22" s="67">
        <v>2117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>SUM(D22:N22)</f>
        <v>2117</v>
      </c>
      <c r="P22" s="68">
        <f>(O22/P$28)</f>
        <v>6.0485714285714289</v>
      </c>
      <c r="Q22" s="69"/>
    </row>
    <row r="23" spans="1:120">
      <c r="A23" s="64"/>
      <c r="B23" s="65">
        <v>369.9</v>
      </c>
      <c r="C23" s="66" t="s">
        <v>34</v>
      </c>
      <c r="D23" s="67">
        <v>5316</v>
      </c>
      <c r="E23" s="67">
        <v>11750</v>
      </c>
      <c r="F23" s="67">
        <v>0</v>
      </c>
      <c r="G23" s="67">
        <v>0</v>
      </c>
      <c r="H23" s="67">
        <v>0</v>
      </c>
      <c r="I23" s="67">
        <v>5236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ref="O23:O25" si="4">SUM(D23:N23)</f>
        <v>22302</v>
      </c>
      <c r="P23" s="68">
        <f>(O23/P$28)</f>
        <v>63.72</v>
      </c>
      <c r="Q23" s="69"/>
    </row>
    <row r="24" spans="1:120" ht="15.6">
      <c r="A24" s="70" t="s">
        <v>24</v>
      </c>
      <c r="B24" s="71"/>
      <c r="C24" s="72"/>
      <c r="D24" s="73">
        <f>SUM(D25:D25)</f>
        <v>0</v>
      </c>
      <c r="E24" s="73">
        <f>SUM(E25:E25)</f>
        <v>9817</v>
      </c>
      <c r="F24" s="73">
        <f>SUM(F25:F25)</f>
        <v>0</v>
      </c>
      <c r="G24" s="73">
        <f>SUM(G25:G25)</f>
        <v>0</v>
      </c>
      <c r="H24" s="73">
        <f>SUM(H25:H25)</f>
        <v>0</v>
      </c>
      <c r="I24" s="73">
        <f>SUM(I25:I25)</f>
        <v>21142</v>
      </c>
      <c r="J24" s="73">
        <f>SUM(J25:J25)</f>
        <v>0</v>
      </c>
      <c r="K24" s="73">
        <f>SUM(K25:K25)</f>
        <v>0</v>
      </c>
      <c r="L24" s="73">
        <f>SUM(L25:L25)</f>
        <v>0</v>
      </c>
      <c r="M24" s="73">
        <f>SUM(M25:M25)</f>
        <v>0</v>
      </c>
      <c r="N24" s="73">
        <f>SUM(N25:N25)</f>
        <v>0</v>
      </c>
      <c r="O24" s="73">
        <f t="shared" si="4"/>
        <v>30959</v>
      </c>
      <c r="P24" s="75">
        <f>(O24/P$28)</f>
        <v>88.454285714285717</v>
      </c>
      <c r="Q24" s="69"/>
    </row>
    <row r="25" spans="1:120" ht="15.6" thickBot="1">
      <c r="A25" s="64"/>
      <c r="B25" s="65">
        <v>381</v>
      </c>
      <c r="C25" s="66" t="s">
        <v>35</v>
      </c>
      <c r="D25" s="67">
        <v>0</v>
      </c>
      <c r="E25" s="67">
        <v>9817</v>
      </c>
      <c r="F25" s="67">
        <v>0</v>
      </c>
      <c r="G25" s="67">
        <v>0</v>
      </c>
      <c r="H25" s="67">
        <v>0</v>
      </c>
      <c r="I25" s="67">
        <v>21142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4"/>
        <v>30959</v>
      </c>
      <c r="P25" s="68">
        <f>(O25/P$28)</f>
        <v>88.454285714285717</v>
      </c>
      <c r="Q25" s="69"/>
    </row>
    <row r="26" spans="1:120" ht="16.2" thickBot="1">
      <c r="A26" s="77" t="s">
        <v>29</v>
      </c>
      <c r="B26" s="78"/>
      <c r="C26" s="79"/>
      <c r="D26" s="80">
        <f>SUM(D5,D10,D12,D18,D21,D24)</f>
        <v>166215</v>
      </c>
      <c r="E26" s="80">
        <f t="shared" ref="E26:N26" si="5">SUM(E5,E10,E12,E18,E21,E24)</f>
        <v>21567</v>
      </c>
      <c r="F26" s="80">
        <f t="shared" si="5"/>
        <v>0</v>
      </c>
      <c r="G26" s="80">
        <f t="shared" si="5"/>
        <v>0</v>
      </c>
      <c r="H26" s="80">
        <f t="shared" si="5"/>
        <v>0</v>
      </c>
      <c r="I26" s="80">
        <f t="shared" si="5"/>
        <v>103072</v>
      </c>
      <c r="J26" s="80">
        <f t="shared" si="5"/>
        <v>0</v>
      </c>
      <c r="K26" s="80">
        <f t="shared" si="5"/>
        <v>0</v>
      </c>
      <c r="L26" s="80">
        <f t="shared" si="5"/>
        <v>0</v>
      </c>
      <c r="M26" s="80">
        <f t="shared" si="5"/>
        <v>0</v>
      </c>
      <c r="N26" s="80">
        <f t="shared" si="5"/>
        <v>0</v>
      </c>
      <c r="O26" s="80">
        <f>SUM(D26:N26)</f>
        <v>290854</v>
      </c>
      <c r="P26" s="81">
        <f>(O26/P$28)</f>
        <v>831.01142857142861</v>
      </c>
      <c r="Q26" s="62"/>
      <c r="R26" s="8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</row>
    <row r="27" spans="1:120">
      <c r="A27" s="83"/>
      <c r="B27" s="84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6"/>
    </row>
    <row r="28" spans="1:120">
      <c r="A28" s="87"/>
      <c r="B28" s="88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92" t="s">
        <v>122</v>
      </c>
      <c r="N28" s="92"/>
      <c r="O28" s="92"/>
      <c r="P28" s="90">
        <v>350</v>
      </c>
    </row>
    <row r="29" spans="1:120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1:120" ht="15.75" customHeight="1" thickBot="1">
      <c r="A30" s="96" t="s">
        <v>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71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SUM(D6:D9)</f>
        <v>32471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32471</v>
      </c>
      <c r="O5" s="31">
        <f t="shared" ref="O5:O26" si="2">(N5/O$28)</f>
        <v>89.206043956043956</v>
      </c>
      <c r="P5" s="6"/>
    </row>
    <row r="6" spans="1:133">
      <c r="A6" s="12"/>
      <c r="B6" s="23">
        <v>311</v>
      </c>
      <c r="C6" s="19" t="s">
        <v>1</v>
      </c>
      <c r="D6" s="43">
        <v>2581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2581</v>
      </c>
      <c r="O6" s="44">
        <f t="shared" si="2"/>
        <v>7.0906593406593403</v>
      </c>
      <c r="P6" s="9"/>
    </row>
    <row r="7" spans="1:133">
      <c r="A7" s="12"/>
      <c r="B7" s="23">
        <v>312.41000000000003</v>
      </c>
      <c r="C7" s="19" t="s">
        <v>9</v>
      </c>
      <c r="D7" s="43">
        <v>6739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6739</v>
      </c>
      <c r="O7" s="44">
        <f t="shared" si="2"/>
        <v>18.513736263736263</v>
      </c>
      <c r="P7" s="9"/>
    </row>
    <row r="8" spans="1:133">
      <c r="A8" s="12"/>
      <c r="B8" s="23">
        <v>312.60000000000002</v>
      </c>
      <c r="C8" s="19" t="s">
        <v>10</v>
      </c>
      <c r="D8" s="43">
        <v>18474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18474</v>
      </c>
      <c r="O8" s="44">
        <f t="shared" si="2"/>
        <v>50.752747252747255</v>
      </c>
      <c r="P8" s="9"/>
    </row>
    <row r="9" spans="1:133">
      <c r="A9" s="12"/>
      <c r="B9" s="23">
        <v>319</v>
      </c>
      <c r="C9" s="19" t="s">
        <v>56</v>
      </c>
      <c r="D9" s="43">
        <v>4677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4677</v>
      </c>
      <c r="O9" s="44">
        <f t="shared" si="2"/>
        <v>12.848901098901099</v>
      </c>
      <c r="P9" s="9"/>
    </row>
    <row r="10" spans="1:133" ht="15.6">
      <c r="A10" s="27" t="s">
        <v>57</v>
      </c>
      <c r="B10" s="28"/>
      <c r="C10" s="29"/>
      <c r="D10" s="30">
        <f t="shared" ref="D10:M10" si="3">SUM(D11:D12)</f>
        <v>1536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1536</v>
      </c>
      <c r="O10" s="42">
        <f t="shared" si="2"/>
        <v>4.2197802197802199</v>
      </c>
      <c r="P10" s="10"/>
    </row>
    <row r="11" spans="1:133">
      <c r="A11" s="12"/>
      <c r="B11" s="23">
        <v>323.2</v>
      </c>
      <c r="C11" s="19" t="s">
        <v>58</v>
      </c>
      <c r="D11" s="43">
        <v>886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886</v>
      </c>
      <c r="O11" s="44">
        <f t="shared" si="2"/>
        <v>2.4340659340659339</v>
      </c>
      <c r="P11" s="9"/>
    </row>
    <row r="12" spans="1:133">
      <c r="A12" s="12"/>
      <c r="B12" s="23">
        <v>367</v>
      </c>
      <c r="C12" s="19" t="s">
        <v>72</v>
      </c>
      <c r="D12" s="43">
        <v>650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650</v>
      </c>
      <c r="O12" s="44">
        <f t="shared" si="2"/>
        <v>1.7857142857142858</v>
      </c>
      <c r="P12" s="9"/>
    </row>
    <row r="13" spans="1:133" ht="15.6">
      <c r="A13" s="27" t="s">
        <v>13</v>
      </c>
      <c r="B13" s="28"/>
      <c r="C13" s="29"/>
      <c r="D13" s="30">
        <f t="shared" ref="D13:M13" si="4">SUM(D14:D16)</f>
        <v>37343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37343</v>
      </c>
      <c r="O13" s="42">
        <f t="shared" si="2"/>
        <v>102.59065934065934</v>
      </c>
      <c r="P13" s="10"/>
    </row>
    <row r="14" spans="1:133">
      <c r="A14" s="12"/>
      <c r="B14" s="23">
        <v>334.1</v>
      </c>
      <c r="C14" s="19" t="s">
        <v>61</v>
      </c>
      <c r="D14" s="43">
        <v>13409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13409</v>
      </c>
      <c r="O14" s="44">
        <f t="shared" si="2"/>
        <v>36.837912087912088</v>
      </c>
      <c r="P14" s="9"/>
    </row>
    <row r="15" spans="1:133">
      <c r="A15" s="12"/>
      <c r="B15" s="23">
        <v>335.12</v>
      </c>
      <c r="C15" s="19" t="s">
        <v>69</v>
      </c>
      <c r="D15" s="43">
        <v>17149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17149</v>
      </c>
      <c r="O15" s="44">
        <f t="shared" si="2"/>
        <v>47.112637362637365</v>
      </c>
      <c r="P15" s="9"/>
    </row>
    <row r="16" spans="1:133">
      <c r="A16" s="12"/>
      <c r="B16" s="23">
        <v>335.18</v>
      </c>
      <c r="C16" s="19" t="s">
        <v>73</v>
      </c>
      <c r="D16" s="43">
        <v>6785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6785</v>
      </c>
      <c r="O16" s="44">
        <f t="shared" si="2"/>
        <v>18.640109890109891</v>
      </c>
      <c r="P16" s="9"/>
    </row>
    <row r="17" spans="1:119" ht="15.6">
      <c r="A17" s="27" t="s">
        <v>23</v>
      </c>
      <c r="B17" s="28"/>
      <c r="C17" s="29"/>
      <c r="D17" s="30">
        <f t="shared" ref="D17:M17" si="5">SUM(D18:D19)</f>
        <v>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49498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49498</v>
      </c>
      <c r="O17" s="42">
        <f t="shared" si="2"/>
        <v>135.9835164835165</v>
      </c>
      <c r="P17" s="10"/>
    </row>
    <row r="18" spans="1:119">
      <c r="A18" s="12"/>
      <c r="B18" s="23">
        <v>343.3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48873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48873</v>
      </c>
      <c r="O18" s="44">
        <f t="shared" si="2"/>
        <v>134.2664835164835</v>
      </c>
      <c r="P18" s="9"/>
    </row>
    <row r="19" spans="1:119">
      <c r="A19" s="12"/>
      <c r="B19" s="23">
        <v>349</v>
      </c>
      <c r="C19" s="19" t="s">
        <v>52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625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625</v>
      </c>
      <c r="O19" s="44">
        <f t="shared" si="2"/>
        <v>1.7170329670329669</v>
      </c>
      <c r="P19" s="9"/>
    </row>
    <row r="20" spans="1:119" ht="15.6">
      <c r="A20" s="27" t="s">
        <v>2</v>
      </c>
      <c r="B20" s="28"/>
      <c r="C20" s="29"/>
      <c r="D20" s="30">
        <f t="shared" ref="D20:M20" si="6">SUM(D21:D23)</f>
        <v>10917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10917</v>
      </c>
      <c r="O20" s="42">
        <f t="shared" si="2"/>
        <v>29.991758241758241</v>
      </c>
      <c r="P20" s="10"/>
    </row>
    <row r="21" spans="1:119">
      <c r="A21" s="12"/>
      <c r="B21" s="23">
        <v>361.1</v>
      </c>
      <c r="C21" s="19" t="s">
        <v>31</v>
      </c>
      <c r="D21" s="43">
        <v>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</v>
      </c>
      <c r="O21" s="44">
        <f t="shared" si="2"/>
        <v>0.13736263736263737</v>
      </c>
      <c r="P21" s="9"/>
    </row>
    <row r="22" spans="1:119">
      <c r="A22" s="12"/>
      <c r="B22" s="23">
        <v>362</v>
      </c>
      <c r="C22" s="19" t="s">
        <v>32</v>
      </c>
      <c r="D22" s="43">
        <v>2538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2538</v>
      </c>
      <c r="O22" s="44">
        <f t="shared" si="2"/>
        <v>6.9725274725274726</v>
      </c>
      <c r="P22" s="9"/>
    </row>
    <row r="23" spans="1:119">
      <c r="A23" s="12"/>
      <c r="B23" s="23">
        <v>369.9</v>
      </c>
      <c r="C23" s="19" t="s">
        <v>34</v>
      </c>
      <c r="D23" s="43">
        <v>8329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8329</v>
      </c>
      <c r="O23" s="44">
        <f t="shared" si="2"/>
        <v>22.881868131868131</v>
      </c>
      <c r="P23" s="9"/>
    </row>
    <row r="24" spans="1:119" ht="15.6">
      <c r="A24" s="27" t="s">
        <v>24</v>
      </c>
      <c r="B24" s="28"/>
      <c r="C24" s="29"/>
      <c r="D24" s="30">
        <f t="shared" ref="D24:M24" si="7">SUM(D25:D25)</f>
        <v>8652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8652</v>
      </c>
      <c r="O24" s="42">
        <f t="shared" si="2"/>
        <v>23.76923076923077</v>
      </c>
      <c r="P24" s="9"/>
    </row>
    <row r="25" spans="1:119" ht="15.6" thickBot="1">
      <c r="A25" s="12"/>
      <c r="B25" s="23">
        <v>381</v>
      </c>
      <c r="C25" s="19" t="s">
        <v>35</v>
      </c>
      <c r="D25" s="43">
        <v>8652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8652</v>
      </c>
      <c r="O25" s="44">
        <f t="shared" si="2"/>
        <v>23.76923076923077</v>
      </c>
      <c r="P25" s="9"/>
    </row>
    <row r="26" spans="1:119" ht="16.2" thickBot="1">
      <c r="A26" s="13" t="s">
        <v>29</v>
      </c>
      <c r="B26" s="21"/>
      <c r="C26" s="20"/>
      <c r="D26" s="14">
        <f>SUM(D5,D10,D13,D17,D20,D24)</f>
        <v>90919</v>
      </c>
      <c r="E26" s="14">
        <f t="shared" ref="E26:M26" si="8">SUM(E5,E10,E13,E17,E20,E24)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49498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140417</v>
      </c>
      <c r="O26" s="36">
        <f t="shared" si="2"/>
        <v>385.76098901098902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6" t="s">
        <v>74</v>
      </c>
      <c r="M28" s="116"/>
      <c r="N28" s="116"/>
      <c r="O28" s="40">
        <v>364</v>
      </c>
    </row>
    <row r="29" spans="1:119">
      <c r="A29" s="117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1:119" ht="15.75" customHeight="1" thickBot="1">
      <c r="A30" s="118" t="s">
        <v>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68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SUM(D6:D9)</f>
        <v>32142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32142</v>
      </c>
      <c r="O5" s="31">
        <f t="shared" ref="O5:O26" si="2">(N5/O$28)</f>
        <v>88.302197802197796</v>
      </c>
      <c r="P5" s="6"/>
    </row>
    <row r="6" spans="1:133">
      <c r="A6" s="12"/>
      <c r="B6" s="23">
        <v>311</v>
      </c>
      <c r="C6" s="19" t="s">
        <v>1</v>
      </c>
      <c r="D6" s="43">
        <v>2377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2377</v>
      </c>
      <c r="O6" s="44">
        <f t="shared" si="2"/>
        <v>6.5302197802197801</v>
      </c>
      <c r="P6" s="9"/>
    </row>
    <row r="7" spans="1:133">
      <c r="A7" s="12"/>
      <c r="B7" s="23">
        <v>312.10000000000002</v>
      </c>
      <c r="C7" s="19" t="s">
        <v>55</v>
      </c>
      <c r="D7" s="43">
        <v>6979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6979</v>
      </c>
      <c r="O7" s="44">
        <f t="shared" si="2"/>
        <v>19.173076923076923</v>
      </c>
      <c r="P7" s="9"/>
    </row>
    <row r="8" spans="1:133">
      <c r="A8" s="12"/>
      <c r="B8" s="23">
        <v>312.41000000000003</v>
      </c>
      <c r="C8" s="19" t="s">
        <v>9</v>
      </c>
      <c r="D8" s="43">
        <v>6111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6111</v>
      </c>
      <c r="O8" s="44">
        <f t="shared" si="2"/>
        <v>16.78846153846154</v>
      </c>
      <c r="P8" s="9"/>
    </row>
    <row r="9" spans="1:133">
      <c r="A9" s="12"/>
      <c r="B9" s="23">
        <v>312.60000000000002</v>
      </c>
      <c r="C9" s="19" t="s">
        <v>10</v>
      </c>
      <c r="D9" s="43">
        <v>16675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16675</v>
      </c>
      <c r="O9" s="44">
        <f t="shared" si="2"/>
        <v>45.810439560439562</v>
      </c>
      <c r="P9" s="9"/>
    </row>
    <row r="10" spans="1:133" ht="15.6">
      <c r="A10" s="27" t="s">
        <v>57</v>
      </c>
      <c r="B10" s="28"/>
      <c r="C10" s="29"/>
      <c r="D10" s="30">
        <f t="shared" ref="D10:M10" si="3">SUM(D11:D12)</f>
        <v>1384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1384</v>
      </c>
      <c r="O10" s="42">
        <f t="shared" si="2"/>
        <v>3.802197802197802</v>
      </c>
      <c r="P10" s="10"/>
    </row>
    <row r="11" spans="1:133">
      <c r="A11" s="12"/>
      <c r="B11" s="23">
        <v>323.2</v>
      </c>
      <c r="C11" s="19" t="s">
        <v>58</v>
      </c>
      <c r="D11" s="43">
        <v>854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854</v>
      </c>
      <c r="O11" s="44">
        <f t="shared" si="2"/>
        <v>2.3461538461538463</v>
      </c>
      <c r="P11" s="9"/>
    </row>
    <row r="12" spans="1:133">
      <c r="A12" s="12"/>
      <c r="B12" s="23">
        <v>329</v>
      </c>
      <c r="C12" s="19" t="s">
        <v>60</v>
      </c>
      <c r="D12" s="43">
        <v>530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530</v>
      </c>
      <c r="O12" s="44">
        <f t="shared" si="2"/>
        <v>1.456043956043956</v>
      </c>
      <c r="P12" s="9"/>
    </row>
    <row r="13" spans="1:133" ht="15.6">
      <c r="A13" s="27" t="s">
        <v>13</v>
      </c>
      <c r="B13" s="28"/>
      <c r="C13" s="29"/>
      <c r="D13" s="30">
        <f t="shared" ref="D13:M13" si="4">SUM(D14:D17)</f>
        <v>30494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30494</v>
      </c>
      <c r="O13" s="42">
        <f t="shared" si="2"/>
        <v>83.77472527472527</v>
      </c>
      <c r="P13" s="10"/>
    </row>
    <row r="14" spans="1:133">
      <c r="A14" s="12"/>
      <c r="B14" s="23">
        <v>331.9</v>
      </c>
      <c r="C14" s="19" t="s">
        <v>45</v>
      </c>
      <c r="D14" s="43">
        <v>606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606</v>
      </c>
      <c r="O14" s="44">
        <f t="shared" si="2"/>
        <v>1.6648351648351649</v>
      </c>
      <c r="P14" s="9"/>
    </row>
    <row r="15" spans="1:133">
      <c r="A15" s="12"/>
      <c r="B15" s="23">
        <v>334.1</v>
      </c>
      <c r="C15" s="19" t="s">
        <v>61</v>
      </c>
      <c r="D15" s="43">
        <v>2540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2540</v>
      </c>
      <c r="O15" s="44">
        <f t="shared" si="2"/>
        <v>6.9780219780219781</v>
      </c>
      <c r="P15" s="9"/>
    </row>
    <row r="16" spans="1:133">
      <c r="A16" s="12"/>
      <c r="B16" s="23">
        <v>334.9</v>
      </c>
      <c r="C16" s="19" t="s">
        <v>63</v>
      </c>
      <c r="D16" s="43">
        <v>10335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10335</v>
      </c>
      <c r="O16" s="44">
        <f t="shared" si="2"/>
        <v>28.392857142857142</v>
      </c>
      <c r="P16" s="9"/>
    </row>
    <row r="17" spans="1:119">
      <c r="A17" s="12"/>
      <c r="B17" s="23">
        <v>335.12</v>
      </c>
      <c r="C17" s="19" t="s">
        <v>69</v>
      </c>
      <c r="D17" s="43">
        <v>17013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17013</v>
      </c>
      <c r="O17" s="44">
        <f t="shared" si="2"/>
        <v>46.739010989010985</v>
      </c>
      <c r="P17" s="9"/>
    </row>
    <row r="18" spans="1:119" ht="15.6">
      <c r="A18" s="27" t="s">
        <v>23</v>
      </c>
      <c r="B18" s="28"/>
      <c r="C18" s="29"/>
      <c r="D18" s="30">
        <f t="shared" ref="D18:M18" si="5">SUM(D19:D19)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40897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40897</v>
      </c>
      <c r="O18" s="42">
        <f t="shared" si="2"/>
        <v>112.35439560439561</v>
      </c>
      <c r="P18" s="10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40897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40897</v>
      </c>
      <c r="O19" s="44">
        <f t="shared" si="2"/>
        <v>112.35439560439561</v>
      </c>
      <c r="P19" s="9"/>
    </row>
    <row r="20" spans="1:119" ht="15.6">
      <c r="A20" s="27" t="s">
        <v>2</v>
      </c>
      <c r="B20" s="28"/>
      <c r="C20" s="29"/>
      <c r="D20" s="30">
        <f t="shared" ref="D20:M20" si="6">SUM(D21:D22)</f>
        <v>21827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555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22382</v>
      </c>
      <c r="O20" s="42">
        <f t="shared" si="2"/>
        <v>61.489010989010985</v>
      </c>
      <c r="P20" s="10"/>
    </row>
    <row r="21" spans="1:119">
      <c r="A21" s="12"/>
      <c r="B21" s="23">
        <v>361.1</v>
      </c>
      <c r="C21" s="19" t="s">
        <v>31</v>
      </c>
      <c r="D21" s="43">
        <v>348</v>
      </c>
      <c r="E21" s="43">
        <v>0</v>
      </c>
      <c r="F21" s="43">
        <v>0</v>
      </c>
      <c r="G21" s="43">
        <v>0</v>
      </c>
      <c r="H21" s="43">
        <v>0</v>
      </c>
      <c r="I21" s="43">
        <v>49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397</v>
      </c>
      <c r="O21" s="44">
        <f t="shared" si="2"/>
        <v>1.0906593406593406</v>
      </c>
      <c r="P21" s="9"/>
    </row>
    <row r="22" spans="1:119">
      <c r="A22" s="12"/>
      <c r="B22" s="23">
        <v>369.9</v>
      </c>
      <c r="C22" s="19" t="s">
        <v>34</v>
      </c>
      <c r="D22" s="43">
        <v>21479</v>
      </c>
      <c r="E22" s="43">
        <v>0</v>
      </c>
      <c r="F22" s="43">
        <v>0</v>
      </c>
      <c r="G22" s="43">
        <v>0</v>
      </c>
      <c r="H22" s="43">
        <v>0</v>
      </c>
      <c r="I22" s="43">
        <v>506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21985</v>
      </c>
      <c r="O22" s="44">
        <f t="shared" si="2"/>
        <v>60.39835164835165</v>
      </c>
      <c r="P22" s="9"/>
    </row>
    <row r="23" spans="1:119" ht="15.6">
      <c r="A23" s="27" t="s">
        <v>24</v>
      </c>
      <c r="B23" s="28"/>
      <c r="C23" s="29"/>
      <c r="D23" s="30">
        <f t="shared" ref="D23:M23" si="7">SUM(D24:D25)</f>
        <v>29157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1"/>
        <v>29157</v>
      </c>
      <c r="O23" s="42">
        <f t="shared" si="2"/>
        <v>80.10164835164835</v>
      </c>
      <c r="P23" s="9"/>
    </row>
    <row r="24" spans="1:119">
      <c r="A24" s="12"/>
      <c r="B24" s="23">
        <v>381</v>
      </c>
      <c r="C24" s="19" t="s">
        <v>35</v>
      </c>
      <c r="D24" s="43">
        <v>9107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9107</v>
      </c>
      <c r="O24" s="44">
        <f t="shared" si="2"/>
        <v>25.01923076923077</v>
      </c>
      <c r="P24" s="9"/>
    </row>
    <row r="25" spans="1:119" ht="15.6" thickBot="1">
      <c r="A25" s="12"/>
      <c r="B25" s="23">
        <v>384</v>
      </c>
      <c r="C25" s="19" t="s">
        <v>64</v>
      </c>
      <c r="D25" s="43">
        <v>20050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20050</v>
      </c>
      <c r="O25" s="44">
        <f t="shared" si="2"/>
        <v>55.082417582417584</v>
      </c>
      <c r="P25" s="9"/>
    </row>
    <row r="26" spans="1:119" ht="16.2" thickBot="1">
      <c r="A26" s="13" t="s">
        <v>29</v>
      </c>
      <c r="B26" s="21"/>
      <c r="C26" s="20"/>
      <c r="D26" s="14">
        <f>SUM(D5,D10,D13,D18,D20,D23)</f>
        <v>115004</v>
      </c>
      <c r="E26" s="14">
        <f t="shared" ref="E26:M26" si="8">SUM(E5,E10,E13,E18,E20,E23)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41452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156456</v>
      </c>
      <c r="O26" s="36">
        <f t="shared" si="2"/>
        <v>429.82417582417582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6" t="s">
        <v>70</v>
      </c>
      <c r="M28" s="116"/>
      <c r="N28" s="116"/>
      <c r="O28" s="40">
        <v>364</v>
      </c>
    </row>
    <row r="29" spans="1:119">
      <c r="A29" s="117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1:119" ht="15.75" customHeight="1" thickBot="1">
      <c r="A30" s="118" t="s">
        <v>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54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SUM(D6:D10)</f>
        <v>29889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29889</v>
      </c>
      <c r="O5" s="31">
        <f t="shared" ref="O5:O28" si="2">(N5/O$30)</f>
        <v>82.112637362637358</v>
      </c>
      <c r="P5" s="6"/>
    </row>
    <row r="6" spans="1:133">
      <c r="A6" s="12"/>
      <c r="B6" s="23">
        <v>311</v>
      </c>
      <c r="C6" s="19" t="s">
        <v>1</v>
      </c>
      <c r="D6" s="43">
        <v>2339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2339</v>
      </c>
      <c r="O6" s="44">
        <f t="shared" si="2"/>
        <v>6.4258241758241761</v>
      </c>
      <c r="P6" s="9"/>
    </row>
    <row r="7" spans="1:133">
      <c r="A7" s="12"/>
      <c r="B7" s="23">
        <v>312.10000000000002</v>
      </c>
      <c r="C7" s="19" t="s">
        <v>55</v>
      </c>
      <c r="D7" s="43">
        <v>6611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6611</v>
      </c>
      <c r="O7" s="44">
        <f t="shared" si="2"/>
        <v>18.162087912087912</v>
      </c>
      <c r="P7" s="9"/>
    </row>
    <row r="8" spans="1:133">
      <c r="A8" s="12"/>
      <c r="B8" s="23">
        <v>312.41000000000003</v>
      </c>
      <c r="C8" s="19" t="s">
        <v>9</v>
      </c>
      <c r="D8" s="43">
        <v>6321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6321</v>
      </c>
      <c r="O8" s="44">
        <f t="shared" si="2"/>
        <v>17.365384615384617</v>
      </c>
      <c r="P8" s="9"/>
    </row>
    <row r="9" spans="1:133">
      <c r="A9" s="12"/>
      <c r="B9" s="23">
        <v>312.60000000000002</v>
      </c>
      <c r="C9" s="19" t="s">
        <v>10</v>
      </c>
      <c r="D9" s="43">
        <v>14597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14597</v>
      </c>
      <c r="O9" s="44">
        <f t="shared" si="2"/>
        <v>40.10164835164835</v>
      </c>
      <c r="P9" s="9"/>
    </row>
    <row r="10" spans="1:133">
      <c r="A10" s="12"/>
      <c r="B10" s="23">
        <v>319</v>
      </c>
      <c r="C10" s="19" t="s">
        <v>56</v>
      </c>
      <c r="D10" s="43">
        <v>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</v>
      </c>
      <c r="O10" s="44">
        <f t="shared" si="2"/>
        <v>5.7692307692307696E-2</v>
      </c>
      <c r="P10" s="9"/>
    </row>
    <row r="11" spans="1:133" ht="15.6">
      <c r="A11" s="27" t="s">
        <v>57</v>
      </c>
      <c r="B11" s="28"/>
      <c r="C11" s="29"/>
      <c r="D11" s="30">
        <f t="shared" ref="D11:M11" si="3">SUM(D12:D14)</f>
        <v>1346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375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1721</v>
      </c>
      <c r="O11" s="42">
        <f t="shared" si="2"/>
        <v>4.7280219780219781</v>
      </c>
      <c r="P11" s="10"/>
    </row>
    <row r="12" spans="1:133">
      <c r="A12" s="12"/>
      <c r="B12" s="23">
        <v>323.2</v>
      </c>
      <c r="C12" s="19" t="s">
        <v>58</v>
      </c>
      <c r="D12" s="43">
        <v>961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961</v>
      </c>
      <c r="O12" s="44">
        <f t="shared" si="2"/>
        <v>2.6401098901098901</v>
      </c>
      <c r="P12" s="9"/>
    </row>
    <row r="13" spans="1:133">
      <c r="A13" s="12"/>
      <c r="B13" s="23">
        <v>323.3</v>
      </c>
      <c r="C13" s="19" t="s">
        <v>59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375</v>
      </c>
      <c r="O13" s="44">
        <f t="shared" si="2"/>
        <v>1.0302197802197801</v>
      </c>
      <c r="P13" s="9"/>
    </row>
    <row r="14" spans="1:133">
      <c r="A14" s="12"/>
      <c r="B14" s="23">
        <v>329</v>
      </c>
      <c r="C14" s="19" t="s">
        <v>60</v>
      </c>
      <c r="D14" s="43">
        <v>385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385</v>
      </c>
      <c r="O14" s="44">
        <f t="shared" si="2"/>
        <v>1.0576923076923077</v>
      </c>
      <c r="P14" s="9"/>
    </row>
    <row r="15" spans="1:133" ht="15.6">
      <c r="A15" s="27" t="s">
        <v>13</v>
      </c>
      <c r="B15" s="28"/>
      <c r="C15" s="29"/>
      <c r="D15" s="30">
        <f t="shared" ref="D15:M15" si="4">SUM(D16:D19)</f>
        <v>254926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254926</v>
      </c>
      <c r="O15" s="42">
        <f t="shared" si="2"/>
        <v>700.34615384615381</v>
      </c>
      <c r="P15" s="10"/>
    </row>
    <row r="16" spans="1:133">
      <c r="A16" s="12"/>
      <c r="B16" s="23">
        <v>331.9</v>
      </c>
      <c r="C16" s="19" t="s">
        <v>45</v>
      </c>
      <c r="D16" s="43">
        <v>225317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225317</v>
      </c>
      <c r="O16" s="44">
        <f t="shared" si="2"/>
        <v>619.00274725274721</v>
      </c>
      <c r="P16" s="9"/>
    </row>
    <row r="17" spans="1:119">
      <c r="A17" s="12"/>
      <c r="B17" s="23">
        <v>334.1</v>
      </c>
      <c r="C17" s="19" t="s">
        <v>61</v>
      </c>
      <c r="D17" s="43">
        <v>2466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2466</v>
      </c>
      <c r="O17" s="44">
        <f t="shared" si="2"/>
        <v>6.7747252747252746</v>
      </c>
      <c r="P17" s="9"/>
    </row>
    <row r="18" spans="1:119">
      <c r="A18" s="12"/>
      <c r="B18" s="23">
        <v>334.9</v>
      </c>
      <c r="C18" s="19" t="s">
        <v>63</v>
      </c>
      <c r="D18" s="43">
        <v>10335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10335</v>
      </c>
      <c r="O18" s="44">
        <f t="shared" si="2"/>
        <v>28.392857142857142</v>
      </c>
      <c r="P18" s="9"/>
    </row>
    <row r="19" spans="1:119">
      <c r="A19" s="12"/>
      <c r="B19" s="23">
        <v>335.12</v>
      </c>
      <c r="C19" s="19" t="s">
        <v>15</v>
      </c>
      <c r="D19" s="43">
        <v>16808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16808</v>
      </c>
      <c r="O19" s="44">
        <f t="shared" si="2"/>
        <v>46.175824175824175</v>
      </c>
      <c r="P19" s="9"/>
    </row>
    <row r="20" spans="1:119" ht="15.6">
      <c r="A20" s="27" t="s">
        <v>23</v>
      </c>
      <c r="B20" s="28"/>
      <c r="C20" s="29"/>
      <c r="D20" s="30">
        <f t="shared" ref="D20:M20" si="5">SUM(D21:D21)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37813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37813</v>
      </c>
      <c r="O20" s="42">
        <f t="shared" si="2"/>
        <v>103.88186813186813</v>
      </c>
      <c r="P20" s="10"/>
    </row>
    <row r="21" spans="1:119">
      <c r="A21" s="12"/>
      <c r="B21" s="23">
        <v>343.3</v>
      </c>
      <c r="C21" s="19" t="s">
        <v>26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37813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37813</v>
      </c>
      <c r="O21" s="44">
        <f t="shared" si="2"/>
        <v>103.88186813186813</v>
      </c>
      <c r="P21" s="9"/>
    </row>
    <row r="22" spans="1:119" ht="15.6">
      <c r="A22" s="27" t="s">
        <v>2</v>
      </c>
      <c r="B22" s="28"/>
      <c r="C22" s="29"/>
      <c r="D22" s="30">
        <f t="shared" ref="D22:M22" si="6">SUM(D23:D25)</f>
        <v>29883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21780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51663</v>
      </c>
      <c r="O22" s="42">
        <f t="shared" si="2"/>
        <v>141.93131868131869</v>
      </c>
      <c r="P22" s="10"/>
    </row>
    <row r="23" spans="1:119">
      <c r="A23" s="12"/>
      <c r="B23" s="23">
        <v>361.1</v>
      </c>
      <c r="C23" s="19" t="s">
        <v>31</v>
      </c>
      <c r="D23" s="43">
        <v>1948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1948</v>
      </c>
      <c r="O23" s="44">
        <f t="shared" si="2"/>
        <v>5.3516483516483513</v>
      </c>
      <c r="P23" s="9"/>
    </row>
    <row r="24" spans="1:119">
      <c r="A24" s="12"/>
      <c r="B24" s="23">
        <v>362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625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625</v>
      </c>
      <c r="O24" s="44">
        <f t="shared" si="2"/>
        <v>1.7170329670329669</v>
      </c>
      <c r="P24" s="9"/>
    </row>
    <row r="25" spans="1:119">
      <c r="A25" s="12"/>
      <c r="B25" s="23">
        <v>369.9</v>
      </c>
      <c r="C25" s="19" t="s">
        <v>34</v>
      </c>
      <c r="D25" s="43">
        <v>27935</v>
      </c>
      <c r="E25" s="43">
        <v>0</v>
      </c>
      <c r="F25" s="43">
        <v>0</v>
      </c>
      <c r="G25" s="43">
        <v>0</v>
      </c>
      <c r="H25" s="43">
        <v>0</v>
      </c>
      <c r="I25" s="43">
        <v>21155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49090</v>
      </c>
      <c r="O25" s="44">
        <f t="shared" si="2"/>
        <v>134.86263736263737</v>
      </c>
      <c r="P25" s="9"/>
    </row>
    <row r="26" spans="1:119" ht="15.6">
      <c r="A26" s="27" t="s">
        <v>24</v>
      </c>
      <c r="B26" s="28"/>
      <c r="C26" s="29"/>
      <c r="D26" s="30">
        <f t="shared" ref="D26:M26" si="7">SUM(D27:D27)</f>
        <v>23597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23597</v>
      </c>
      <c r="O26" s="42">
        <f t="shared" si="2"/>
        <v>64.82692307692308</v>
      </c>
      <c r="P26" s="9"/>
    </row>
    <row r="27" spans="1:119" ht="15.6" thickBot="1">
      <c r="A27" s="12"/>
      <c r="B27" s="23">
        <v>381</v>
      </c>
      <c r="C27" s="19" t="s">
        <v>35</v>
      </c>
      <c r="D27" s="43">
        <v>23597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23597</v>
      </c>
      <c r="O27" s="44">
        <f t="shared" si="2"/>
        <v>64.82692307692308</v>
      </c>
      <c r="P27" s="9"/>
    </row>
    <row r="28" spans="1:119" ht="16.2" thickBot="1">
      <c r="A28" s="13" t="s">
        <v>29</v>
      </c>
      <c r="B28" s="21"/>
      <c r="C28" s="20"/>
      <c r="D28" s="14">
        <f>SUM(D5,D11,D15,D20,D22,D26)</f>
        <v>339641</v>
      </c>
      <c r="E28" s="14">
        <f t="shared" ref="E28:M28" si="8">SUM(E5,E11,E15,E20,E22,E26)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59968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399609</v>
      </c>
      <c r="O28" s="36">
        <f t="shared" si="2"/>
        <v>1097.8269230769231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6" t="s">
        <v>65</v>
      </c>
      <c r="M30" s="116"/>
      <c r="N30" s="116"/>
      <c r="O30" s="40">
        <v>364</v>
      </c>
    </row>
    <row r="31" spans="1:119">
      <c r="A31" s="117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5"/>
    </row>
    <row r="32" spans="1:119" ht="15.75" customHeight="1" thickBot="1">
      <c r="A32" s="118" t="s">
        <v>48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SUM(D6:D10)</f>
        <v>26232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26232</v>
      </c>
      <c r="O5" s="31">
        <f t="shared" ref="O5:O30" si="2">(N5/O$32)</f>
        <v>72.065934065934073</v>
      </c>
      <c r="P5" s="6"/>
    </row>
    <row r="6" spans="1:133">
      <c r="A6" s="12"/>
      <c r="B6" s="23">
        <v>311</v>
      </c>
      <c r="C6" s="19" t="s">
        <v>1</v>
      </c>
      <c r="D6" s="43">
        <v>2364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2364</v>
      </c>
      <c r="O6" s="44">
        <f t="shared" si="2"/>
        <v>6.4945054945054945</v>
      </c>
      <c r="P6" s="9"/>
    </row>
    <row r="7" spans="1:133">
      <c r="A7" s="12"/>
      <c r="B7" s="23">
        <v>312.41000000000003</v>
      </c>
      <c r="C7" s="19" t="s">
        <v>9</v>
      </c>
      <c r="D7" s="43">
        <v>6500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6500</v>
      </c>
      <c r="O7" s="44">
        <f t="shared" si="2"/>
        <v>17.857142857142858</v>
      </c>
      <c r="P7" s="9"/>
    </row>
    <row r="8" spans="1:133">
      <c r="A8" s="12"/>
      <c r="B8" s="23">
        <v>312.60000000000002</v>
      </c>
      <c r="C8" s="19" t="s">
        <v>10</v>
      </c>
      <c r="D8" s="43">
        <v>15975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15975</v>
      </c>
      <c r="O8" s="44">
        <f t="shared" si="2"/>
        <v>43.887362637362635</v>
      </c>
      <c r="P8" s="9"/>
    </row>
    <row r="9" spans="1:133">
      <c r="A9" s="12"/>
      <c r="B9" s="23">
        <v>315</v>
      </c>
      <c r="C9" s="19" t="s">
        <v>11</v>
      </c>
      <c r="D9" s="43">
        <v>973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973</v>
      </c>
      <c r="O9" s="44">
        <f t="shared" si="2"/>
        <v>2.6730769230769229</v>
      </c>
      <c r="P9" s="9"/>
    </row>
    <row r="10" spans="1:133">
      <c r="A10" s="12"/>
      <c r="B10" s="23">
        <v>316</v>
      </c>
      <c r="C10" s="19" t="s">
        <v>12</v>
      </c>
      <c r="D10" s="43">
        <v>420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420</v>
      </c>
      <c r="O10" s="44">
        <f t="shared" si="2"/>
        <v>1.1538461538461537</v>
      </c>
      <c r="P10" s="9"/>
    </row>
    <row r="11" spans="1:133" ht="15.6">
      <c r="A11" s="27" t="s">
        <v>13</v>
      </c>
      <c r="B11" s="28"/>
      <c r="C11" s="29"/>
      <c r="D11" s="30">
        <f t="shared" ref="D11:M11" si="3">SUM(D12:D16)</f>
        <v>508093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508093</v>
      </c>
      <c r="O11" s="42">
        <f t="shared" si="2"/>
        <v>1395.8598901098901</v>
      </c>
      <c r="P11" s="10"/>
    </row>
    <row r="12" spans="1:133">
      <c r="A12" s="12"/>
      <c r="B12" s="23">
        <v>331.5</v>
      </c>
      <c r="C12" s="19" t="s">
        <v>14</v>
      </c>
      <c r="D12" s="43">
        <v>479286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479286</v>
      </c>
      <c r="O12" s="44">
        <f t="shared" si="2"/>
        <v>1316.7197802197802</v>
      </c>
      <c r="P12" s="9"/>
    </row>
    <row r="13" spans="1:133">
      <c r="A13" s="12"/>
      <c r="B13" s="23">
        <v>334.5</v>
      </c>
      <c r="C13" s="19" t="s">
        <v>50</v>
      </c>
      <c r="D13" s="43">
        <v>3188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3188</v>
      </c>
      <c r="O13" s="44">
        <f t="shared" si="2"/>
        <v>8.7582417582417591</v>
      </c>
      <c r="P13" s="9"/>
    </row>
    <row r="14" spans="1:133">
      <c r="A14" s="12"/>
      <c r="B14" s="23">
        <v>335.12</v>
      </c>
      <c r="C14" s="19" t="s">
        <v>15</v>
      </c>
      <c r="D14" s="43">
        <v>18448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18448</v>
      </c>
      <c r="O14" s="44">
        <f t="shared" si="2"/>
        <v>50.681318681318679</v>
      </c>
      <c r="P14" s="9"/>
    </row>
    <row r="15" spans="1:133">
      <c r="A15" s="12"/>
      <c r="B15" s="23">
        <v>335.15</v>
      </c>
      <c r="C15" s="19" t="s">
        <v>17</v>
      </c>
      <c r="D15" s="43">
        <v>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</v>
      </c>
      <c r="O15" s="44">
        <f t="shared" si="2"/>
        <v>5.7692307692307696E-2</v>
      </c>
      <c r="P15" s="9"/>
    </row>
    <row r="16" spans="1:133">
      <c r="A16" s="12"/>
      <c r="B16" s="23">
        <v>335.18</v>
      </c>
      <c r="C16" s="19" t="s">
        <v>18</v>
      </c>
      <c r="D16" s="43">
        <v>7150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7150</v>
      </c>
      <c r="O16" s="44">
        <f t="shared" si="2"/>
        <v>19.642857142857142</v>
      </c>
      <c r="P16" s="9"/>
    </row>
    <row r="17" spans="1:119" ht="15.6">
      <c r="A17" s="27" t="s">
        <v>23</v>
      </c>
      <c r="B17" s="28"/>
      <c r="C17" s="29"/>
      <c r="D17" s="30">
        <f t="shared" ref="D17:M17" si="4">SUM(D18:D22)</f>
        <v>27456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43198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70654</v>
      </c>
      <c r="O17" s="42">
        <f t="shared" si="2"/>
        <v>194.10439560439559</v>
      </c>
      <c r="P17" s="10"/>
    </row>
    <row r="18" spans="1:119">
      <c r="A18" s="12"/>
      <c r="B18" s="23">
        <v>342.2</v>
      </c>
      <c r="C18" s="19" t="s">
        <v>25</v>
      </c>
      <c r="D18" s="43">
        <v>6580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6580</v>
      </c>
      <c r="O18" s="44">
        <f t="shared" si="2"/>
        <v>18.076923076923077</v>
      </c>
      <c r="P18" s="9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43198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43198</v>
      </c>
      <c r="O19" s="44">
        <f t="shared" si="2"/>
        <v>118.67582417582418</v>
      </c>
      <c r="P19" s="9"/>
    </row>
    <row r="20" spans="1:119">
      <c r="A20" s="12"/>
      <c r="B20" s="23">
        <v>344.9</v>
      </c>
      <c r="C20" s="19" t="s">
        <v>27</v>
      </c>
      <c r="D20" s="43">
        <v>12174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12174</v>
      </c>
      <c r="O20" s="44">
        <f t="shared" si="2"/>
        <v>33.445054945054942</v>
      </c>
      <c r="P20" s="9"/>
    </row>
    <row r="21" spans="1:119">
      <c r="A21" s="12"/>
      <c r="B21" s="23">
        <v>347.2</v>
      </c>
      <c r="C21" s="19" t="s">
        <v>51</v>
      </c>
      <c r="D21" s="43">
        <v>8669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8669</v>
      </c>
      <c r="O21" s="44">
        <f t="shared" si="2"/>
        <v>23.815934065934066</v>
      </c>
      <c r="P21" s="9"/>
    </row>
    <row r="22" spans="1:119">
      <c r="A22" s="12"/>
      <c r="B22" s="23">
        <v>349</v>
      </c>
      <c r="C22" s="19" t="s">
        <v>52</v>
      </c>
      <c r="D22" s="43">
        <v>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</v>
      </c>
      <c r="O22" s="44">
        <f t="shared" si="2"/>
        <v>9.0659340659340656E-2</v>
      </c>
      <c r="P22" s="9"/>
    </row>
    <row r="23" spans="1:119" ht="15.6">
      <c r="A23" s="27" t="s">
        <v>2</v>
      </c>
      <c r="B23" s="28"/>
      <c r="C23" s="29"/>
      <c r="D23" s="30">
        <f t="shared" ref="D23:M23" si="5">SUM(D24:D27)</f>
        <v>8299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1135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9434</v>
      </c>
      <c r="O23" s="42">
        <f t="shared" si="2"/>
        <v>25.917582417582416</v>
      </c>
      <c r="P23" s="10"/>
    </row>
    <row r="24" spans="1:119">
      <c r="A24" s="12"/>
      <c r="B24" s="23">
        <v>361.1</v>
      </c>
      <c r="C24" s="19" t="s">
        <v>31</v>
      </c>
      <c r="D24" s="43">
        <v>2048</v>
      </c>
      <c r="E24" s="43">
        <v>0</v>
      </c>
      <c r="F24" s="43">
        <v>0</v>
      </c>
      <c r="G24" s="43">
        <v>0</v>
      </c>
      <c r="H24" s="43">
        <v>0</v>
      </c>
      <c r="I24" s="43">
        <v>105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2153</v>
      </c>
      <c r="O24" s="44">
        <f t="shared" si="2"/>
        <v>5.9148351648351651</v>
      </c>
      <c r="P24" s="9"/>
    </row>
    <row r="25" spans="1:119">
      <c r="A25" s="12"/>
      <c r="B25" s="23">
        <v>362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750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750</v>
      </c>
      <c r="O25" s="44">
        <f t="shared" si="2"/>
        <v>2.0604395604395602</v>
      </c>
      <c r="P25" s="9"/>
    </row>
    <row r="26" spans="1:119">
      <c r="A26" s="12"/>
      <c r="B26" s="23">
        <v>366</v>
      </c>
      <c r="C26" s="19" t="s">
        <v>33</v>
      </c>
      <c r="D26" s="43">
        <v>4615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4615</v>
      </c>
      <c r="O26" s="44">
        <f t="shared" si="2"/>
        <v>12.678571428571429</v>
      </c>
      <c r="P26" s="9"/>
    </row>
    <row r="27" spans="1:119">
      <c r="A27" s="12"/>
      <c r="B27" s="23">
        <v>369.9</v>
      </c>
      <c r="C27" s="19" t="s">
        <v>34</v>
      </c>
      <c r="D27" s="43">
        <v>1636</v>
      </c>
      <c r="E27" s="43">
        <v>0</v>
      </c>
      <c r="F27" s="43">
        <v>0</v>
      </c>
      <c r="G27" s="43">
        <v>0</v>
      </c>
      <c r="H27" s="43">
        <v>0</v>
      </c>
      <c r="I27" s="43">
        <v>280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1916</v>
      </c>
      <c r="O27" s="44">
        <f t="shared" si="2"/>
        <v>5.2637362637362637</v>
      </c>
      <c r="P27" s="9"/>
    </row>
    <row r="28" spans="1:119" ht="15.6">
      <c r="A28" s="27" t="s">
        <v>24</v>
      </c>
      <c r="B28" s="28"/>
      <c r="C28" s="29"/>
      <c r="D28" s="30">
        <f t="shared" ref="D28:M28" si="6">SUM(D29:D29)</f>
        <v>2845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0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2845</v>
      </c>
      <c r="O28" s="42">
        <f t="shared" si="2"/>
        <v>7.8159340659340657</v>
      </c>
      <c r="P28" s="9"/>
    </row>
    <row r="29" spans="1:119" ht="15.6" thickBot="1">
      <c r="A29" s="12"/>
      <c r="B29" s="23">
        <v>381</v>
      </c>
      <c r="C29" s="19" t="s">
        <v>35</v>
      </c>
      <c r="D29" s="43">
        <v>2845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2845</v>
      </c>
      <c r="O29" s="44">
        <f t="shared" si="2"/>
        <v>7.8159340659340657</v>
      </c>
      <c r="P29" s="9"/>
    </row>
    <row r="30" spans="1:119" ht="16.2" thickBot="1">
      <c r="A30" s="13" t="s">
        <v>29</v>
      </c>
      <c r="B30" s="21"/>
      <c r="C30" s="20"/>
      <c r="D30" s="14">
        <f>SUM(D5,D11,D17,D23,D28)</f>
        <v>572925</v>
      </c>
      <c r="E30" s="14">
        <f t="shared" ref="E30:M30" si="7">SUM(E5,E11,E17,E23,E28)</f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  <c r="I30" s="14">
        <f t="shared" si="7"/>
        <v>44333</v>
      </c>
      <c r="J30" s="14">
        <f t="shared" si="7"/>
        <v>0</v>
      </c>
      <c r="K30" s="14">
        <f t="shared" si="7"/>
        <v>0</v>
      </c>
      <c r="L30" s="14">
        <f t="shared" si="7"/>
        <v>0</v>
      </c>
      <c r="M30" s="14">
        <f t="shared" si="7"/>
        <v>0</v>
      </c>
      <c r="N30" s="14">
        <f t="shared" si="1"/>
        <v>617258</v>
      </c>
      <c r="O30" s="36">
        <f t="shared" si="2"/>
        <v>1695.7637362637363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6" t="s">
        <v>53</v>
      </c>
      <c r="M32" s="116"/>
      <c r="N32" s="116"/>
      <c r="O32" s="40">
        <v>364</v>
      </c>
    </row>
    <row r="33" spans="1:15">
      <c r="A33" s="11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</row>
    <row r="34" spans="1:15" ht="15.75" customHeight="1" thickBot="1">
      <c r="A34" s="118" t="s">
        <v>48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8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44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SUM(D6:D10)</f>
        <v>25120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25120</v>
      </c>
      <c r="O5" s="31">
        <f t="shared" ref="O5:O29" si="2">(N5/O$31)</f>
        <v>69.010989010989007</v>
      </c>
      <c r="P5" s="6"/>
    </row>
    <row r="6" spans="1:133">
      <c r="A6" s="12"/>
      <c r="B6" s="23">
        <v>311</v>
      </c>
      <c r="C6" s="19" t="s">
        <v>1</v>
      </c>
      <c r="D6" s="43">
        <v>2344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2344</v>
      </c>
      <c r="O6" s="44">
        <f t="shared" si="2"/>
        <v>6.4395604395604398</v>
      </c>
      <c r="P6" s="9"/>
    </row>
    <row r="7" spans="1:133">
      <c r="A7" s="12"/>
      <c r="B7" s="23">
        <v>312.41000000000003</v>
      </c>
      <c r="C7" s="19" t="s">
        <v>9</v>
      </c>
      <c r="D7" s="43">
        <v>6998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6998</v>
      </c>
      <c r="O7" s="44">
        <f t="shared" si="2"/>
        <v>19.225274725274726</v>
      </c>
      <c r="P7" s="9"/>
    </row>
    <row r="8" spans="1:133">
      <c r="A8" s="12"/>
      <c r="B8" s="23">
        <v>312.60000000000002</v>
      </c>
      <c r="C8" s="19" t="s">
        <v>10</v>
      </c>
      <c r="D8" s="43">
        <v>14440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14440</v>
      </c>
      <c r="O8" s="44">
        <f t="shared" si="2"/>
        <v>39.670329670329672</v>
      </c>
      <c r="P8" s="9"/>
    </row>
    <row r="9" spans="1:133">
      <c r="A9" s="12"/>
      <c r="B9" s="23">
        <v>315</v>
      </c>
      <c r="C9" s="19" t="s">
        <v>11</v>
      </c>
      <c r="D9" s="43">
        <v>953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953</v>
      </c>
      <c r="O9" s="44">
        <f t="shared" si="2"/>
        <v>2.6181318681318682</v>
      </c>
      <c r="P9" s="9"/>
    </row>
    <row r="10" spans="1:133">
      <c r="A10" s="12"/>
      <c r="B10" s="23">
        <v>316</v>
      </c>
      <c r="C10" s="19" t="s">
        <v>12</v>
      </c>
      <c r="D10" s="43">
        <v>385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385</v>
      </c>
      <c r="O10" s="44">
        <f t="shared" si="2"/>
        <v>1.0576923076923077</v>
      </c>
      <c r="P10" s="9"/>
    </row>
    <row r="11" spans="1:133" ht="15.6">
      <c r="A11" s="27" t="s">
        <v>13</v>
      </c>
      <c r="B11" s="28"/>
      <c r="C11" s="29"/>
      <c r="D11" s="30">
        <f t="shared" ref="D11:M11" si="3">SUM(D12:D16)</f>
        <v>34121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34121</v>
      </c>
      <c r="O11" s="42">
        <f t="shared" si="2"/>
        <v>93.739010989010993</v>
      </c>
      <c r="P11" s="10"/>
    </row>
    <row r="12" spans="1:133">
      <c r="A12" s="12"/>
      <c r="B12" s="23">
        <v>331.9</v>
      </c>
      <c r="C12" s="19" t="s">
        <v>45</v>
      </c>
      <c r="D12" s="43">
        <v>9137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9137</v>
      </c>
      <c r="O12" s="44">
        <f t="shared" si="2"/>
        <v>25.10164835164835</v>
      </c>
      <c r="P12" s="9"/>
    </row>
    <row r="13" spans="1:133">
      <c r="A13" s="12"/>
      <c r="B13" s="23">
        <v>335.12</v>
      </c>
      <c r="C13" s="19" t="s">
        <v>15</v>
      </c>
      <c r="D13" s="43">
        <v>17770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17770</v>
      </c>
      <c r="O13" s="44">
        <f t="shared" si="2"/>
        <v>48.818681318681321</v>
      </c>
      <c r="P13" s="9"/>
    </row>
    <row r="14" spans="1:133">
      <c r="A14" s="12"/>
      <c r="B14" s="23">
        <v>335.14</v>
      </c>
      <c r="C14" s="19" t="s">
        <v>16</v>
      </c>
      <c r="D14" s="43">
        <v>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</v>
      </c>
      <c r="O14" s="44">
        <f t="shared" si="2"/>
        <v>9.0659340659340656E-2</v>
      </c>
      <c r="P14" s="9"/>
    </row>
    <row r="15" spans="1:133">
      <c r="A15" s="12"/>
      <c r="B15" s="23">
        <v>335.15</v>
      </c>
      <c r="C15" s="19" t="s">
        <v>17</v>
      </c>
      <c r="D15" s="43">
        <v>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</v>
      </c>
      <c r="O15" s="44">
        <f t="shared" si="2"/>
        <v>5.7692307692307696E-2</v>
      </c>
      <c r="P15" s="9"/>
    </row>
    <row r="16" spans="1:133">
      <c r="A16" s="12"/>
      <c r="B16" s="23">
        <v>335.18</v>
      </c>
      <c r="C16" s="19" t="s">
        <v>18</v>
      </c>
      <c r="D16" s="43">
        <v>7160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7160</v>
      </c>
      <c r="O16" s="44">
        <f t="shared" si="2"/>
        <v>19.670329670329672</v>
      </c>
      <c r="P16" s="9"/>
    </row>
    <row r="17" spans="1:119" ht="15.6">
      <c r="A17" s="27" t="s">
        <v>23</v>
      </c>
      <c r="B17" s="28"/>
      <c r="C17" s="29"/>
      <c r="D17" s="30">
        <f t="shared" ref="D17:M17" si="4">SUM(D18:D20)</f>
        <v>18953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42158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61111</v>
      </c>
      <c r="O17" s="42">
        <f t="shared" si="2"/>
        <v>167.88736263736263</v>
      </c>
      <c r="P17" s="10"/>
    </row>
    <row r="18" spans="1:119">
      <c r="A18" s="12"/>
      <c r="B18" s="23">
        <v>342.2</v>
      </c>
      <c r="C18" s="19" t="s">
        <v>25</v>
      </c>
      <c r="D18" s="43">
        <v>6700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6700</v>
      </c>
      <c r="O18" s="44">
        <f t="shared" si="2"/>
        <v>18.406593406593405</v>
      </c>
      <c r="P18" s="9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42158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42158</v>
      </c>
      <c r="O19" s="44">
        <f t="shared" si="2"/>
        <v>115.81868131868131</v>
      </c>
      <c r="P19" s="9"/>
    </row>
    <row r="20" spans="1:119">
      <c r="A20" s="12"/>
      <c r="B20" s="23">
        <v>344.9</v>
      </c>
      <c r="C20" s="19" t="s">
        <v>27</v>
      </c>
      <c r="D20" s="43">
        <v>12253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12253</v>
      </c>
      <c r="O20" s="44">
        <f t="shared" si="2"/>
        <v>33.662087912087912</v>
      </c>
      <c r="P20" s="9"/>
    </row>
    <row r="21" spans="1:119" ht="15.6">
      <c r="A21" s="27" t="s">
        <v>2</v>
      </c>
      <c r="B21" s="28"/>
      <c r="C21" s="29"/>
      <c r="D21" s="30">
        <f t="shared" ref="D21:M21" si="5">SUM(D22:D26)</f>
        <v>13526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1610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15136</v>
      </c>
      <c r="O21" s="42">
        <f t="shared" si="2"/>
        <v>41.582417582417584</v>
      </c>
      <c r="P21" s="10"/>
    </row>
    <row r="22" spans="1:119">
      <c r="A22" s="12"/>
      <c r="B22" s="23">
        <v>361.1</v>
      </c>
      <c r="C22" s="19" t="s">
        <v>31</v>
      </c>
      <c r="D22" s="43">
        <v>2430</v>
      </c>
      <c r="E22" s="43">
        <v>0</v>
      </c>
      <c r="F22" s="43">
        <v>0</v>
      </c>
      <c r="G22" s="43">
        <v>0</v>
      </c>
      <c r="H22" s="43">
        <v>0</v>
      </c>
      <c r="I22" s="43">
        <v>135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2565</v>
      </c>
      <c r="O22" s="44">
        <f t="shared" si="2"/>
        <v>7.0467032967032965</v>
      </c>
      <c r="P22" s="9"/>
    </row>
    <row r="23" spans="1:119">
      <c r="A23" s="12"/>
      <c r="B23" s="23">
        <v>362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750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750</v>
      </c>
      <c r="O23" s="44">
        <f t="shared" si="2"/>
        <v>2.0604395604395602</v>
      </c>
      <c r="P23" s="9"/>
    </row>
    <row r="24" spans="1:119">
      <c r="A24" s="12"/>
      <c r="B24" s="23">
        <v>364</v>
      </c>
      <c r="C24" s="19" t="s">
        <v>46</v>
      </c>
      <c r="D24" s="43">
        <v>6000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6000</v>
      </c>
      <c r="O24" s="44">
        <f t="shared" si="2"/>
        <v>16.483516483516482</v>
      </c>
      <c r="P24" s="9"/>
    </row>
    <row r="25" spans="1:119">
      <c r="A25" s="12"/>
      <c r="B25" s="23">
        <v>366</v>
      </c>
      <c r="C25" s="19" t="s">
        <v>33</v>
      </c>
      <c r="D25" s="43">
        <v>2625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2625</v>
      </c>
      <c r="O25" s="44">
        <f t="shared" si="2"/>
        <v>7.2115384615384617</v>
      </c>
      <c r="P25" s="9"/>
    </row>
    <row r="26" spans="1:119">
      <c r="A26" s="12"/>
      <c r="B26" s="23">
        <v>369.9</v>
      </c>
      <c r="C26" s="19" t="s">
        <v>34</v>
      </c>
      <c r="D26" s="43">
        <v>2471</v>
      </c>
      <c r="E26" s="43">
        <v>0</v>
      </c>
      <c r="F26" s="43">
        <v>0</v>
      </c>
      <c r="G26" s="43">
        <v>0</v>
      </c>
      <c r="H26" s="43">
        <v>0</v>
      </c>
      <c r="I26" s="43">
        <v>725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3196</v>
      </c>
      <c r="O26" s="44">
        <f t="shared" si="2"/>
        <v>8.780219780219781</v>
      </c>
      <c r="P26" s="9"/>
    </row>
    <row r="27" spans="1:119" ht="15.6">
      <c r="A27" s="27" t="s">
        <v>24</v>
      </c>
      <c r="B27" s="28"/>
      <c r="C27" s="29"/>
      <c r="D27" s="30">
        <f t="shared" ref="D27:M27" si="6">SUM(D28:D28)</f>
        <v>5193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3169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8362</v>
      </c>
      <c r="O27" s="42">
        <f t="shared" si="2"/>
        <v>22.972527472527471</v>
      </c>
      <c r="P27" s="9"/>
    </row>
    <row r="28" spans="1:119" ht="15.6" thickBot="1">
      <c r="A28" s="12"/>
      <c r="B28" s="23">
        <v>381</v>
      </c>
      <c r="C28" s="19" t="s">
        <v>35</v>
      </c>
      <c r="D28" s="43">
        <v>5193</v>
      </c>
      <c r="E28" s="43">
        <v>0</v>
      </c>
      <c r="F28" s="43">
        <v>0</v>
      </c>
      <c r="G28" s="43">
        <v>0</v>
      </c>
      <c r="H28" s="43">
        <v>0</v>
      </c>
      <c r="I28" s="43">
        <v>3169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8362</v>
      </c>
      <c r="O28" s="44">
        <f t="shared" si="2"/>
        <v>22.972527472527471</v>
      </c>
      <c r="P28" s="9"/>
    </row>
    <row r="29" spans="1:119" ht="16.2" thickBot="1">
      <c r="A29" s="13" t="s">
        <v>29</v>
      </c>
      <c r="B29" s="21"/>
      <c r="C29" s="20"/>
      <c r="D29" s="14">
        <f>SUM(D5,D11,D17,D21,D27)</f>
        <v>96913</v>
      </c>
      <c r="E29" s="14">
        <f t="shared" ref="E29:M29" si="7">SUM(E5,E11,E17,E21,E27)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46937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1"/>
        <v>143850</v>
      </c>
      <c r="O29" s="36">
        <f t="shared" si="2"/>
        <v>395.19230769230768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6" t="s">
        <v>47</v>
      </c>
      <c r="M31" s="116"/>
      <c r="N31" s="116"/>
      <c r="O31" s="40">
        <v>364</v>
      </c>
    </row>
    <row r="32" spans="1:119">
      <c r="A32" s="11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5" ht="15.6" thickBot="1">
      <c r="A33" s="118" t="s">
        <v>48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30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SUM(D6:D10)</f>
        <v>27053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27053</v>
      </c>
      <c r="O5" s="31">
        <f t="shared" ref="O5:O29" si="2">(N5/O$31)</f>
        <v>71.379947229551448</v>
      </c>
      <c r="P5" s="6"/>
    </row>
    <row r="6" spans="1:133">
      <c r="A6" s="12"/>
      <c r="B6" s="23">
        <v>311</v>
      </c>
      <c r="C6" s="19" t="s">
        <v>1</v>
      </c>
      <c r="D6" s="43">
        <v>2146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2146</v>
      </c>
      <c r="O6" s="44">
        <f t="shared" si="2"/>
        <v>5.6622691292875986</v>
      </c>
      <c r="P6" s="9"/>
    </row>
    <row r="7" spans="1:133">
      <c r="A7" s="12"/>
      <c r="B7" s="23">
        <v>312.41000000000003</v>
      </c>
      <c r="C7" s="19" t="s">
        <v>9</v>
      </c>
      <c r="D7" s="43">
        <v>6610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6610</v>
      </c>
      <c r="O7" s="44">
        <f t="shared" si="2"/>
        <v>17.440633245382585</v>
      </c>
      <c r="P7" s="9"/>
    </row>
    <row r="8" spans="1:133">
      <c r="A8" s="12"/>
      <c r="B8" s="23">
        <v>312.60000000000002</v>
      </c>
      <c r="C8" s="19" t="s">
        <v>10</v>
      </c>
      <c r="D8" s="43">
        <v>16415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16415</v>
      </c>
      <c r="O8" s="44">
        <f t="shared" si="2"/>
        <v>43.311345646437992</v>
      </c>
      <c r="P8" s="9"/>
    </row>
    <row r="9" spans="1:133">
      <c r="A9" s="12"/>
      <c r="B9" s="23">
        <v>315</v>
      </c>
      <c r="C9" s="19" t="s">
        <v>11</v>
      </c>
      <c r="D9" s="43">
        <v>1007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1007</v>
      </c>
      <c r="O9" s="44">
        <f t="shared" si="2"/>
        <v>2.6569920844327175</v>
      </c>
      <c r="P9" s="9"/>
    </row>
    <row r="10" spans="1:133">
      <c r="A10" s="12"/>
      <c r="B10" s="23">
        <v>316</v>
      </c>
      <c r="C10" s="19" t="s">
        <v>12</v>
      </c>
      <c r="D10" s="43">
        <v>875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875</v>
      </c>
      <c r="O10" s="44">
        <f t="shared" si="2"/>
        <v>2.3087071240105539</v>
      </c>
      <c r="P10" s="9"/>
    </row>
    <row r="11" spans="1:133" ht="15.6">
      <c r="A11" s="27" t="s">
        <v>13</v>
      </c>
      <c r="B11" s="28"/>
      <c r="C11" s="29"/>
      <c r="D11" s="30">
        <f t="shared" ref="D11:M11" si="3">SUM(D12:D16)</f>
        <v>30281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30281</v>
      </c>
      <c r="O11" s="42">
        <f t="shared" si="2"/>
        <v>79.89709762532982</v>
      </c>
      <c r="P11" s="10"/>
    </row>
    <row r="12" spans="1:133">
      <c r="A12" s="12"/>
      <c r="B12" s="23">
        <v>331.5</v>
      </c>
      <c r="C12" s="19" t="s">
        <v>14</v>
      </c>
      <c r="D12" s="43">
        <v>4668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4668</v>
      </c>
      <c r="O12" s="44">
        <f t="shared" si="2"/>
        <v>12.316622691292876</v>
      </c>
      <c r="P12" s="9"/>
    </row>
    <row r="13" spans="1:133">
      <c r="A13" s="12"/>
      <c r="B13" s="23">
        <v>335.12</v>
      </c>
      <c r="C13" s="19" t="s">
        <v>15</v>
      </c>
      <c r="D13" s="43">
        <v>18203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18203</v>
      </c>
      <c r="O13" s="44">
        <f t="shared" si="2"/>
        <v>48.029023746701846</v>
      </c>
      <c r="P13" s="9"/>
    </row>
    <row r="14" spans="1:133">
      <c r="A14" s="12"/>
      <c r="B14" s="23">
        <v>335.14</v>
      </c>
      <c r="C14" s="19" t="s">
        <v>16</v>
      </c>
      <c r="D14" s="43">
        <v>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</v>
      </c>
      <c r="O14" s="44">
        <f t="shared" si="2"/>
        <v>8.7071240105540904E-2</v>
      </c>
      <c r="P14" s="9"/>
    </row>
    <row r="15" spans="1:133">
      <c r="A15" s="12"/>
      <c r="B15" s="23">
        <v>335.15</v>
      </c>
      <c r="C15" s="19" t="s">
        <v>17</v>
      </c>
      <c r="D15" s="43">
        <v>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</v>
      </c>
      <c r="O15" s="44">
        <f t="shared" si="2"/>
        <v>5.5408970976253295E-2</v>
      </c>
      <c r="P15" s="9"/>
    </row>
    <row r="16" spans="1:133">
      <c r="A16" s="12"/>
      <c r="B16" s="23">
        <v>335.18</v>
      </c>
      <c r="C16" s="19" t="s">
        <v>18</v>
      </c>
      <c r="D16" s="43">
        <v>7356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7356</v>
      </c>
      <c r="O16" s="44">
        <f t="shared" si="2"/>
        <v>19.408970976253297</v>
      </c>
      <c r="P16" s="9"/>
    </row>
    <row r="17" spans="1:119" ht="15.6">
      <c r="A17" s="27" t="s">
        <v>23</v>
      </c>
      <c r="B17" s="28"/>
      <c r="C17" s="29"/>
      <c r="D17" s="30">
        <f t="shared" ref="D17:M17" si="4">SUM(D18:D21)</f>
        <v>29794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41783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71577</v>
      </c>
      <c r="O17" s="42">
        <f t="shared" si="2"/>
        <v>188.85751978891821</v>
      </c>
      <c r="P17" s="10"/>
    </row>
    <row r="18" spans="1:119">
      <c r="A18" s="12"/>
      <c r="B18" s="23">
        <v>342.2</v>
      </c>
      <c r="C18" s="19" t="s">
        <v>25</v>
      </c>
      <c r="D18" s="43">
        <v>16711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16711</v>
      </c>
      <c r="O18" s="44">
        <f t="shared" si="2"/>
        <v>44.092348284960423</v>
      </c>
      <c r="P18" s="9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41783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41783</v>
      </c>
      <c r="O19" s="44">
        <f t="shared" si="2"/>
        <v>110.24538258575198</v>
      </c>
      <c r="P19" s="9"/>
    </row>
    <row r="20" spans="1:119">
      <c r="A20" s="12"/>
      <c r="B20" s="23">
        <v>344.9</v>
      </c>
      <c r="C20" s="19" t="s">
        <v>27</v>
      </c>
      <c r="D20" s="43">
        <v>12062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12062</v>
      </c>
      <c r="O20" s="44">
        <f t="shared" si="2"/>
        <v>31.825857519788919</v>
      </c>
      <c r="P20" s="9"/>
    </row>
    <row r="21" spans="1:119">
      <c r="A21" s="12"/>
      <c r="B21" s="23">
        <v>347.9</v>
      </c>
      <c r="C21" s="19" t="s">
        <v>28</v>
      </c>
      <c r="D21" s="43">
        <v>1021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1021</v>
      </c>
      <c r="O21" s="44">
        <f t="shared" si="2"/>
        <v>2.6939313984168867</v>
      </c>
      <c r="P21" s="9"/>
    </row>
    <row r="22" spans="1:119" ht="15.6">
      <c r="A22" s="27" t="s">
        <v>2</v>
      </c>
      <c r="B22" s="28"/>
      <c r="C22" s="29"/>
      <c r="D22" s="30">
        <f t="shared" ref="D22:M22" si="5">SUM(D23:D26)</f>
        <v>7033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1349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8382</v>
      </c>
      <c r="O22" s="42">
        <f t="shared" si="2"/>
        <v>22.116094986807386</v>
      </c>
      <c r="P22" s="10"/>
    </row>
    <row r="23" spans="1:119">
      <c r="A23" s="12"/>
      <c r="B23" s="23">
        <v>361.1</v>
      </c>
      <c r="C23" s="19" t="s">
        <v>31</v>
      </c>
      <c r="D23" s="43">
        <v>2761</v>
      </c>
      <c r="E23" s="43">
        <v>0</v>
      </c>
      <c r="F23" s="43">
        <v>0</v>
      </c>
      <c r="G23" s="43">
        <v>0</v>
      </c>
      <c r="H23" s="43">
        <v>0</v>
      </c>
      <c r="I23" s="43">
        <v>90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2851</v>
      </c>
      <c r="O23" s="44">
        <f t="shared" si="2"/>
        <v>7.522427440633245</v>
      </c>
      <c r="P23" s="9"/>
    </row>
    <row r="24" spans="1:119">
      <c r="A24" s="12"/>
      <c r="B24" s="23">
        <v>362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1125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1125</v>
      </c>
      <c r="O24" s="44">
        <f t="shared" si="2"/>
        <v>2.9683377308707124</v>
      </c>
      <c r="P24" s="9"/>
    </row>
    <row r="25" spans="1:119">
      <c r="A25" s="12"/>
      <c r="B25" s="23">
        <v>366</v>
      </c>
      <c r="C25" s="19" t="s">
        <v>33</v>
      </c>
      <c r="D25" s="43">
        <v>2584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2584</v>
      </c>
      <c r="O25" s="44">
        <f t="shared" si="2"/>
        <v>6.8179419525065965</v>
      </c>
      <c r="P25" s="9"/>
    </row>
    <row r="26" spans="1:119">
      <c r="A26" s="12"/>
      <c r="B26" s="23">
        <v>369.9</v>
      </c>
      <c r="C26" s="19" t="s">
        <v>34</v>
      </c>
      <c r="D26" s="43">
        <v>1688</v>
      </c>
      <c r="E26" s="43">
        <v>0</v>
      </c>
      <c r="F26" s="43">
        <v>0</v>
      </c>
      <c r="G26" s="43">
        <v>0</v>
      </c>
      <c r="H26" s="43">
        <v>0</v>
      </c>
      <c r="I26" s="43">
        <v>134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1822</v>
      </c>
      <c r="O26" s="44">
        <f t="shared" si="2"/>
        <v>4.8073878627968334</v>
      </c>
      <c r="P26" s="9"/>
    </row>
    <row r="27" spans="1:119" ht="15.6">
      <c r="A27" s="27" t="s">
        <v>24</v>
      </c>
      <c r="B27" s="28"/>
      <c r="C27" s="29"/>
      <c r="D27" s="30">
        <f t="shared" ref="D27:M27" si="6">SUM(D28:D28)</f>
        <v>9463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3907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13370</v>
      </c>
      <c r="O27" s="42">
        <f t="shared" si="2"/>
        <v>35.277044854881268</v>
      </c>
      <c r="P27" s="9"/>
    </row>
    <row r="28" spans="1:119" ht="15.6" thickBot="1">
      <c r="A28" s="12"/>
      <c r="B28" s="23">
        <v>381</v>
      </c>
      <c r="C28" s="19" t="s">
        <v>35</v>
      </c>
      <c r="D28" s="43">
        <v>9463</v>
      </c>
      <c r="E28" s="43">
        <v>0</v>
      </c>
      <c r="F28" s="43">
        <v>0</v>
      </c>
      <c r="G28" s="43">
        <v>0</v>
      </c>
      <c r="H28" s="43">
        <v>0</v>
      </c>
      <c r="I28" s="43">
        <v>3907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13370</v>
      </c>
      <c r="O28" s="44">
        <f t="shared" si="2"/>
        <v>35.277044854881268</v>
      </c>
      <c r="P28" s="9"/>
    </row>
    <row r="29" spans="1:119" ht="16.2" thickBot="1">
      <c r="A29" s="13" t="s">
        <v>29</v>
      </c>
      <c r="B29" s="21"/>
      <c r="C29" s="20"/>
      <c r="D29" s="14">
        <f>SUM(D5,D11,D17,D22,D27)</f>
        <v>103624</v>
      </c>
      <c r="E29" s="14">
        <f t="shared" ref="E29:M29" si="7">SUM(E5,E11,E17,E22,E27)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47039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1"/>
        <v>150663</v>
      </c>
      <c r="O29" s="36">
        <f t="shared" si="2"/>
        <v>397.52770448548813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6" t="s">
        <v>42</v>
      </c>
      <c r="M31" s="116"/>
      <c r="N31" s="116"/>
      <c r="O31" s="40">
        <v>379</v>
      </c>
    </row>
    <row r="32" spans="1:119">
      <c r="A32" s="11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5" ht="15.75" customHeight="1" thickBot="1">
      <c r="A33" s="118" t="s">
        <v>48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66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SUM(D6:D10)</f>
        <v>28561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28561</v>
      </c>
      <c r="O5" s="31">
        <f t="shared" ref="O5:O30" si="2">(N5/O$32)</f>
        <v>75.35883905013192</v>
      </c>
      <c r="P5" s="6"/>
    </row>
    <row r="6" spans="1:133">
      <c r="A6" s="12"/>
      <c r="B6" s="23">
        <v>311</v>
      </c>
      <c r="C6" s="19" t="s">
        <v>1</v>
      </c>
      <c r="D6" s="43">
        <v>2375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2375</v>
      </c>
      <c r="O6" s="44">
        <f t="shared" si="2"/>
        <v>6.2664907651715041</v>
      </c>
      <c r="P6" s="9"/>
    </row>
    <row r="7" spans="1:133">
      <c r="A7" s="12"/>
      <c r="B7" s="23">
        <v>312.41000000000003</v>
      </c>
      <c r="C7" s="19" t="s">
        <v>9</v>
      </c>
      <c r="D7" s="43">
        <v>6397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6397</v>
      </c>
      <c r="O7" s="44">
        <f t="shared" si="2"/>
        <v>16.878627968337732</v>
      </c>
      <c r="P7" s="9"/>
    </row>
    <row r="8" spans="1:133">
      <c r="A8" s="12"/>
      <c r="B8" s="23">
        <v>312.60000000000002</v>
      </c>
      <c r="C8" s="19" t="s">
        <v>10</v>
      </c>
      <c r="D8" s="43">
        <v>18423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18423</v>
      </c>
      <c r="O8" s="44">
        <f t="shared" si="2"/>
        <v>48.609498680738788</v>
      </c>
      <c r="P8" s="9"/>
    </row>
    <row r="9" spans="1:133">
      <c r="A9" s="12"/>
      <c r="B9" s="23">
        <v>315</v>
      </c>
      <c r="C9" s="19" t="s">
        <v>11</v>
      </c>
      <c r="D9" s="43">
        <v>736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736</v>
      </c>
      <c r="O9" s="44">
        <f t="shared" si="2"/>
        <v>1.9419525065963061</v>
      </c>
      <c r="P9" s="9"/>
    </row>
    <row r="10" spans="1:133">
      <c r="A10" s="12"/>
      <c r="B10" s="23">
        <v>316</v>
      </c>
      <c r="C10" s="19" t="s">
        <v>12</v>
      </c>
      <c r="D10" s="43">
        <v>630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630</v>
      </c>
      <c r="O10" s="44">
        <f t="shared" si="2"/>
        <v>1.6622691292875988</v>
      </c>
      <c r="P10" s="9"/>
    </row>
    <row r="11" spans="1:133" ht="15.6">
      <c r="A11" s="27" t="s">
        <v>13</v>
      </c>
      <c r="B11" s="28"/>
      <c r="C11" s="29"/>
      <c r="D11" s="30">
        <f t="shared" ref="D11:M11" si="3">SUM(D12:D16)</f>
        <v>50549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50549</v>
      </c>
      <c r="O11" s="42">
        <f t="shared" si="2"/>
        <v>133.37467018469658</v>
      </c>
      <c r="P11" s="10"/>
    </row>
    <row r="12" spans="1:133">
      <c r="A12" s="12"/>
      <c r="B12" s="23">
        <v>334.7</v>
      </c>
      <c r="C12" s="19" t="s">
        <v>62</v>
      </c>
      <c r="D12" s="43">
        <v>20812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20812</v>
      </c>
      <c r="O12" s="44">
        <f t="shared" si="2"/>
        <v>54.912928759894456</v>
      </c>
      <c r="P12" s="9"/>
    </row>
    <row r="13" spans="1:133">
      <c r="A13" s="12"/>
      <c r="B13" s="23">
        <v>335.12</v>
      </c>
      <c r="C13" s="19" t="s">
        <v>15</v>
      </c>
      <c r="D13" s="43">
        <v>20221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20221</v>
      </c>
      <c r="O13" s="44">
        <f t="shared" si="2"/>
        <v>53.353562005277048</v>
      </c>
      <c r="P13" s="9"/>
    </row>
    <row r="14" spans="1:133">
      <c r="A14" s="12"/>
      <c r="B14" s="23">
        <v>335.14</v>
      </c>
      <c r="C14" s="19" t="s">
        <v>16</v>
      </c>
      <c r="D14" s="43">
        <v>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</v>
      </c>
      <c r="O14" s="44">
        <f t="shared" si="2"/>
        <v>8.7071240105540904E-2</v>
      </c>
      <c r="P14" s="9"/>
    </row>
    <row r="15" spans="1:133">
      <c r="A15" s="12"/>
      <c r="B15" s="23">
        <v>335.15</v>
      </c>
      <c r="C15" s="19" t="s">
        <v>17</v>
      </c>
      <c r="D15" s="43">
        <v>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</v>
      </c>
      <c r="O15" s="44">
        <f t="shared" si="2"/>
        <v>5.5408970976253295E-2</v>
      </c>
      <c r="P15" s="9"/>
    </row>
    <row r="16" spans="1:133">
      <c r="A16" s="12"/>
      <c r="B16" s="23">
        <v>335.18</v>
      </c>
      <c r="C16" s="19" t="s">
        <v>18</v>
      </c>
      <c r="D16" s="43">
        <v>9462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9462</v>
      </c>
      <c r="O16" s="44">
        <f t="shared" si="2"/>
        <v>24.965699208443272</v>
      </c>
      <c r="P16" s="9"/>
    </row>
    <row r="17" spans="1:119" ht="15.6">
      <c r="A17" s="27" t="s">
        <v>23</v>
      </c>
      <c r="B17" s="28"/>
      <c r="C17" s="29"/>
      <c r="D17" s="30">
        <f t="shared" ref="D17:M17" si="4">SUM(D18:D21)</f>
        <v>39710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43281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82991</v>
      </c>
      <c r="O17" s="42">
        <f t="shared" si="2"/>
        <v>218.97361477572559</v>
      </c>
      <c r="P17" s="10"/>
    </row>
    <row r="18" spans="1:119">
      <c r="A18" s="12"/>
      <c r="B18" s="23">
        <v>342.2</v>
      </c>
      <c r="C18" s="19" t="s">
        <v>25</v>
      </c>
      <c r="D18" s="43">
        <v>24857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24857</v>
      </c>
      <c r="O18" s="44">
        <f t="shared" si="2"/>
        <v>65.585751978891821</v>
      </c>
      <c r="P18" s="9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43281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43281</v>
      </c>
      <c r="O19" s="44">
        <f t="shared" si="2"/>
        <v>114.19788918205805</v>
      </c>
      <c r="P19" s="9"/>
    </row>
    <row r="20" spans="1:119">
      <c r="A20" s="12"/>
      <c r="B20" s="23">
        <v>344.9</v>
      </c>
      <c r="C20" s="19" t="s">
        <v>27</v>
      </c>
      <c r="D20" s="43">
        <v>13653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13653</v>
      </c>
      <c r="O20" s="44">
        <f t="shared" si="2"/>
        <v>36.023746701846967</v>
      </c>
      <c r="P20" s="9"/>
    </row>
    <row r="21" spans="1:119">
      <c r="A21" s="12"/>
      <c r="B21" s="23">
        <v>347.9</v>
      </c>
      <c r="C21" s="19" t="s">
        <v>28</v>
      </c>
      <c r="D21" s="43">
        <v>1200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1200</v>
      </c>
      <c r="O21" s="44">
        <f t="shared" si="2"/>
        <v>3.1662269129287597</v>
      </c>
      <c r="P21" s="9"/>
    </row>
    <row r="22" spans="1:119" ht="15.6">
      <c r="A22" s="27" t="s">
        <v>2</v>
      </c>
      <c r="B22" s="28"/>
      <c r="C22" s="29"/>
      <c r="D22" s="30">
        <f t="shared" ref="D22:M22" si="5">SUM(D23:D26)</f>
        <v>22338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4492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26830</v>
      </c>
      <c r="O22" s="42">
        <f t="shared" si="2"/>
        <v>70.791556728232194</v>
      </c>
      <c r="P22" s="10"/>
    </row>
    <row r="23" spans="1:119">
      <c r="A23" s="12"/>
      <c r="B23" s="23">
        <v>361.1</v>
      </c>
      <c r="C23" s="19" t="s">
        <v>31</v>
      </c>
      <c r="D23" s="43">
        <v>5182</v>
      </c>
      <c r="E23" s="43">
        <v>0</v>
      </c>
      <c r="F23" s="43">
        <v>0</v>
      </c>
      <c r="G23" s="43">
        <v>0</v>
      </c>
      <c r="H23" s="43">
        <v>0</v>
      </c>
      <c r="I23" s="43">
        <v>124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5306</v>
      </c>
      <c r="O23" s="44">
        <f t="shared" si="2"/>
        <v>14</v>
      </c>
      <c r="P23" s="9"/>
    </row>
    <row r="24" spans="1:119">
      <c r="A24" s="12"/>
      <c r="B24" s="23">
        <v>362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1500</v>
      </c>
      <c r="O24" s="44">
        <f t="shared" si="2"/>
        <v>3.9577836411609497</v>
      </c>
      <c r="P24" s="9"/>
    </row>
    <row r="25" spans="1:119">
      <c r="A25" s="12"/>
      <c r="B25" s="23">
        <v>366</v>
      </c>
      <c r="C25" s="19" t="s">
        <v>33</v>
      </c>
      <c r="D25" s="43">
        <v>5943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5943</v>
      </c>
      <c r="O25" s="44">
        <f t="shared" si="2"/>
        <v>15.680738786279683</v>
      </c>
      <c r="P25" s="9"/>
    </row>
    <row r="26" spans="1:119">
      <c r="A26" s="12"/>
      <c r="B26" s="23">
        <v>369.9</v>
      </c>
      <c r="C26" s="19" t="s">
        <v>34</v>
      </c>
      <c r="D26" s="43">
        <v>11213</v>
      </c>
      <c r="E26" s="43">
        <v>0</v>
      </c>
      <c r="F26" s="43">
        <v>0</v>
      </c>
      <c r="G26" s="43">
        <v>0</v>
      </c>
      <c r="H26" s="43">
        <v>0</v>
      </c>
      <c r="I26" s="43">
        <v>2868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14081</v>
      </c>
      <c r="O26" s="44">
        <f t="shared" si="2"/>
        <v>37.153034300791553</v>
      </c>
      <c r="P26" s="9"/>
    </row>
    <row r="27" spans="1:119" ht="15.6">
      <c r="A27" s="27" t="s">
        <v>24</v>
      </c>
      <c r="B27" s="28"/>
      <c r="C27" s="29"/>
      <c r="D27" s="30">
        <f t="shared" ref="D27:M27" si="6">SUM(D28:D29)</f>
        <v>30000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525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30525</v>
      </c>
      <c r="O27" s="42">
        <f t="shared" si="2"/>
        <v>80.540897097625333</v>
      </c>
      <c r="P27" s="9"/>
    </row>
    <row r="28" spans="1:119">
      <c r="A28" s="12"/>
      <c r="B28" s="23">
        <v>381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525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525</v>
      </c>
      <c r="O28" s="44">
        <f t="shared" si="2"/>
        <v>1.3852242744063326</v>
      </c>
      <c r="P28" s="9"/>
    </row>
    <row r="29" spans="1:119" ht="15.6" thickBot="1">
      <c r="A29" s="12"/>
      <c r="B29" s="23">
        <v>384</v>
      </c>
      <c r="C29" s="19" t="s">
        <v>64</v>
      </c>
      <c r="D29" s="43">
        <v>30000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30000</v>
      </c>
      <c r="O29" s="44">
        <f t="shared" si="2"/>
        <v>79.155672823218993</v>
      </c>
      <c r="P29" s="9"/>
    </row>
    <row r="30" spans="1:119" ht="16.2" thickBot="1">
      <c r="A30" s="13" t="s">
        <v>29</v>
      </c>
      <c r="B30" s="21"/>
      <c r="C30" s="20"/>
      <c r="D30" s="14">
        <f>SUM(D5,D11,D17,D22,D27)</f>
        <v>171158</v>
      </c>
      <c r="E30" s="14">
        <f t="shared" ref="E30:M30" si="7">SUM(E5,E11,E17,E22,E27)</f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  <c r="I30" s="14">
        <f t="shared" si="7"/>
        <v>48298</v>
      </c>
      <c r="J30" s="14">
        <f t="shared" si="7"/>
        <v>0</v>
      </c>
      <c r="K30" s="14">
        <f t="shared" si="7"/>
        <v>0</v>
      </c>
      <c r="L30" s="14">
        <f t="shared" si="7"/>
        <v>0</v>
      </c>
      <c r="M30" s="14">
        <f t="shared" si="7"/>
        <v>0</v>
      </c>
      <c r="N30" s="14">
        <f t="shared" si="1"/>
        <v>219456</v>
      </c>
      <c r="O30" s="36">
        <f t="shared" si="2"/>
        <v>579.03957783641158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6" t="s">
        <v>67</v>
      </c>
      <c r="M32" s="116"/>
      <c r="N32" s="116"/>
      <c r="O32" s="40">
        <v>379</v>
      </c>
    </row>
    <row r="33" spans="1:15">
      <c r="A33" s="11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</row>
    <row r="34" spans="1:15" ht="15.75" customHeight="1" thickBot="1">
      <c r="A34" s="118" t="s">
        <v>48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8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7"/>
      <c r="R1"/>
    </row>
    <row r="2" spans="1:134" ht="23.4" thickBot="1">
      <c r="A2" s="122" t="s">
        <v>115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  <c r="Q2" s="7"/>
      <c r="R2"/>
    </row>
    <row r="3" spans="1:134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7"/>
      <c r="M3" s="128"/>
      <c r="N3" s="34"/>
      <c r="O3" s="35"/>
      <c r="P3" s="129" t="s">
        <v>107</v>
      </c>
      <c r="Q3" s="11"/>
      <c r="R3"/>
    </row>
    <row r="4" spans="1:134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108</v>
      </c>
      <c r="N4" s="33" t="s">
        <v>8</v>
      </c>
      <c r="O4" s="33" t="s">
        <v>109</v>
      </c>
      <c r="P4" s="11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110</v>
      </c>
      <c r="B5" s="24"/>
      <c r="C5" s="24"/>
      <c r="D5" s="25">
        <f t="shared" ref="D5:N5" si="0">SUM(D6:D9)</f>
        <v>66508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66508</v>
      </c>
      <c r="P5" s="31">
        <f t="shared" ref="P5:P26" si="1">(O5/P$28)</f>
        <v>190.02285714285713</v>
      </c>
      <c r="Q5" s="6"/>
    </row>
    <row r="6" spans="1:134">
      <c r="A6" s="12"/>
      <c r="B6" s="23">
        <v>311</v>
      </c>
      <c r="C6" s="19" t="s">
        <v>1</v>
      </c>
      <c r="D6" s="43">
        <v>18275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18275</v>
      </c>
      <c r="P6" s="44">
        <f t="shared" si="1"/>
        <v>52.214285714285715</v>
      </c>
      <c r="Q6" s="9"/>
    </row>
    <row r="7" spans="1:134">
      <c r="A7" s="12"/>
      <c r="B7" s="23">
        <v>314.10000000000002</v>
      </c>
      <c r="C7" s="19" t="s">
        <v>116</v>
      </c>
      <c r="D7" s="43">
        <v>15715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15715</v>
      </c>
      <c r="P7" s="44">
        <f t="shared" si="1"/>
        <v>44.9</v>
      </c>
      <c r="Q7" s="9"/>
    </row>
    <row r="8" spans="1:134">
      <c r="A8" s="12"/>
      <c r="B8" s="23">
        <v>315.10000000000002</v>
      </c>
      <c r="C8" s="19" t="s">
        <v>111</v>
      </c>
      <c r="D8" s="43">
        <v>554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554</v>
      </c>
      <c r="P8" s="44">
        <f t="shared" si="1"/>
        <v>1.582857142857143</v>
      </c>
      <c r="Q8" s="9"/>
    </row>
    <row r="9" spans="1:134">
      <c r="A9" s="12"/>
      <c r="B9" s="23">
        <v>319.89999999999998</v>
      </c>
      <c r="C9" s="19" t="s">
        <v>56</v>
      </c>
      <c r="D9" s="43">
        <v>31964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31964</v>
      </c>
      <c r="P9" s="44">
        <f t="shared" si="1"/>
        <v>91.325714285714284</v>
      </c>
      <c r="Q9" s="9"/>
    </row>
    <row r="10" spans="1:134" ht="15.6">
      <c r="A10" s="27" t="s">
        <v>57</v>
      </c>
      <c r="B10" s="28"/>
      <c r="C10" s="29"/>
      <c r="D10" s="30">
        <f t="shared" ref="D10:N10" si="3">SUM(D11:D11)</f>
        <v>6714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6714</v>
      </c>
      <c r="P10" s="42">
        <f t="shared" si="1"/>
        <v>19.182857142857141</v>
      </c>
      <c r="Q10" s="10"/>
    </row>
    <row r="11" spans="1:134">
      <c r="A11" s="12"/>
      <c r="B11" s="23">
        <v>323.10000000000002</v>
      </c>
      <c r="C11" s="19" t="s">
        <v>82</v>
      </c>
      <c r="D11" s="43">
        <v>6714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6714</v>
      </c>
      <c r="P11" s="44">
        <f t="shared" si="1"/>
        <v>19.182857142857141</v>
      </c>
      <c r="Q11" s="9"/>
    </row>
    <row r="12" spans="1:134" ht="15.6">
      <c r="A12" s="27" t="s">
        <v>113</v>
      </c>
      <c r="B12" s="28"/>
      <c r="C12" s="29"/>
      <c r="D12" s="30">
        <f t="shared" ref="D12:N12" si="5">SUM(D13:D17)</f>
        <v>94088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41">
        <f>SUM(D12:N12)</f>
        <v>94088</v>
      </c>
      <c r="P12" s="42">
        <f t="shared" si="1"/>
        <v>268.82285714285712</v>
      </c>
      <c r="Q12" s="10"/>
    </row>
    <row r="13" spans="1:134">
      <c r="A13" s="12"/>
      <c r="B13" s="23">
        <v>331.51</v>
      </c>
      <c r="C13" s="19" t="s">
        <v>117</v>
      </c>
      <c r="D13" s="43">
        <v>37286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6">SUM(D13:N13)</f>
        <v>37286</v>
      </c>
      <c r="P13" s="44">
        <f t="shared" si="1"/>
        <v>106.53142857142858</v>
      </c>
      <c r="Q13" s="9"/>
    </row>
    <row r="14" spans="1:134">
      <c r="A14" s="12"/>
      <c r="B14" s="23">
        <v>334.49</v>
      </c>
      <c r="C14" s="19" t="s">
        <v>118</v>
      </c>
      <c r="D14" s="43">
        <v>8289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8289</v>
      </c>
      <c r="P14" s="44">
        <f t="shared" si="1"/>
        <v>23.682857142857141</v>
      </c>
      <c r="Q14" s="9"/>
    </row>
    <row r="15" spans="1:134">
      <c r="A15" s="12"/>
      <c r="B15" s="23">
        <v>335.125</v>
      </c>
      <c r="C15" s="19" t="s">
        <v>119</v>
      </c>
      <c r="D15" s="43">
        <v>35602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35602</v>
      </c>
      <c r="P15" s="44">
        <f t="shared" si="1"/>
        <v>101.72</v>
      </c>
      <c r="Q15" s="9"/>
    </row>
    <row r="16" spans="1:134">
      <c r="A16" s="12"/>
      <c r="B16" s="23">
        <v>335.15</v>
      </c>
      <c r="C16" s="19" t="s">
        <v>92</v>
      </c>
      <c r="D16" s="43">
        <v>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21</v>
      </c>
      <c r="P16" s="44">
        <f t="shared" si="1"/>
        <v>0.06</v>
      </c>
      <c r="Q16" s="9"/>
    </row>
    <row r="17" spans="1:120">
      <c r="A17" s="12"/>
      <c r="B17" s="23">
        <v>335.18</v>
      </c>
      <c r="C17" s="19" t="s">
        <v>114</v>
      </c>
      <c r="D17" s="43">
        <v>12890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12890</v>
      </c>
      <c r="P17" s="44">
        <f t="shared" si="1"/>
        <v>36.828571428571429</v>
      </c>
      <c r="Q17" s="9"/>
    </row>
    <row r="18" spans="1:120" ht="15.6">
      <c r="A18" s="27" t="s">
        <v>23</v>
      </c>
      <c r="B18" s="28"/>
      <c r="C18" s="29"/>
      <c r="D18" s="30">
        <f t="shared" ref="D18:N18" si="7">SUM(D19:D20)</f>
        <v>0</v>
      </c>
      <c r="E18" s="30">
        <f t="shared" si="7"/>
        <v>2532</v>
      </c>
      <c r="F18" s="30">
        <f t="shared" si="7"/>
        <v>0</v>
      </c>
      <c r="G18" s="30">
        <f t="shared" si="7"/>
        <v>0</v>
      </c>
      <c r="H18" s="30">
        <f t="shared" si="7"/>
        <v>0</v>
      </c>
      <c r="I18" s="30">
        <f t="shared" si="7"/>
        <v>68041</v>
      </c>
      <c r="J18" s="30">
        <f t="shared" si="7"/>
        <v>0</v>
      </c>
      <c r="K18" s="30">
        <f t="shared" si="7"/>
        <v>0</v>
      </c>
      <c r="L18" s="30">
        <f t="shared" si="7"/>
        <v>0</v>
      </c>
      <c r="M18" s="30">
        <f t="shared" si="7"/>
        <v>0</v>
      </c>
      <c r="N18" s="30">
        <f t="shared" si="7"/>
        <v>0</v>
      </c>
      <c r="O18" s="30">
        <f>SUM(D18:N18)</f>
        <v>70573</v>
      </c>
      <c r="P18" s="42">
        <f t="shared" si="1"/>
        <v>201.63714285714286</v>
      </c>
      <c r="Q18" s="10"/>
    </row>
    <row r="19" spans="1:120">
      <c r="A19" s="12"/>
      <c r="B19" s="23">
        <v>342.2</v>
      </c>
      <c r="C19" s="19" t="s">
        <v>25</v>
      </c>
      <c r="D19" s="43">
        <v>0</v>
      </c>
      <c r="E19" s="43">
        <v>2532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0" si="8">SUM(D19:N19)</f>
        <v>2532</v>
      </c>
      <c r="P19" s="44">
        <f t="shared" si="1"/>
        <v>7.234285714285714</v>
      </c>
      <c r="Q19" s="9"/>
    </row>
    <row r="20" spans="1:120">
      <c r="A20" s="12"/>
      <c r="B20" s="23">
        <v>343.3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68041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8"/>
        <v>68041</v>
      </c>
      <c r="P20" s="44">
        <f t="shared" si="1"/>
        <v>194.40285714285713</v>
      </c>
      <c r="Q20" s="9"/>
    </row>
    <row r="21" spans="1:120" ht="15.6">
      <c r="A21" s="27" t="s">
        <v>2</v>
      </c>
      <c r="B21" s="28"/>
      <c r="C21" s="29"/>
      <c r="D21" s="30">
        <f t="shared" ref="D21:N21" si="9">SUM(D22:D23)</f>
        <v>6790</v>
      </c>
      <c r="E21" s="30">
        <f t="shared" si="9"/>
        <v>11205</v>
      </c>
      <c r="F21" s="30">
        <f t="shared" si="9"/>
        <v>0</v>
      </c>
      <c r="G21" s="30">
        <f t="shared" si="9"/>
        <v>0</v>
      </c>
      <c r="H21" s="30">
        <f t="shared" si="9"/>
        <v>0</v>
      </c>
      <c r="I21" s="30">
        <f t="shared" si="9"/>
        <v>0</v>
      </c>
      <c r="J21" s="30">
        <f t="shared" si="9"/>
        <v>0</v>
      </c>
      <c r="K21" s="30">
        <f t="shared" si="9"/>
        <v>0</v>
      </c>
      <c r="L21" s="30">
        <f t="shared" si="9"/>
        <v>0</v>
      </c>
      <c r="M21" s="30">
        <f t="shared" si="9"/>
        <v>0</v>
      </c>
      <c r="N21" s="30">
        <f t="shared" si="9"/>
        <v>0</v>
      </c>
      <c r="O21" s="30">
        <f>SUM(D21:N21)</f>
        <v>17995</v>
      </c>
      <c r="P21" s="42">
        <f t="shared" si="1"/>
        <v>51.414285714285711</v>
      </c>
      <c r="Q21" s="10"/>
    </row>
    <row r="22" spans="1:120">
      <c r="A22" s="12"/>
      <c r="B22" s="23">
        <v>361.1</v>
      </c>
      <c r="C22" s="19" t="s">
        <v>31</v>
      </c>
      <c r="D22" s="43">
        <v>796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796</v>
      </c>
      <c r="P22" s="44">
        <f t="shared" si="1"/>
        <v>2.2742857142857145</v>
      </c>
      <c r="Q22" s="9"/>
    </row>
    <row r="23" spans="1:120">
      <c r="A23" s="12"/>
      <c r="B23" s="23">
        <v>369.9</v>
      </c>
      <c r="C23" s="19" t="s">
        <v>34</v>
      </c>
      <c r="D23" s="43">
        <v>5994</v>
      </c>
      <c r="E23" s="43">
        <v>11205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25" si="10">SUM(D23:N23)</f>
        <v>17199</v>
      </c>
      <c r="P23" s="44">
        <f t="shared" si="1"/>
        <v>49.14</v>
      </c>
      <c r="Q23" s="9"/>
    </row>
    <row r="24" spans="1:120" ht="15.6">
      <c r="A24" s="27" t="s">
        <v>24</v>
      </c>
      <c r="B24" s="28"/>
      <c r="C24" s="29"/>
      <c r="D24" s="30">
        <f t="shared" ref="D24:N24" si="11">SUM(D25:D25)</f>
        <v>0</v>
      </c>
      <c r="E24" s="30">
        <f t="shared" si="11"/>
        <v>10404</v>
      </c>
      <c r="F24" s="30">
        <f t="shared" si="11"/>
        <v>0</v>
      </c>
      <c r="G24" s="30">
        <f t="shared" si="11"/>
        <v>0</v>
      </c>
      <c r="H24" s="30">
        <f t="shared" si="11"/>
        <v>0</v>
      </c>
      <c r="I24" s="30">
        <f t="shared" si="11"/>
        <v>39675</v>
      </c>
      <c r="J24" s="30">
        <f t="shared" si="11"/>
        <v>0</v>
      </c>
      <c r="K24" s="30">
        <f t="shared" si="11"/>
        <v>0</v>
      </c>
      <c r="L24" s="30">
        <f t="shared" si="11"/>
        <v>0</v>
      </c>
      <c r="M24" s="30">
        <f t="shared" si="11"/>
        <v>0</v>
      </c>
      <c r="N24" s="30">
        <f t="shared" si="11"/>
        <v>0</v>
      </c>
      <c r="O24" s="30">
        <f t="shared" si="10"/>
        <v>50079</v>
      </c>
      <c r="P24" s="42">
        <f t="shared" si="1"/>
        <v>143.08285714285714</v>
      </c>
      <c r="Q24" s="9"/>
    </row>
    <row r="25" spans="1:120" ht="15.6" thickBot="1">
      <c r="A25" s="12"/>
      <c r="B25" s="23">
        <v>381</v>
      </c>
      <c r="C25" s="19" t="s">
        <v>35</v>
      </c>
      <c r="D25" s="43">
        <v>0</v>
      </c>
      <c r="E25" s="43">
        <v>10404</v>
      </c>
      <c r="F25" s="43">
        <v>0</v>
      </c>
      <c r="G25" s="43">
        <v>0</v>
      </c>
      <c r="H25" s="43">
        <v>0</v>
      </c>
      <c r="I25" s="43">
        <v>39675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0"/>
        <v>50079</v>
      </c>
      <c r="P25" s="44">
        <f t="shared" si="1"/>
        <v>143.08285714285714</v>
      </c>
      <c r="Q25" s="9"/>
    </row>
    <row r="26" spans="1:120" ht="16.2" thickBot="1">
      <c r="A26" s="13" t="s">
        <v>29</v>
      </c>
      <c r="B26" s="21"/>
      <c r="C26" s="20"/>
      <c r="D26" s="14">
        <f>SUM(D5,D10,D12,D18,D21,D24)</f>
        <v>174100</v>
      </c>
      <c r="E26" s="14">
        <f t="shared" ref="E26:N26" si="12">SUM(E5,E10,E12,E18,E21,E24)</f>
        <v>24141</v>
      </c>
      <c r="F26" s="14">
        <f t="shared" si="12"/>
        <v>0</v>
      </c>
      <c r="G26" s="14">
        <f t="shared" si="12"/>
        <v>0</v>
      </c>
      <c r="H26" s="14">
        <f t="shared" si="12"/>
        <v>0</v>
      </c>
      <c r="I26" s="14">
        <f t="shared" si="12"/>
        <v>107716</v>
      </c>
      <c r="J26" s="14">
        <f t="shared" si="12"/>
        <v>0</v>
      </c>
      <c r="K26" s="14">
        <f t="shared" si="12"/>
        <v>0</v>
      </c>
      <c r="L26" s="14">
        <f t="shared" si="12"/>
        <v>0</v>
      </c>
      <c r="M26" s="14">
        <f t="shared" si="12"/>
        <v>0</v>
      </c>
      <c r="N26" s="14">
        <f t="shared" si="12"/>
        <v>0</v>
      </c>
      <c r="O26" s="14">
        <f>SUM(D26:N26)</f>
        <v>305957</v>
      </c>
      <c r="P26" s="36">
        <f t="shared" si="1"/>
        <v>874.16285714285709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116" t="s">
        <v>120</v>
      </c>
      <c r="N28" s="116"/>
      <c r="O28" s="116"/>
      <c r="P28" s="40">
        <v>350</v>
      </c>
    </row>
    <row r="29" spans="1:120">
      <c r="A29" s="117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1:120" ht="15.75" customHeight="1" thickBot="1">
      <c r="A30" s="118" t="s">
        <v>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7"/>
      <c r="R1"/>
    </row>
    <row r="2" spans="1:134" ht="23.4" thickBot="1">
      <c r="A2" s="122" t="s">
        <v>105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  <c r="Q2" s="7"/>
      <c r="R2"/>
    </row>
    <row r="3" spans="1:134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7"/>
      <c r="M3" s="128"/>
      <c r="N3" s="34"/>
      <c r="O3" s="35"/>
      <c r="P3" s="129" t="s">
        <v>107</v>
      </c>
      <c r="Q3" s="11"/>
      <c r="R3"/>
    </row>
    <row r="4" spans="1:134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108</v>
      </c>
      <c r="N4" s="33" t="s">
        <v>8</v>
      </c>
      <c r="O4" s="33" t="s">
        <v>109</v>
      </c>
      <c r="P4" s="11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110</v>
      </c>
      <c r="B5" s="24"/>
      <c r="C5" s="24"/>
      <c r="D5" s="25">
        <f t="shared" ref="D5:N5" si="0">SUM(D6:D8)</f>
        <v>47759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47759</v>
      </c>
      <c r="P5" s="31">
        <f t="shared" ref="P5:P24" si="1">(O5/P$26)</f>
        <v>137.23850574712642</v>
      </c>
      <c r="Q5" s="6"/>
    </row>
    <row r="6" spans="1:134">
      <c r="A6" s="12"/>
      <c r="B6" s="23">
        <v>311</v>
      </c>
      <c r="C6" s="19" t="s">
        <v>1</v>
      </c>
      <c r="D6" s="43">
        <v>14371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14371</v>
      </c>
      <c r="P6" s="44">
        <f t="shared" si="1"/>
        <v>41.295977011494251</v>
      </c>
      <c r="Q6" s="9"/>
    </row>
    <row r="7" spans="1:134">
      <c r="A7" s="12"/>
      <c r="B7" s="23">
        <v>315.10000000000002</v>
      </c>
      <c r="C7" s="19" t="s">
        <v>111</v>
      </c>
      <c r="D7" s="43">
        <v>578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578</v>
      </c>
      <c r="P7" s="44">
        <f t="shared" si="1"/>
        <v>1.6609195402298851</v>
      </c>
      <c r="Q7" s="9"/>
    </row>
    <row r="8" spans="1:134">
      <c r="A8" s="12"/>
      <c r="B8" s="23">
        <v>319.89999999999998</v>
      </c>
      <c r="C8" s="19" t="s">
        <v>56</v>
      </c>
      <c r="D8" s="43">
        <v>32810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32810</v>
      </c>
      <c r="P8" s="44">
        <f t="shared" si="1"/>
        <v>94.281609195402297</v>
      </c>
      <c r="Q8" s="9"/>
    </row>
    <row r="9" spans="1:134" ht="15.6">
      <c r="A9" s="27" t="s">
        <v>57</v>
      </c>
      <c r="B9" s="28"/>
      <c r="C9" s="29"/>
      <c r="D9" s="30">
        <f t="shared" ref="D9:N9" si="3">SUM(D10:D11)</f>
        <v>18219</v>
      </c>
      <c r="E9" s="30">
        <f t="shared" si="3"/>
        <v>2069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>SUM(D9:N9)</f>
        <v>20288</v>
      </c>
      <c r="P9" s="42">
        <f t="shared" si="1"/>
        <v>58.298850574712645</v>
      </c>
      <c r="Q9" s="10"/>
    </row>
    <row r="10" spans="1:134">
      <c r="A10" s="12"/>
      <c r="B10" s="23">
        <v>323.10000000000002</v>
      </c>
      <c r="C10" s="19" t="s">
        <v>82</v>
      </c>
      <c r="D10" s="43">
        <v>18219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1" si="4">SUM(D10:N10)</f>
        <v>18219</v>
      </c>
      <c r="P10" s="44">
        <f t="shared" si="1"/>
        <v>52.353448275862071</v>
      </c>
      <c r="Q10" s="9"/>
    </row>
    <row r="11" spans="1:134">
      <c r="A11" s="12"/>
      <c r="B11" s="23">
        <v>329.5</v>
      </c>
      <c r="C11" s="19" t="s">
        <v>112</v>
      </c>
      <c r="D11" s="43">
        <v>0</v>
      </c>
      <c r="E11" s="43">
        <v>2069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2069</v>
      </c>
      <c r="P11" s="44">
        <f t="shared" si="1"/>
        <v>5.945402298850575</v>
      </c>
      <c r="Q11" s="9"/>
    </row>
    <row r="12" spans="1:134" ht="15.6">
      <c r="A12" s="27" t="s">
        <v>113</v>
      </c>
      <c r="B12" s="28"/>
      <c r="C12" s="29"/>
      <c r="D12" s="30">
        <f t="shared" ref="D12:N12" si="5">SUM(D13:D15)</f>
        <v>49511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150193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41">
        <f>SUM(D12:N12)</f>
        <v>199704</v>
      </c>
      <c r="P12" s="42">
        <f t="shared" si="1"/>
        <v>573.86206896551721</v>
      </c>
      <c r="Q12" s="10"/>
    </row>
    <row r="13" spans="1:134">
      <c r="A13" s="12"/>
      <c r="B13" s="23">
        <v>334.1</v>
      </c>
      <c r="C13" s="19" t="s">
        <v>61</v>
      </c>
      <c r="D13" s="43">
        <v>6976</v>
      </c>
      <c r="E13" s="43">
        <v>0</v>
      </c>
      <c r="F13" s="43">
        <v>0</v>
      </c>
      <c r="G13" s="43">
        <v>0</v>
      </c>
      <c r="H13" s="43">
        <v>0</v>
      </c>
      <c r="I13" s="43">
        <v>150193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6">SUM(D13:N13)</f>
        <v>157169</v>
      </c>
      <c r="P13" s="44">
        <f t="shared" si="1"/>
        <v>451.63505747126436</v>
      </c>
      <c r="Q13" s="9"/>
    </row>
    <row r="14" spans="1:134">
      <c r="A14" s="12"/>
      <c r="B14" s="23">
        <v>334.9</v>
      </c>
      <c r="C14" s="19" t="s">
        <v>63</v>
      </c>
      <c r="D14" s="43">
        <v>16241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16241</v>
      </c>
      <c r="P14" s="44">
        <f t="shared" si="1"/>
        <v>46.669540229885058</v>
      </c>
      <c r="Q14" s="9"/>
    </row>
    <row r="15" spans="1:134">
      <c r="A15" s="12"/>
      <c r="B15" s="23">
        <v>335.18</v>
      </c>
      <c r="C15" s="19" t="s">
        <v>114</v>
      </c>
      <c r="D15" s="43">
        <v>26294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26294</v>
      </c>
      <c r="P15" s="44">
        <f t="shared" si="1"/>
        <v>75.55747126436782</v>
      </c>
      <c r="Q15" s="9"/>
    </row>
    <row r="16" spans="1:134" ht="15.6">
      <c r="A16" s="27" t="s">
        <v>23</v>
      </c>
      <c r="B16" s="28"/>
      <c r="C16" s="29"/>
      <c r="D16" s="30">
        <f t="shared" ref="D16:N16" si="7">SUM(D17:D17)</f>
        <v>0</v>
      </c>
      <c r="E16" s="30">
        <f t="shared" si="7"/>
        <v>0</v>
      </c>
      <c r="F16" s="30">
        <f t="shared" si="7"/>
        <v>0</v>
      </c>
      <c r="G16" s="30">
        <f t="shared" si="7"/>
        <v>0</v>
      </c>
      <c r="H16" s="30">
        <f t="shared" si="7"/>
        <v>0</v>
      </c>
      <c r="I16" s="30">
        <f t="shared" si="7"/>
        <v>67914</v>
      </c>
      <c r="J16" s="30">
        <f t="shared" si="7"/>
        <v>0</v>
      </c>
      <c r="K16" s="30">
        <f t="shared" si="7"/>
        <v>0</v>
      </c>
      <c r="L16" s="30">
        <f t="shared" si="7"/>
        <v>0</v>
      </c>
      <c r="M16" s="30">
        <f t="shared" si="7"/>
        <v>0</v>
      </c>
      <c r="N16" s="30">
        <f t="shared" si="7"/>
        <v>0</v>
      </c>
      <c r="O16" s="30">
        <f>SUM(D16:N16)</f>
        <v>67914</v>
      </c>
      <c r="P16" s="42">
        <f t="shared" si="1"/>
        <v>195.15517241379311</v>
      </c>
      <c r="Q16" s="10"/>
    </row>
    <row r="17" spans="1:120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67914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" si="8">SUM(D17:N17)</f>
        <v>67914</v>
      </c>
      <c r="P17" s="44">
        <f t="shared" si="1"/>
        <v>195.15517241379311</v>
      </c>
      <c r="Q17" s="9"/>
    </row>
    <row r="18" spans="1:120" ht="15.6">
      <c r="A18" s="27" t="s">
        <v>2</v>
      </c>
      <c r="B18" s="28"/>
      <c r="C18" s="29"/>
      <c r="D18" s="30">
        <f t="shared" ref="D18:N18" si="9">SUM(D19:D21)</f>
        <v>13752</v>
      </c>
      <c r="E18" s="30">
        <f t="shared" si="9"/>
        <v>13675</v>
      </c>
      <c r="F18" s="30">
        <f t="shared" si="9"/>
        <v>0</v>
      </c>
      <c r="G18" s="30">
        <f t="shared" si="9"/>
        <v>0</v>
      </c>
      <c r="H18" s="30">
        <f t="shared" si="9"/>
        <v>0</v>
      </c>
      <c r="I18" s="30">
        <f t="shared" si="9"/>
        <v>0</v>
      </c>
      <c r="J18" s="30">
        <f t="shared" si="9"/>
        <v>0</v>
      </c>
      <c r="K18" s="30">
        <f t="shared" si="9"/>
        <v>0</v>
      </c>
      <c r="L18" s="30">
        <f t="shared" si="9"/>
        <v>0</v>
      </c>
      <c r="M18" s="30">
        <f t="shared" si="9"/>
        <v>0</v>
      </c>
      <c r="N18" s="30">
        <f t="shared" si="9"/>
        <v>0</v>
      </c>
      <c r="O18" s="30">
        <f>SUM(D18:N18)</f>
        <v>27427</v>
      </c>
      <c r="P18" s="42">
        <f t="shared" si="1"/>
        <v>78.813218390804593</v>
      </c>
      <c r="Q18" s="10"/>
    </row>
    <row r="19" spans="1:120">
      <c r="A19" s="12"/>
      <c r="B19" s="23">
        <v>361.1</v>
      </c>
      <c r="C19" s="19" t="s">
        <v>31</v>
      </c>
      <c r="D19" s="43">
        <v>790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790</v>
      </c>
      <c r="P19" s="44">
        <f t="shared" si="1"/>
        <v>2.2701149425287355</v>
      </c>
      <c r="Q19" s="9"/>
    </row>
    <row r="20" spans="1:120">
      <c r="A20" s="12"/>
      <c r="B20" s="23">
        <v>362</v>
      </c>
      <c r="C20" s="19" t="s">
        <v>32</v>
      </c>
      <c r="D20" s="43">
        <v>2451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1" si="10">SUM(D20:N20)</f>
        <v>2451</v>
      </c>
      <c r="P20" s="44">
        <f t="shared" si="1"/>
        <v>7.0431034482758621</v>
      </c>
      <c r="Q20" s="9"/>
    </row>
    <row r="21" spans="1:120">
      <c r="A21" s="12"/>
      <c r="B21" s="23">
        <v>369.9</v>
      </c>
      <c r="C21" s="19" t="s">
        <v>34</v>
      </c>
      <c r="D21" s="43">
        <v>10511</v>
      </c>
      <c r="E21" s="43">
        <v>13675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0"/>
        <v>24186</v>
      </c>
      <c r="P21" s="44">
        <f t="shared" si="1"/>
        <v>69.5</v>
      </c>
      <c r="Q21" s="9"/>
    </row>
    <row r="22" spans="1:120" ht="15.6">
      <c r="A22" s="27" t="s">
        <v>24</v>
      </c>
      <c r="B22" s="28"/>
      <c r="C22" s="29"/>
      <c r="D22" s="30">
        <f t="shared" ref="D22:N22" si="11">SUM(D23:D23)</f>
        <v>0</v>
      </c>
      <c r="E22" s="30">
        <f t="shared" si="11"/>
        <v>50651</v>
      </c>
      <c r="F22" s="30">
        <f t="shared" si="11"/>
        <v>0</v>
      </c>
      <c r="G22" s="30">
        <f t="shared" si="11"/>
        <v>0</v>
      </c>
      <c r="H22" s="30">
        <f t="shared" si="11"/>
        <v>0</v>
      </c>
      <c r="I22" s="30">
        <f t="shared" si="11"/>
        <v>34761</v>
      </c>
      <c r="J22" s="30">
        <f t="shared" si="11"/>
        <v>0</v>
      </c>
      <c r="K22" s="30">
        <f t="shared" si="11"/>
        <v>0</v>
      </c>
      <c r="L22" s="30">
        <f t="shared" si="11"/>
        <v>0</v>
      </c>
      <c r="M22" s="30">
        <f t="shared" si="11"/>
        <v>0</v>
      </c>
      <c r="N22" s="30">
        <f t="shared" si="11"/>
        <v>0</v>
      </c>
      <c r="O22" s="30">
        <f>SUM(D22:N22)</f>
        <v>85412</v>
      </c>
      <c r="P22" s="42">
        <f t="shared" si="1"/>
        <v>245.43678160919541</v>
      </c>
      <c r="Q22" s="9"/>
    </row>
    <row r="23" spans="1:120" ht="15.6" thickBot="1">
      <c r="A23" s="12"/>
      <c r="B23" s="23">
        <v>381</v>
      </c>
      <c r="C23" s="19" t="s">
        <v>35</v>
      </c>
      <c r="D23" s="43">
        <v>0</v>
      </c>
      <c r="E23" s="43">
        <v>50651</v>
      </c>
      <c r="F23" s="43">
        <v>0</v>
      </c>
      <c r="G23" s="43">
        <v>0</v>
      </c>
      <c r="H23" s="43">
        <v>0</v>
      </c>
      <c r="I23" s="43">
        <v>34761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85412</v>
      </c>
      <c r="P23" s="44">
        <f t="shared" si="1"/>
        <v>245.43678160919541</v>
      </c>
      <c r="Q23" s="9"/>
    </row>
    <row r="24" spans="1:120" ht="16.2" thickBot="1">
      <c r="A24" s="13" t="s">
        <v>29</v>
      </c>
      <c r="B24" s="21"/>
      <c r="C24" s="20"/>
      <c r="D24" s="14">
        <f>SUM(D5,D9,D12,D16,D18,D22)</f>
        <v>129241</v>
      </c>
      <c r="E24" s="14">
        <f t="shared" ref="E24:N24" si="12">SUM(E5,E9,E12,E16,E18,E22)</f>
        <v>66395</v>
      </c>
      <c r="F24" s="14">
        <f t="shared" si="12"/>
        <v>0</v>
      </c>
      <c r="G24" s="14">
        <f t="shared" si="12"/>
        <v>0</v>
      </c>
      <c r="H24" s="14">
        <f t="shared" si="12"/>
        <v>0</v>
      </c>
      <c r="I24" s="14">
        <f t="shared" si="12"/>
        <v>252868</v>
      </c>
      <c r="J24" s="14">
        <f t="shared" si="12"/>
        <v>0</v>
      </c>
      <c r="K24" s="14">
        <f t="shared" si="12"/>
        <v>0</v>
      </c>
      <c r="L24" s="14">
        <f t="shared" si="12"/>
        <v>0</v>
      </c>
      <c r="M24" s="14">
        <f t="shared" si="12"/>
        <v>0</v>
      </c>
      <c r="N24" s="14">
        <f t="shared" si="12"/>
        <v>0</v>
      </c>
      <c r="O24" s="14">
        <f>SUM(D24:N24)</f>
        <v>448504</v>
      </c>
      <c r="P24" s="36">
        <f t="shared" si="1"/>
        <v>1288.8045977011495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8"/>
      <c r="P25" s="18"/>
    </row>
    <row r="26" spans="1:120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116" t="s">
        <v>106</v>
      </c>
      <c r="N26" s="116"/>
      <c r="O26" s="116"/>
      <c r="P26" s="40">
        <v>348</v>
      </c>
    </row>
    <row r="27" spans="1:120">
      <c r="A27" s="117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5"/>
    </row>
    <row r="28" spans="1:120" ht="15.75" customHeight="1" thickBot="1">
      <c r="A28" s="118" t="s">
        <v>48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8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103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SUM(D6:D8)</f>
        <v>41134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41134</v>
      </c>
      <c r="O5" s="31">
        <f t="shared" ref="O5:O24" si="1">(N5/O$26)</f>
        <v>112.0817438692098</v>
      </c>
      <c r="P5" s="6"/>
    </row>
    <row r="6" spans="1:133">
      <c r="A6" s="12"/>
      <c r="B6" s="23">
        <v>311</v>
      </c>
      <c r="C6" s="19" t="s">
        <v>1</v>
      </c>
      <c r="D6" s="43">
        <v>9874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8" si="2">SUM(D6:M6)</f>
        <v>9874</v>
      </c>
      <c r="O6" s="44">
        <f t="shared" si="1"/>
        <v>26.904632152588555</v>
      </c>
      <c r="P6" s="9"/>
    </row>
    <row r="7" spans="1:133">
      <c r="A7" s="12"/>
      <c r="B7" s="23">
        <v>312.60000000000002</v>
      </c>
      <c r="C7" s="19" t="s">
        <v>10</v>
      </c>
      <c r="D7" s="43">
        <v>29830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29830</v>
      </c>
      <c r="O7" s="44">
        <f t="shared" si="1"/>
        <v>81.280653950953678</v>
      </c>
      <c r="P7" s="9"/>
    </row>
    <row r="8" spans="1:133">
      <c r="A8" s="12"/>
      <c r="B8" s="23">
        <v>315</v>
      </c>
      <c r="C8" s="19" t="s">
        <v>81</v>
      </c>
      <c r="D8" s="43">
        <v>1430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1430</v>
      </c>
      <c r="O8" s="44">
        <f t="shared" si="1"/>
        <v>3.896457765667575</v>
      </c>
      <c r="P8" s="9"/>
    </row>
    <row r="9" spans="1:133" ht="15.6">
      <c r="A9" s="27" t="s">
        <v>57</v>
      </c>
      <c r="B9" s="28"/>
      <c r="C9" s="29"/>
      <c r="D9" s="30">
        <f t="shared" ref="D9:M9" si="3">SUM(D10:D10)</f>
        <v>17350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>SUM(D9:M9)</f>
        <v>17350</v>
      </c>
      <c r="O9" s="42">
        <f t="shared" si="1"/>
        <v>47.275204359673026</v>
      </c>
      <c r="P9" s="10"/>
    </row>
    <row r="10" spans="1:133">
      <c r="A10" s="12"/>
      <c r="B10" s="23">
        <v>323.10000000000002</v>
      </c>
      <c r="C10" s="19" t="s">
        <v>82</v>
      </c>
      <c r="D10" s="43">
        <v>17350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ref="N10" si="4">SUM(D10:M10)</f>
        <v>17350</v>
      </c>
      <c r="O10" s="44">
        <f t="shared" si="1"/>
        <v>47.275204359673026</v>
      </c>
      <c r="P10" s="9"/>
    </row>
    <row r="11" spans="1:133" ht="15.6">
      <c r="A11" s="27" t="s">
        <v>13</v>
      </c>
      <c r="B11" s="28"/>
      <c r="C11" s="29"/>
      <c r="D11" s="30">
        <f t="shared" ref="D11:M11" si="5">SUM(D12:D14)</f>
        <v>378800</v>
      </c>
      <c r="E11" s="30">
        <f t="shared" si="5"/>
        <v>32189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447761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41">
        <f>SUM(D11:M11)</f>
        <v>858750</v>
      </c>
      <c r="O11" s="42">
        <f t="shared" si="1"/>
        <v>2339.9182561307903</v>
      </c>
      <c r="P11" s="10"/>
    </row>
    <row r="12" spans="1:133">
      <c r="A12" s="12"/>
      <c r="B12" s="23">
        <v>331.1</v>
      </c>
      <c r="C12" s="19" t="s">
        <v>88</v>
      </c>
      <c r="D12" s="43">
        <v>338350</v>
      </c>
      <c r="E12" s="43">
        <v>24939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363289</v>
      </c>
      <c r="O12" s="44">
        <f t="shared" si="1"/>
        <v>989.88828337874656</v>
      </c>
      <c r="P12" s="9"/>
    </row>
    <row r="13" spans="1:133">
      <c r="A13" s="12"/>
      <c r="B13" s="23">
        <v>334.1</v>
      </c>
      <c r="C13" s="19" t="s">
        <v>61</v>
      </c>
      <c r="D13" s="43">
        <v>24619</v>
      </c>
      <c r="E13" s="43">
        <v>7250</v>
      </c>
      <c r="F13" s="43">
        <v>0</v>
      </c>
      <c r="G13" s="43">
        <v>0</v>
      </c>
      <c r="H13" s="43">
        <v>0</v>
      </c>
      <c r="I13" s="43">
        <v>447761</v>
      </c>
      <c r="J13" s="43">
        <v>0</v>
      </c>
      <c r="K13" s="43">
        <v>0</v>
      </c>
      <c r="L13" s="43">
        <v>0</v>
      </c>
      <c r="M13" s="43">
        <v>0</v>
      </c>
      <c r="N13" s="43">
        <f t="shared" ref="N13:N14" si="6">SUM(D13:M13)</f>
        <v>479630</v>
      </c>
      <c r="O13" s="44">
        <f t="shared" si="1"/>
        <v>1306.8937329700273</v>
      </c>
      <c r="P13" s="9"/>
    </row>
    <row r="14" spans="1:133">
      <c r="A14" s="12"/>
      <c r="B14" s="23">
        <v>335.19</v>
      </c>
      <c r="C14" s="19" t="s">
        <v>93</v>
      </c>
      <c r="D14" s="43">
        <v>15831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6"/>
        <v>15831</v>
      </c>
      <c r="O14" s="44">
        <f t="shared" si="1"/>
        <v>43.136239782016347</v>
      </c>
      <c r="P14" s="9"/>
    </row>
    <row r="15" spans="1:133" ht="15.6">
      <c r="A15" s="27" t="s">
        <v>23</v>
      </c>
      <c r="B15" s="28"/>
      <c r="C15" s="29"/>
      <c r="D15" s="30">
        <f t="shared" ref="D15:M15" si="7">SUM(D16:D17)</f>
        <v>0</v>
      </c>
      <c r="E15" s="30">
        <f t="shared" si="7"/>
        <v>1116</v>
      </c>
      <c r="F15" s="30">
        <f t="shared" si="7"/>
        <v>0</v>
      </c>
      <c r="G15" s="30">
        <f t="shared" si="7"/>
        <v>0</v>
      </c>
      <c r="H15" s="30">
        <f t="shared" si="7"/>
        <v>0</v>
      </c>
      <c r="I15" s="30">
        <f t="shared" si="7"/>
        <v>62176</v>
      </c>
      <c r="J15" s="30">
        <f t="shared" si="7"/>
        <v>0</v>
      </c>
      <c r="K15" s="30">
        <f t="shared" si="7"/>
        <v>0</v>
      </c>
      <c r="L15" s="30">
        <f t="shared" si="7"/>
        <v>0</v>
      </c>
      <c r="M15" s="30">
        <f t="shared" si="7"/>
        <v>0</v>
      </c>
      <c r="N15" s="30">
        <f>SUM(D15:M15)</f>
        <v>63292</v>
      </c>
      <c r="O15" s="42">
        <f t="shared" si="1"/>
        <v>172.45776566757493</v>
      </c>
      <c r="P15" s="10"/>
    </row>
    <row r="16" spans="1:133">
      <c r="A16" s="12"/>
      <c r="B16" s="23">
        <v>341.9</v>
      </c>
      <c r="C16" s="19" t="s">
        <v>96</v>
      </c>
      <c r="D16" s="43">
        <v>0</v>
      </c>
      <c r="E16" s="43">
        <v>1116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17" si="8">SUM(D16:M16)</f>
        <v>1116</v>
      </c>
      <c r="O16" s="44">
        <f t="shared" si="1"/>
        <v>3.0408719346049047</v>
      </c>
      <c r="P16" s="9"/>
    </row>
    <row r="17" spans="1:119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62176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8"/>
        <v>62176</v>
      </c>
      <c r="O17" s="44">
        <f t="shared" si="1"/>
        <v>169.41689373297004</v>
      </c>
      <c r="P17" s="9"/>
    </row>
    <row r="18" spans="1:119" ht="15.6">
      <c r="A18" s="27" t="s">
        <v>2</v>
      </c>
      <c r="B18" s="28"/>
      <c r="C18" s="29"/>
      <c r="D18" s="30">
        <f t="shared" ref="D18:M18" si="9">SUM(D19:D20)</f>
        <v>3698</v>
      </c>
      <c r="E18" s="30">
        <f t="shared" si="9"/>
        <v>4700</v>
      </c>
      <c r="F18" s="30">
        <f t="shared" si="9"/>
        <v>0</v>
      </c>
      <c r="G18" s="30">
        <f t="shared" si="9"/>
        <v>0</v>
      </c>
      <c r="H18" s="30">
        <f t="shared" si="9"/>
        <v>0</v>
      </c>
      <c r="I18" s="30">
        <f t="shared" si="9"/>
        <v>0</v>
      </c>
      <c r="J18" s="30">
        <f t="shared" si="9"/>
        <v>0</v>
      </c>
      <c r="K18" s="30">
        <f t="shared" si="9"/>
        <v>0</v>
      </c>
      <c r="L18" s="30">
        <f t="shared" si="9"/>
        <v>0</v>
      </c>
      <c r="M18" s="30">
        <f t="shared" si="9"/>
        <v>0</v>
      </c>
      <c r="N18" s="30">
        <f>SUM(D18:M18)</f>
        <v>8398</v>
      </c>
      <c r="O18" s="42">
        <f t="shared" si="1"/>
        <v>22.882833787465941</v>
      </c>
      <c r="P18" s="10"/>
    </row>
    <row r="19" spans="1:119">
      <c r="A19" s="12"/>
      <c r="B19" s="23">
        <v>361.1</v>
      </c>
      <c r="C19" s="19" t="s">
        <v>31</v>
      </c>
      <c r="D19" s="43">
        <v>2190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3" si="10">SUM(D19:M19)</f>
        <v>2190</v>
      </c>
      <c r="O19" s="44">
        <f t="shared" si="1"/>
        <v>5.9673024523160763</v>
      </c>
      <c r="P19" s="9"/>
    </row>
    <row r="20" spans="1:119">
      <c r="A20" s="12"/>
      <c r="B20" s="23">
        <v>369.9</v>
      </c>
      <c r="C20" s="19" t="s">
        <v>34</v>
      </c>
      <c r="D20" s="43">
        <v>1508</v>
      </c>
      <c r="E20" s="43">
        <v>4700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0"/>
        <v>6208</v>
      </c>
      <c r="O20" s="44">
        <f t="shared" si="1"/>
        <v>16.915531335149865</v>
      </c>
      <c r="P20" s="9"/>
    </row>
    <row r="21" spans="1:119" ht="15.6">
      <c r="A21" s="27" t="s">
        <v>24</v>
      </c>
      <c r="B21" s="28"/>
      <c r="C21" s="29"/>
      <c r="D21" s="30">
        <f t="shared" ref="D21:M21" si="11">SUM(D22:D23)</f>
        <v>234667</v>
      </c>
      <c r="E21" s="30">
        <f t="shared" si="11"/>
        <v>4840</v>
      </c>
      <c r="F21" s="30">
        <f t="shared" si="11"/>
        <v>0</v>
      </c>
      <c r="G21" s="30">
        <f t="shared" si="11"/>
        <v>60100</v>
      </c>
      <c r="H21" s="30">
        <f t="shared" si="11"/>
        <v>0</v>
      </c>
      <c r="I21" s="30">
        <f t="shared" si="11"/>
        <v>2276</v>
      </c>
      <c r="J21" s="30">
        <f t="shared" si="11"/>
        <v>0</v>
      </c>
      <c r="K21" s="30">
        <f t="shared" si="11"/>
        <v>0</v>
      </c>
      <c r="L21" s="30">
        <f t="shared" si="11"/>
        <v>0</v>
      </c>
      <c r="M21" s="30">
        <f t="shared" si="11"/>
        <v>0</v>
      </c>
      <c r="N21" s="30">
        <f>SUM(D21:M21)</f>
        <v>301883</v>
      </c>
      <c r="O21" s="42">
        <f t="shared" si="1"/>
        <v>822.56948228882834</v>
      </c>
      <c r="P21" s="9"/>
    </row>
    <row r="22" spans="1:119">
      <c r="A22" s="12"/>
      <c r="B22" s="23">
        <v>381</v>
      </c>
      <c r="C22" s="19" t="s">
        <v>35</v>
      </c>
      <c r="D22" s="43">
        <v>54667</v>
      </c>
      <c r="E22" s="43">
        <v>4840</v>
      </c>
      <c r="F22" s="43">
        <v>0</v>
      </c>
      <c r="G22" s="43">
        <v>0</v>
      </c>
      <c r="H22" s="43">
        <v>0</v>
      </c>
      <c r="I22" s="43">
        <v>2276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0"/>
        <v>61783</v>
      </c>
      <c r="O22" s="44">
        <f t="shared" si="1"/>
        <v>168.34604904632153</v>
      </c>
      <c r="P22" s="9"/>
    </row>
    <row r="23" spans="1:119" ht="15.6" thickBot="1">
      <c r="A23" s="12"/>
      <c r="B23" s="23">
        <v>384</v>
      </c>
      <c r="C23" s="19" t="s">
        <v>64</v>
      </c>
      <c r="D23" s="43">
        <v>180000</v>
      </c>
      <c r="E23" s="43">
        <v>0</v>
      </c>
      <c r="F23" s="43">
        <v>0</v>
      </c>
      <c r="G23" s="43">
        <v>60100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0"/>
        <v>240100</v>
      </c>
      <c r="O23" s="44">
        <f t="shared" si="1"/>
        <v>654.22343324250676</v>
      </c>
      <c r="P23" s="9"/>
    </row>
    <row r="24" spans="1:119" ht="16.2" thickBot="1">
      <c r="A24" s="13" t="s">
        <v>29</v>
      </c>
      <c r="B24" s="21"/>
      <c r="C24" s="20"/>
      <c r="D24" s="14">
        <f>SUM(D5,D9,D11,D15,D18,D21)</f>
        <v>675649</v>
      </c>
      <c r="E24" s="14">
        <f t="shared" ref="E24:M24" si="12">SUM(E5,E9,E11,E15,E18,E21)</f>
        <v>42845</v>
      </c>
      <c r="F24" s="14">
        <f t="shared" si="12"/>
        <v>0</v>
      </c>
      <c r="G24" s="14">
        <f t="shared" si="12"/>
        <v>60100</v>
      </c>
      <c r="H24" s="14">
        <f t="shared" si="12"/>
        <v>0</v>
      </c>
      <c r="I24" s="14">
        <f t="shared" si="12"/>
        <v>512213</v>
      </c>
      <c r="J24" s="14">
        <f t="shared" si="12"/>
        <v>0</v>
      </c>
      <c r="K24" s="14">
        <f t="shared" si="12"/>
        <v>0</v>
      </c>
      <c r="L24" s="14">
        <f t="shared" si="12"/>
        <v>0</v>
      </c>
      <c r="M24" s="14">
        <f t="shared" si="12"/>
        <v>0</v>
      </c>
      <c r="N24" s="14">
        <f>SUM(D24:M24)</f>
        <v>1290807</v>
      </c>
      <c r="O24" s="36">
        <f t="shared" si="1"/>
        <v>3517.1852861035422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6" t="s">
        <v>104</v>
      </c>
      <c r="M26" s="116"/>
      <c r="N26" s="116"/>
      <c r="O26" s="40">
        <v>367</v>
      </c>
    </row>
    <row r="27" spans="1:119">
      <c r="A27" s="117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5"/>
    </row>
    <row r="28" spans="1:119" ht="15.75" customHeight="1" thickBot="1">
      <c r="A28" s="118" t="s">
        <v>48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8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101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SUM(D6:D9)</f>
        <v>39891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39891</v>
      </c>
      <c r="O5" s="31">
        <f t="shared" ref="O5:O33" si="2">(N5/O$35)</f>
        <v>100.98987341772153</v>
      </c>
      <c r="P5" s="6"/>
    </row>
    <row r="6" spans="1:133">
      <c r="A6" s="12"/>
      <c r="B6" s="23">
        <v>311</v>
      </c>
      <c r="C6" s="19" t="s">
        <v>1</v>
      </c>
      <c r="D6" s="43">
        <v>9882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9882</v>
      </c>
      <c r="O6" s="44">
        <f t="shared" si="2"/>
        <v>25.01772151898734</v>
      </c>
      <c r="P6" s="9"/>
    </row>
    <row r="7" spans="1:133">
      <c r="A7" s="12"/>
      <c r="B7" s="23">
        <v>312.10000000000002</v>
      </c>
      <c r="C7" s="19" t="s">
        <v>55</v>
      </c>
      <c r="D7" s="43">
        <v>6451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6451</v>
      </c>
      <c r="O7" s="44">
        <f t="shared" si="2"/>
        <v>16.331645569620253</v>
      </c>
      <c r="P7" s="9"/>
    </row>
    <row r="8" spans="1:133">
      <c r="A8" s="12"/>
      <c r="B8" s="23">
        <v>312.60000000000002</v>
      </c>
      <c r="C8" s="19" t="s">
        <v>10</v>
      </c>
      <c r="D8" s="43">
        <v>22996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22996</v>
      </c>
      <c r="O8" s="44">
        <f t="shared" si="2"/>
        <v>58.217721518987339</v>
      </c>
      <c r="P8" s="9"/>
    </row>
    <row r="9" spans="1:133">
      <c r="A9" s="12"/>
      <c r="B9" s="23">
        <v>315</v>
      </c>
      <c r="C9" s="19" t="s">
        <v>81</v>
      </c>
      <c r="D9" s="43">
        <v>562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562</v>
      </c>
      <c r="O9" s="44">
        <f t="shared" si="2"/>
        <v>1.4227848101265823</v>
      </c>
      <c r="P9" s="9"/>
    </row>
    <row r="10" spans="1:133" ht="15.6">
      <c r="A10" s="27" t="s">
        <v>57</v>
      </c>
      <c r="B10" s="28"/>
      <c r="C10" s="29"/>
      <c r="D10" s="30">
        <f t="shared" ref="D10:M10" si="3">SUM(D11:D11)</f>
        <v>17801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17801</v>
      </c>
      <c r="O10" s="42">
        <f t="shared" si="2"/>
        <v>45.065822784810123</v>
      </c>
      <c r="P10" s="10"/>
    </row>
    <row r="11" spans="1:133">
      <c r="A11" s="12"/>
      <c r="B11" s="23">
        <v>323.10000000000002</v>
      </c>
      <c r="C11" s="19" t="s">
        <v>82</v>
      </c>
      <c r="D11" s="43">
        <v>17801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17801</v>
      </c>
      <c r="O11" s="44">
        <f t="shared" si="2"/>
        <v>45.065822784810123</v>
      </c>
      <c r="P11" s="9"/>
    </row>
    <row r="12" spans="1:133" ht="15.6">
      <c r="A12" s="27" t="s">
        <v>13</v>
      </c>
      <c r="B12" s="28"/>
      <c r="C12" s="29"/>
      <c r="D12" s="30">
        <f t="shared" ref="D12:M12" si="4">SUM(D13:D21)</f>
        <v>88913</v>
      </c>
      <c r="E12" s="30">
        <f t="shared" si="4"/>
        <v>65157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17304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171374</v>
      </c>
      <c r="O12" s="42">
        <f t="shared" si="2"/>
        <v>433.85822784810125</v>
      </c>
      <c r="P12" s="10"/>
    </row>
    <row r="13" spans="1:133">
      <c r="A13" s="12"/>
      <c r="B13" s="23">
        <v>331.2</v>
      </c>
      <c r="C13" s="19" t="s">
        <v>89</v>
      </c>
      <c r="D13" s="43">
        <v>0</v>
      </c>
      <c r="E13" s="43">
        <v>42858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42858</v>
      </c>
      <c r="O13" s="44">
        <f t="shared" si="2"/>
        <v>108.50126582278482</v>
      </c>
      <c r="P13" s="9"/>
    </row>
    <row r="14" spans="1:133">
      <c r="A14" s="12"/>
      <c r="B14" s="23">
        <v>331.9</v>
      </c>
      <c r="C14" s="19" t="s">
        <v>45</v>
      </c>
      <c r="D14" s="43">
        <v>5347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5347</v>
      </c>
      <c r="O14" s="44">
        <f t="shared" si="2"/>
        <v>13.536708860759493</v>
      </c>
      <c r="P14" s="9"/>
    </row>
    <row r="15" spans="1:133">
      <c r="A15" s="12"/>
      <c r="B15" s="23">
        <v>334.2</v>
      </c>
      <c r="C15" s="19" t="s">
        <v>91</v>
      </c>
      <c r="D15" s="43">
        <v>39352</v>
      </c>
      <c r="E15" s="43">
        <v>11605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50957</v>
      </c>
      <c r="O15" s="44">
        <f t="shared" si="2"/>
        <v>129.00506329113924</v>
      </c>
      <c r="P15" s="9"/>
    </row>
    <row r="16" spans="1:133">
      <c r="A16" s="12"/>
      <c r="B16" s="23">
        <v>334.31</v>
      </c>
      <c r="C16" s="19" t="s">
        <v>76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17304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17304</v>
      </c>
      <c r="O16" s="44">
        <f t="shared" si="2"/>
        <v>43.80759493670886</v>
      </c>
      <c r="P16" s="9"/>
    </row>
    <row r="17" spans="1:16">
      <c r="A17" s="12"/>
      <c r="B17" s="23">
        <v>335.12</v>
      </c>
      <c r="C17" s="19" t="s">
        <v>69</v>
      </c>
      <c r="D17" s="43">
        <v>22567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22567</v>
      </c>
      <c r="O17" s="44">
        <f t="shared" si="2"/>
        <v>57.131645569620254</v>
      </c>
      <c r="P17" s="9"/>
    </row>
    <row r="18" spans="1:16">
      <c r="A18" s="12"/>
      <c r="B18" s="23">
        <v>335.15</v>
      </c>
      <c r="C18" s="19" t="s">
        <v>92</v>
      </c>
      <c r="D18" s="43">
        <v>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</v>
      </c>
      <c r="O18" s="44">
        <f t="shared" si="2"/>
        <v>5.0632911392405063E-2</v>
      </c>
      <c r="P18" s="9"/>
    </row>
    <row r="19" spans="1:16">
      <c r="A19" s="12"/>
      <c r="B19" s="23">
        <v>335.18</v>
      </c>
      <c r="C19" s="19" t="s">
        <v>73</v>
      </c>
      <c r="D19" s="43">
        <v>9248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9248</v>
      </c>
      <c r="O19" s="44">
        <f t="shared" si="2"/>
        <v>23.412658227848102</v>
      </c>
      <c r="P19" s="9"/>
    </row>
    <row r="20" spans="1:16">
      <c r="A20" s="12"/>
      <c r="B20" s="23">
        <v>335.9</v>
      </c>
      <c r="C20" s="19" t="s">
        <v>94</v>
      </c>
      <c r="D20" s="43">
        <v>12379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12379</v>
      </c>
      <c r="O20" s="44">
        <f t="shared" si="2"/>
        <v>31.339240506329112</v>
      </c>
      <c r="P20" s="9"/>
    </row>
    <row r="21" spans="1:16">
      <c r="A21" s="12"/>
      <c r="B21" s="23">
        <v>337.2</v>
      </c>
      <c r="C21" s="19" t="s">
        <v>95</v>
      </c>
      <c r="D21" s="43">
        <v>0</v>
      </c>
      <c r="E21" s="43">
        <v>10694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10694</v>
      </c>
      <c r="O21" s="44">
        <f t="shared" si="2"/>
        <v>27.073417721518986</v>
      </c>
      <c r="P21" s="9"/>
    </row>
    <row r="22" spans="1:16" ht="15.6">
      <c r="A22" s="27" t="s">
        <v>23</v>
      </c>
      <c r="B22" s="28"/>
      <c r="C22" s="29"/>
      <c r="D22" s="30">
        <f t="shared" ref="D22:M22" si="5">SUM(D23:D25)</f>
        <v>6634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56626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63260</v>
      </c>
      <c r="O22" s="42">
        <f t="shared" si="2"/>
        <v>160.15189873417722</v>
      </c>
      <c r="P22" s="10"/>
    </row>
    <row r="23" spans="1:16">
      <c r="A23" s="12"/>
      <c r="B23" s="23">
        <v>341.9</v>
      </c>
      <c r="C23" s="19" t="s">
        <v>96</v>
      </c>
      <c r="D23" s="43">
        <v>178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178</v>
      </c>
      <c r="O23" s="44">
        <f t="shared" si="2"/>
        <v>0.45063291139240508</v>
      </c>
      <c r="P23" s="9"/>
    </row>
    <row r="24" spans="1:16">
      <c r="A24" s="12"/>
      <c r="B24" s="23">
        <v>343.3</v>
      </c>
      <c r="C24" s="19" t="s">
        <v>26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56626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56626</v>
      </c>
      <c r="O24" s="44">
        <f t="shared" si="2"/>
        <v>143.35696202531645</v>
      </c>
      <c r="P24" s="9"/>
    </row>
    <row r="25" spans="1:16">
      <c r="A25" s="12"/>
      <c r="B25" s="23">
        <v>347.2</v>
      </c>
      <c r="C25" s="19" t="s">
        <v>51</v>
      </c>
      <c r="D25" s="43">
        <v>6456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6456</v>
      </c>
      <c r="O25" s="44">
        <f t="shared" si="2"/>
        <v>16.344303797468353</v>
      </c>
      <c r="P25" s="9"/>
    </row>
    <row r="26" spans="1:16" ht="15.6">
      <c r="A26" s="27" t="s">
        <v>98</v>
      </c>
      <c r="B26" s="28"/>
      <c r="C26" s="29"/>
      <c r="D26" s="30">
        <f t="shared" ref="D26:M26" si="6">SUM(D27:D27)</f>
        <v>2762</v>
      </c>
      <c r="E26" s="30">
        <f t="shared" si="6"/>
        <v>108952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111714</v>
      </c>
      <c r="O26" s="42">
        <f t="shared" si="2"/>
        <v>282.82025316455696</v>
      </c>
      <c r="P26" s="10"/>
    </row>
    <row r="27" spans="1:16">
      <c r="A27" s="45"/>
      <c r="B27" s="46">
        <v>359</v>
      </c>
      <c r="C27" s="47" t="s">
        <v>99</v>
      </c>
      <c r="D27" s="43">
        <v>2762</v>
      </c>
      <c r="E27" s="43">
        <v>108952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111714</v>
      </c>
      <c r="O27" s="44">
        <f t="shared" si="2"/>
        <v>282.82025316455696</v>
      </c>
      <c r="P27" s="9"/>
    </row>
    <row r="28" spans="1:16" ht="15.6">
      <c r="A28" s="27" t="s">
        <v>2</v>
      </c>
      <c r="B28" s="28"/>
      <c r="C28" s="29"/>
      <c r="D28" s="30">
        <f t="shared" ref="D28:M28" si="7">SUM(D29:D30)</f>
        <v>2136</v>
      </c>
      <c r="E28" s="30">
        <f t="shared" si="7"/>
        <v>2250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4386</v>
      </c>
      <c r="O28" s="42">
        <f t="shared" si="2"/>
        <v>11.103797468354431</v>
      </c>
      <c r="P28" s="10"/>
    </row>
    <row r="29" spans="1:16">
      <c r="A29" s="12"/>
      <c r="B29" s="23">
        <v>361.1</v>
      </c>
      <c r="C29" s="19" t="s">
        <v>31</v>
      </c>
      <c r="D29" s="43">
        <v>2136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2136</v>
      </c>
      <c r="O29" s="44">
        <f t="shared" si="2"/>
        <v>5.4075949367088612</v>
      </c>
      <c r="P29" s="9"/>
    </row>
    <row r="30" spans="1:16">
      <c r="A30" s="12"/>
      <c r="B30" s="23">
        <v>366</v>
      </c>
      <c r="C30" s="19" t="s">
        <v>33</v>
      </c>
      <c r="D30" s="43">
        <v>0</v>
      </c>
      <c r="E30" s="43">
        <v>2250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2250</v>
      </c>
      <c r="O30" s="44">
        <f t="shared" si="2"/>
        <v>5.6962025316455698</v>
      </c>
      <c r="P30" s="9"/>
    </row>
    <row r="31" spans="1:16" ht="15.6">
      <c r="A31" s="27" t="s">
        <v>24</v>
      </c>
      <c r="B31" s="28"/>
      <c r="C31" s="29"/>
      <c r="D31" s="30">
        <f t="shared" ref="D31:M31" si="8">SUM(D32:D32)</f>
        <v>12940</v>
      </c>
      <c r="E31" s="30">
        <f t="shared" si="8"/>
        <v>4924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17864</v>
      </c>
      <c r="O31" s="42">
        <f t="shared" si="2"/>
        <v>45.225316455696202</v>
      </c>
      <c r="P31" s="9"/>
    </row>
    <row r="32" spans="1:16" ht="15.6" thickBot="1">
      <c r="A32" s="12"/>
      <c r="B32" s="23">
        <v>381</v>
      </c>
      <c r="C32" s="19" t="s">
        <v>35</v>
      </c>
      <c r="D32" s="43">
        <v>12940</v>
      </c>
      <c r="E32" s="43">
        <v>4924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17864</v>
      </c>
      <c r="O32" s="44">
        <f t="shared" si="2"/>
        <v>45.225316455696202</v>
      </c>
      <c r="P32" s="9"/>
    </row>
    <row r="33" spans="1:119" ht="16.2" thickBot="1">
      <c r="A33" s="13" t="s">
        <v>29</v>
      </c>
      <c r="B33" s="21"/>
      <c r="C33" s="20"/>
      <c r="D33" s="14">
        <f t="shared" ref="D33:M33" si="9">SUM(D5,D10,D12,D22,D26,D28,D31)</f>
        <v>171077</v>
      </c>
      <c r="E33" s="14">
        <f t="shared" si="9"/>
        <v>181283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73930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426290</v>
      </c>
      <c r="O33" s="36">
        <f t="shared" si="2"/>
        <v>1079.2151898734178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6" t="s">
        <v>102</v>
      </c>
      <c r="M35" s="116"/>
      <c r="N35" s="116"/>
      <c r="O35" s="40">
        <v>395</v>
      </c>
    </row>
    <row r="36" spans="1:119">
      <c r="A36" s="11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5"/>
    </row>
    <row r="37" spans="1:119" ht="15.75" customHeight="1" thickBot="1">
      <c r="A37" s="118" t="s">
        <v>48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86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SUM(D6:D11)</f>
        <v>36514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36514</v>
      </c>
      <c r="O5" s="31">
        <f t="shared" ref="O5:O33" si="2">(N5/O$35)</f>
        <v>94.841558441558448</v>
      </c>
      <c r="P5" s="6"/>
    </row>
    <row r="6" spans="1:133">
      <c r="A6" s="12"/>
      <c r="B6" s="23">
        <v>311</v>
      </c>
      <c r="C6" s="19" t="s">
        <v>1</v>
      </c>
      <c r="D6" s="43">
        <v>8687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8687</v>
      </c>
      <c r="O6" s="44">
        <f t="shared" si="2"/>
        <v>22.563636363636363</v>
      </c>
      <c r="P6" s="9"/>
    </row>
    <row r="7" spans="1:133">
      <c r="A7" s="12"/>
      <c r="B7" s="23">
        <v>312.41000000000003</v>
      </c>
      <c r="C7" s="19" t="s">
        <v>9</v>
      </c>
      <c r="D7" s="43">
        <v>6805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6805</v>
      </c>
      <c r="O7" s="44">
        <f t="shared" si="2"/>
        <v>17.675324675324674</v>
      </c>
      <c r="P7" s="9"/>
    </row>
    <row r="8" spans="1:133">
      <c r="A8" s="12"/>
      <c r="B8" s="23">
        <v>312.60000000000002</v>
      </c>
      <c r="C8" s="19" t="s">
        <v>10</v>
      </c>
      <c r="D8" s="43">
        <v>20123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20123</v>
      </c>
      <c r="O8" s="44">
        <f t="shared" si="2"/>
        <v>52.267532467532469</v>
      </c>
      <c r="P8" s="9"/>
    </row>
    <row r="9" spans="1:133">
      <c r="A9" s="12"/>
      <c r="B9" s="23">
        <v>315</v>
      </c>
      <c r="C9" s="19" t="s">
        <v>81</v>
      </c>
      <c r="D9" s="43">
        <v>691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691</v>
      </c>
      <c r="O9" s="44">
        <f t="shared" si="2"/>
        <v>1.7948051948051948</v>
      </c>
      <c r="P9" s="9"/>
    </row>
    <row r="10" spans="1:133">
      <c r="A10" s="12"/>
      <c r="B10" s="23">
        <v>316</v>
      </c>
      <c r="C10" s="19" t="s">
        <v>87</v>
      </c>
      <c r="D10" s="43">
        <v>188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188</v>
      </c>
      <c r="O10" s="44">
        <f t="shared" si="2"/>
        <v>0.48831168831168831</v>
      </c>
      <c r="P10" s="9"/>
    </row>
    <row r="11" spans="1:133">
      <c r="A11" s="12"/>
      <c r="B11" s="23">
        <v>319</v>
      </c>
      <c r="C11" s="19" t="s">
        <v>56</v>
      </c>
      <c r="D11" s="43">
        <v>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</v>
      </c>
      <c r="O11" s="44">
        <f t="shared" si="2"/>
        <v>5.1948051948051951E-2</v>
      </c>
      <c r="P11" s="9"/>
    </row>
    <row r="12" spans="1:133" ht="15.6">
      <c r="A12" s="27" t="s">
        <v>57</v>
      </c>
      <c r="B12" s="28"/>
      <c r="C12" s="29"/>
      <c r="D12" s="30">
        <f t="shared" ref="D12:M12" si="3">SUM(D13:D13)</f>
        <v>18232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18232</v>
      </c>
      <c r="O12" s="42">
        <f t="shared" si="2"/>
        <v>47.355844155844153</v>
      </c>
      <c r="P12" s="10"/>
    </row>
    <row r="13" spans="1:133">
      <c r="A13" s="12"/>
      <c r="B13" s="23">
        <v>323.10000000000002</v>
      </c>
      <c r="C13" s="19" t="s">
        <v>82</v>
      </c>
      <c r="D13" s="43">
        <v>18232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18232</v>
      </c>
      <c r="O13" s="44">
        <f t="shared" si="2"/>
        <v>47.355844155844153</v>
      </c>
      <c r="P13" s="9"/>
    </row>
    <row r="14" spans="1:133" ht="15.6">
      <c r="A14" s="27" t="s">
        <v>13</v>
      </c>
      <c r="B14" s="28"/>
      <c r="C14" s="29"/>
      <c r="D14" s="30">
        <f t="shared" ref="D14:M14" si="4">SUM(D15:D20)</f>
        <v>63979</v>
      </c>
      <c r="E14" s="30">
        <f t="shared" si="4"/>
        <v>10661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74640</v>
      </c>
      <c r="O14" s="42">
        <f t="shared" si="2"/>
        <v>193.87012987012986</v>
      </c>
      <c r="P14" s="10"/>
    </row>
    <row r="15" spans="1:133">
      <c r="A15" s="12"/>
      <c r="B15" s="23">
        <v>331.35</v>
      </c>
      <c r="C15" s="19" t="s">
        <v>90</v>
      </c>
      <c r="D15" s="43">
        <v>30000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30000</v>
      </c>
      <c r="O15" s="44">
        <f t="shared" si="2"/>
        <v>77.922077922077918</v>
      </c>
      <c r="P15" s="9"/>
    </row>
    <row r="16" spans="1:133">
      <c r="A16" s="12"/>
      <c r="B16" s="23">
        <v>334.2</v>
      </c>
      <c r="C16" s="19" t="s">
        <v>91</v>
      </c>
      <c r="D16" s="43">
        <v>1500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1500</v>
      </c>
      <c r="O16" s="44">
        <f t="shared" si="2"/>
        <v>3.8961038961038961</v>
      </c>
      <c r="P16" s="9"/>
    </row>
    <row r="17" spans="1:16">
      <c r="A17" s="12"/>
      <c r="B17" s="23">
        <v>334.31</v>
      </c>
      <c r="C17" s="19" t="s">
        <v>76</v>
      </c>
      <c r="D17" s="43">
        <v>5000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5000</v>
      </c>
      <c r="O17" s="44">
        <f t="shared" si="2"/>
        <v>12.987012987012987</v>
      </c>
      <c r="P17" s="9"/>
    </row>
    <row r="18" spans="1:16">
      <c r="A18" s="12"/>
      <c r="B18" s="23">
        <v>335.12</v>
      </c>
      <c r="C18" s="19" t="s">
        <v>69</v>
      </c>
      <c r="D18" s="43">
        <v>19568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19568</v>
      </c>
      <c r="O18" s="44">
        <f t="shared" si="2"/>
        <v>50.825974025974027</v>
      </c>
      <c r="P18" s="9"/>
    </row>
    <row r="19" spans="1:16">
      <c r="A19" s="12"/>
      <c r="B19" s="23">
        <v>335.18</v>
      </c>
      <c r="C19" s="19" t="s">
        <v>73</v>
      </c>
      <c r="D19" s="43">
        <v>7911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7911</v>
      </c>
      <c r="O19" s="44">
        <f t="shared" si="2"/>
        <v>20.548051948051949</v>
      </c>
      <c r="P19" s="9"/>
    </row>
    <row r="20" spans="1:16">
      <c r="A20" s="12"/>
      <c r="B20" s="23">
        <v>337.2</v>
      </c>
      <c r="C20" s="19" t="s">
        <v>95</v>
      </c>
      <c r="D20" s="43">
        <v>0</v>
      </c>
      <c r="E20" s="43">
        <v>10661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10661</v>
      </c>
      <c r="O20" s="44">
        <f t="shared" si="2"/>
        <v>27.690909090909091</v>
      </c>
      <c r="P20" s="9"/>
    </row>
    <row r="21" spans="1:16" ht="15.6">
      <c r="A21" s="27" t="s">
        <v>23</v>
      </c>
      <c r="B21" s="28"/>
      <c r="C21" s="29"/>
      <c r="D21" s="30">
        <f t="shared" ref="D21:M21" si="5">SUM(D22:D25)</f>
        <v>17044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60263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77307</v>
      </c>
      <c r="O21" s="42">
        <f t="shared" si="2"/>
        <v>200.79740259740259</v>
      </c>
      <c r="P21" s="10"/>
    </row>
    <row r="22" spans="1:16">
      <c r="A22" s="12"/>
      <c r="B22" s="23">
        <v>343.3</v>
      </c>
      <c r="C22" s="19" t="s">
        <v>26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60263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60263</v>
      </c>
      <c r="O22" s="44">
        <f t="shared" si="2"/>
        <v>156.52727272727273</v>
      </c>
      <c r="P22" s="9"/>
    </row>
    <row r="23" spans="1:16">
      <c r="A23" s="12"/>
      <c r="B23" s="23">
        <v>347.2</v>
      </c>
      <c r="C23" s="19" t="s">
        <v>51</v>
      </c>
      <c r="D23" s="43">
        <v>3250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3250</v>
      </c>
      <c r="O23" s="44">
        <f t="shared" si="2"/>
        <v>8.4415584415584419</v>
      </c>
      <c r="P23" s="9"/>
    </row>
    <row r="24" spans="1:16">
      <c r="A24" s="12"/>
      <c r="B24" s="23">
        <v>348.85</v>
      </c>
      <c r="C24" s="19" t="s">
        <v>97</v>
      </c>
      <c r="D24" s="43">
        <v>12274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12274</v>
      </c>
      <c r="O24" s="44">
        <f t="shared" si="2"/>
        <v>31.880519480519482</v>
      </c>
      <c r="P24" s="9"/>
    </row>
    <row r="25" spans="1:16">
      <c r="A25" s="12"/>
      <c r="B25" s="23">
        <v>349</v>
      </c>
      <c r="C25" s="19" t="s">
        <v>52</v>
      </c>
      <c r="D25" s="43">
        <v>1520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1520</v>
      </c>
      <c r="O25" s="44">
        <f t="shared" si="2"/>
        <v>3.948051948051948</v>
      </c>
      <c r="P25" s="9"/>
    </row>
    <row r="26" spans="1:16" ht="15.6">
      <c r="A26" s="27" t="s">
        <v>98</v>
      </c>
      <c r="B26" s="28"/>
      <c r="C26" s="29"/>
      <c r="D26" s="30">
        <f t="shared" ref="D26:M26" si="6">SUM(D27:D27)</f>
        <v>1175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1175</v>
      </c>
      <c r="O26" s="42">
        <f t="shared" si="2"/>
        <v>3.051948051948052</v>
      </c>
      <c r="P26" s="10"/>
    </row>
    <row r="27" spans="1:16">
      <c r="A27" s="45"/>
      <c r="B27" s="46">
        <v>359</v>
      </c>
      <c r="C27" s="47" t="s">
        <v>99</v>
      </c>
      <c r="D27" s="43">
        <v>1175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1175</v>
      </c>
      <c r="O27" s="44">
        <f t="shared" si="2"/>
        <v>3.051948051948052</v>
      </c>
      <c r="P27" s="9"/>
    </row>
    <row r="28" spans="1:16" ht="15.6">
      <c r="A28" s="27" t="s">
        <v>2</v>
      </c>
      <c r="B28" s="28"/>
      <c r="C28" s="29"/>
      <c r="D28" s="30">
        <f t="shared" ref="D28:M28" si="7">SUM(D29:D30)</f>
        <v>1015</v>
      </c>
      <c r="E28" s="30">
        <f t="shared" si="7"/>
        <v>3207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4222</v>
      </c>
      <c r="O28" s="42">
        <f t="shared" si="2"/>
        <v>10.966233766233767</v>
      </c>
      <c r="P28" s="10"/>
    </row>
    <row r="29" spans="1:16">
      <c r="A29" s="12"/>
      <c r="B29" s="23">
        <v>361.1</v>
      </c>
      <c r="C29" s="19" t="s">
        <v>31</v>
      </c>
      <c r="D29" s="43">
        <v>935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935</v>
      </c>
      <c r="O29" s="44">
        <f t="shared" si="2"/>
        <v>2.4285714285714284</v>
      </c>
      <c r="P29" s="9"/>
    </row>
    <row r="30" spans="1:16">
      <c r="A30" s="12"/>
      <c r="B30" s="23">
        <v>366</v>
      </c>
      <c r="C30" s="19" t="s">
        <v>33</v>
      </c>
      <c r="D30" s="43">
        <v>80</v>
      </c>
      <c r="E30" s="43">
        <v>3207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3287</v>
      </c>
      <c r="O30" s="44">
        <f t="shared" si="2"/>
        <v>8.5376623376623382</v>
      </c>
      <c r="P30" s="9"/>
    </row>
    <row r="31" spans="1:16" ht="15.6">
      <c r="A31" s="27" t="s">
        <v>24</v>
      </c>
      <c r="B31" s="28"/>
      <c r="C31" s="29"/>
      <c r="D31" s="30">
        <f t="shared" ref="D31:M31" si="8">SUM(D32:D32)</f>
        <v>25160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25160</v>
      </c>
      <c r="O31" s="42">
        <f t="shared" si="2"/>
        <v>65.350649350649348</v>
      </c>
      <c r="P31" s="9"/>
    </row>
    <row r="32" spans="1:16" ht="15.6" thickBot="1">
      <c r="A32" s="12"/>
      <c r="B32" s="23">
        <v>384</v>
      </c>
      <c r="C32" s="19" t="s">
        <v>64</v>
      </c>
      <c r="D32" s="43">
        <v>25160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25160</v>
      </c>
      <c r="O32" s="44">
        <f t="shared" si="2"/>
        <v>65.350649350649348</v>
      </c>
      <c r="P32" s="9"/>
    </row>
    <row r="33" spans="1:119" ht="16.2" thickBot="1">
      <c r="A33" s="13" t="s">
        <v>29</v>
      </c>
      <c r="B33" s="21"/>
      <c r="C33" s="20"/>
      <c r="D33" s="14">
        <f t="shared" ref="D33:M33" si="9">SUM(D5,D12,D14,D21,D26,D28,D31)</f>
        <v>163119</v>
      </c>
      <c r="E33" s="14">
        <f t="shared" si="9"/>
        <v>13868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60263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237250</v>
      </c>
      <c r="O33" s="36">
        <f t="shared" si="2"/>
        <v>616.23376623376623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6" t="s">
        <v>100</v>
      </c>
      <c r="M35" s="116"/>
      <c r="N35" s="116"/>
      <c r="O35" s="40">
        <v>385</v>
      </c>
    </row>
    <row r="36" spans="1:119">
      <c r="A36" s="11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5"/>
    </row>
    <row r="37" spans="1:119" ht="15.75" customHeight="1" thickBot="1">
      <c r="A37" s="118" t="s">
        <v>48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SUM(D6:D9)</f>
        <v>22923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22923</v>
      </c>
      <c r="O5" s="31">
        <f t="shared" ref="O5:O18" si="2">(N5/O$20)</f>
        <v>59.6953125</v>
      </c>
      <c r="P5" s="6"/>
    </row>
    <row r="6" spans="1:133">
      <c r="A6" s="12"/>
      <c r="B6" s="23">
        <v>311</v>
      </c>
      <c r="C6" s="19" t="s">
        <v>1</v>
      </c>
      <c r="D6" s="43">
        <v>2145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2145</v>
      </c>
      <c r="O6" s="44">
        <f t="shared" si="2"/>
        <v>5.5859375</v>
      </c>
      <c r="P6" s="9"/>
    </row>
    <row r="7" spans="1:133">
      <c r="A7" s="12"/>
      <c r="B7" s="23">
        <v>312.41000000000003</v>
      </c>
      <c r="C7" s="19" t="s">
        <v>9</v>
      </c>
      <c r="D7" s="43">
        <v>5780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5780</v>
      </c>
      <c r="O7" s="44">
        <f t="shared" si="2"/>
        <v>15.052083333333334</v>
      </c>
      <c r="P7" s="9"/>
    </row>
    <row r="8" spans="1:133">
      <c r="A8" s="12"/>
      <c r="B8" s="23">
        <v>312.60000000000002</v>
      </c>
      <c r="C8" s="19" t="s">
        <v>10</v>
      </c>
      <c r="D8" s="43">
        <v>14277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14277</v>
      </c>
      <c r="O8" s="44">
        <f t="shared" si="2"/>
        <v>37.1796875</v>
      </c>
      <c r="P8" s="9"/>
    </row>
    <row r="9" spans="1:133">
      <c r="A9" s="12"/>
      <c r="B9" s="23">
        <v>315</v>
      </c>
      <c r="C9" s="19" t="s">
        <v>81</v>
      </c>
      <c r="D9" s="43">
        <v>721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721</v>
      </c>
      <c r="O9" s="44">
        <f t="shared" si="2"/>
        <v>1.8776041666666667</v>
      </c>
      <c r="P9" s="9"/>
    </row>
    <row r="10" spans="1:133" ht="15.6">
      <c r="A10" s="27" t="s">
        <v>57</v>
      </c>
      <c r="B10" s="28"/>
      <c r="C10" s="29"/>
      <c r="D10" s="30">
        <f t="shared" ref="D10:M10" si="3">SUM(D11:D12)</f>
        <v>18700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18700</v>
      </c>
      <c r="O10" s="42">
        <f t="shared" si="2"/>
        <v>48.697916666666664</v>
      </c>
      <c r="P10" s="10"/>
    </row>
    <row r="11" spans="1:133">
      <c r="A11" s="12"/>
      <c r="B11" s="23">
        <v>323.10000000000002</v>
      </c>
      <c r="C11" s="19" t="s">
        <v>82</v>
      </c>
      <c r="D11" s="43">
        <v>18200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18200</v>
      </c>
      <c r="O11" s="44">
        <f t="shared" si="2"/>
        <v>47.395833333333336</v>
      </c>
      <c r="P11" s="9"/>
    </row>
    <row r="12" spans="1:133">
      <c r="A12" s="12"/>
      <c r="B12" s="23">
        <v>367</v>
      </c>
      <c r="C12" s="19" t="s">
        <v>72</v>
      </c>
      <c r="D12" s="43">
        <v>500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500</v>
      </c>
      <c r="O12" s="44">
        <f t="shared" si="2"/>
        <v>1.3020833333333333</v>
      </c>
      <c r="P12" s="9"/>
    </row>
    <row r="13" spans="1:133" ht="15.6">
      <c r="A13" s="27" t="s">
        <v>13</v>
      </c>
      <c r="B13" s="28"/>
      <c r="C13" s="29"/>
      <c r="D13" s="30">
        <f t="shared" ref="D13:M13" si="4">SUM(D14:D15)</f>
        <v>24942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24942</v>
      </c>
      <c r="O13" s="42">
        <f t="shared" si="2"/>
        <v>64.953125</v>
      </c>
      <c r="P13" s="10"/>
    </row>
    <row r="14" spans="1:133">
      <c r="A14" s="12"/>
      <c r="B14" s="23">
        <v>335.12</v>
      </c>
      <c r="C14" s="19" t="s">
        <v>69</v>
      </c>
      <c r="D14" s="43">
        <v>17422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17422</v>
      </c>
      <c r="O14" s="44">
        <f t="shared" si="2"/>
        <v>45.369791666666664</v>
      </c>
      <c r="P14" s="9"/>
    </row>
    <row r="15" spans="1:133">
      <c r="A15" s="12"/>
      <c r="B15" s="23">
        <v>335.18</v>
      </c>
      <c r="C15" s="19" t="s">
        <v>73</v>
      </c>
      <c r="D15" s="43">
        <v>7520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7520</v>
      </c>
      <c r="O15" s="44">
        <f t="shared" si="2"/>
        <v>19.583333333333332</v>
      </c>
      <c r="P15" s="9"/>
    </row>
    <row r="16" spans="1:133" ht="15.6">
      <c r="A16" s="27" t="s">
        <v>23</v>
      </c>
      <c r="B16" s="28"/>
      <c r="C16" s="29"/>
      <c r="D16" s="30">
        <f t="shared" ref="D16:M16" si="5">SUM(D17:D17)</f>
        <v>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57000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57000</v>
      </c>
      <c r="O16" s="42">
        <f t="shared" si="2"/>
        <v>148.4375</v>
      </c>
      <c r="P16" s="10"/>
    </row>
    <row r="17" spans="1:119" ht="15.6" thickBot="1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57000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57000</v>
      </c>
      <c r="O17" s="44">
        <f t="shared" si="2"/>
        <v>148.4375</v>
      </c>
      <c r="P17" s="9"/>
    </row>
    <row r="18" spans="1:119" ht="16.2" thickBot="1">
      <c r="A18" s="13" t="s">
        <v>29</v>
      </c>
      <c r="B18" s="21"/>
      <c r="C18" s="20"/>
      <c r="D18" s="14">
        <f>SUM(D5,D10,D13,D16)</f>
        <v>66565</v>
      </c>
      <c r="E18" s="14">
        <f t="shared" ref="E18:M18" si="6">SUM(E5,E10,E13,E16)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57000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123565</v>
      </c>
      <c r="O18" s="36">
        <f t="shared" si="2"/>
        <v>321.78385416666669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6" t="s">
        <v>85</v>
      </c>
      <c r="M20" s="116"/>
      <c r="N20" s="116"/>
      <c r="O20" s="40">
        <v>384</v>
      </c>
    </row>
    <row r="21" spans="1:119">
      <c r="A21" s="117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/>
    </row>
    <row r="22" spans="1:119" ht="15.75" customHeight="1" thickBot="1">
      <c r="A22" s="118" t="s">
        <v>48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8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SUM(D6:D9)</f>
        <v>22954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22954</v>
      </c>
      <c r="O5" s="31">
        <f t="shared" ref="O5:O19" si="2">(N5/O$21)</f>
        <v>63.060439560439562</v>
      </c>
      <c r="P5" s="6"/>
    </row>
    <row r="6" spans="1:133">
      <c r="A6" s="12"/>
      <c r="B6" s="23">
        <v>311</v>
      </c>
      <c r="C6" s="19" t="s">
        <v>1</v>
      </c>
      <c r="D6" s="43">
        <v>2176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2176</v>
      </c>
      <c r="O6" s="44">
        <f t="shared" si="2"/>
        <v>5.9780219780219781</v>
      </c>
      <c r="P6" s="9"/>
    </row>
    <row r="7" spans="1:133">
      <c r="A7" s="12"/>
      <c r="B7" s="23">
        <v>312.41000000000003</v>
      </c>
      <c r="C7" s="19" t="s">
        <v>9</v>
      </c>
      <c r="D7" s="43">
        <v>5780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5780</v>
      </c>
      <c r="O7" s="44">
        <f t="shared" si="2"/>
        <v>15.87912087912088</v>
      </c>
      <c r="P7" s="9"/>
    </row>
    <row r="8" spans="1:133">
      <c r="A8" s="12"/>
      <c r="B8" s="23">
        <v>312.60000000000002</v>
      </c>
      <c r="C8" s="19" t="s">
        <v>10</v>
      </c>
      <c r="D8" s="43">
        <v>14277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14277</v>
      </c>
      <c r="O8" s="44">
        <f t="shared" si="2"/>
        <v>39.222527472527474</v>
      </c>
      <c r="P8" s="9"/>
    </row>
    <row r="9" spans="1:133">
      <c r="A9" s="12"/>
      <c r="B9" s="23">
        <v>315</v>
      </c>
      <c r="C9" s="19" t="s">
        <v>81</v>
      </c>
      <c r="D9" s="43">
        <v>721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721</v>
      </c>
      <c r="O9" s="44">
        <f t="shared" si="2"/>
        <v>1.9807692307692308</v>
      </c>
      <c r="P9" s="9"/>
    </row>
    <row r="10" spans="1:133" ht="15.6">
      <c r="A10" s="27" t="s">
        <v>57</v>
      </c>
      <c r="B10" s="28"/>
      <c r="C10" s="29"/>
      <c r="D10" s="30">
        <f t="shared" ref="D10:M10" si="3">SUM(D11:D12)</f>
        <v>18298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18298</v>
      </c>
      <c r="O10" s="42">
        <f t="shared" si="2"/>
        <v>50.269230769230766</v>
      </c>
      <c r="P10" s="10"/>
    </row>
    <row r="11" spans="1:133">
      <c r="A11" s="12"/>
      <c r="B11" s="23">
        <v>323.10000000000002</v>
      </c>
      <c r="C11" s="19" t="s">
        <v>82</v>
      </c>
      <c r="D11" s="43">
        <v>17823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17823</v>
      </c>
      <c r="O11" s="44">
        <f t="shared" si="2"/>
        <v>48.964285714285715</v>
      </c>
      <c r="P11" s="9"/>
    </row>
    <row r="12" spans="1:133">
      <c r="A12" s="12"/>
      <c r="B12" s="23">
        <v>367</v>
      </c>
      <c r="C12" s="19" t="s">
        <v>72</v>
      </c>
      <c r="D12" s="43">
        <v>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475</v>
      </c>
      <c r="O12" s="44">
        <f t="shared" si="2"/>
        <v>1.304945054945055</v>
      </c>
      <c r="P12" s="9"/>
    </row>
    <row r="13" spans="1:133" ht="15.6">
      <c r="A13" s="27" t="s">
        <v>13</v>
      </c>
      <c r="B13" s="28"/>
      <c r="C13" s="29"/>
      <c r="D13" s="30">
        <f t="shared" ref="D13:M13" si="4">SUM(D14:D15)</f>
        <v>24935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24935</v>
      </c>
      <c r="O13" s="42">
        <f t="shared" si="2"/>
        <v>68.502747252747255</v>
      </c>
      <c r="P13" s="10"/>
    </row>
    <row r="14" spans="1:133">
      <c r="A14" s="12"/>
      <c r="B14" s="23">
        <v>335.12</v>
      </c>
      <c r="C14" s="19" t="s">
        <v>69</v>
      </c>
      <c r="D14" s="43">
        <v>17422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17422</v>
      </c>
      <c r="O14" s="44">
        <f t="shared" si="2"/>
        <v>47.862637362637365</v>
      </c>
      <c r="P14" s="9"/>
    </row>
    <row r="15" spans="1:133">
      <c r="A15" s="12"/>
      <c r="B15" s="23">
        <v>335.18</v>
      </c>
      <c r="C15" s="19" t="s">
        <v>73</v>
      </c>
      <c r="D15" s="43">
        <v>7513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7513</v>
      </c>
      <c r="O15" s="44">
        <f t="shared" si="2"/>
        <v>20.640109890109891</v>
      </c>
      <c r="P15" s="9"/>
    </row>
    <row r="16" spans="1:133" ht="15.6">
      <c r="A16" s="27" t="s">
        <v>23</v>
      </c>
      <c r="B16" s="28"/>
      <c r="C16" s="29"/>
      <c r="D16" s="30">
        <f t="shared" ref="D16:M16" si="5">SUM(D17:D18)</f>
        <v>12361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47000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59361</v>
      </c>
      <c r="O16" s="42">
        <f t="shared" si="2"/>
        <v>163.07967032967034</v>
      </c>
      <c r="P16" s="10"/>
    </row>
    <row r="17" spans="1:119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47000</v>
      </c>
      <c r="O17" s="44">
        <f t="shared" si="2"/>
        <v>129.12087912087912</v>
      </c>
      <c r="P17" s="9"/>
    </row>
    <row r="18" spans="1:119" ht="15.6" thickBot="1">
      <c r="A18" s="12"/>
      <c r="B18" s="23">
        <v>344.9</v>
      </c>
      <c r="C18" s="19" t="s">
        <v>78</v>
      </c>
      <c r="D18" s="43">
        <v>12361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12361</v>
      </c>
      <c r="O18" s="44">
        <f t="shared" si="2"/>
        <v>33.958791208791212</v>
      </c>
      <c r="P18" s="9"/>
    </row>
    <row r="19" spans="1:119" ht="16.2" thickBot="1">
      <c r="A19" s="13" t="s">
        <v>29</v>
      </c>
      <c r="B19" s="21"/>
      <c r="C19" s="20"/>
      <c r="D19" s="14">
        <f>SUM(D5,D10,D13,D16)</f>
        <v>78548</v>
      </c>
      <c r="E19" s="14">
        <f t="shared" ref="E19:M19" si="6">SUM(E5,E10,E13,E16)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47000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125548</v>
      </c>
      <c r="O19" s="36">
        <f t="shared" si="2"/>
        <v>344.91208791208788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6" t="s">
        <v>83</v>
      </c>
      <c r="M21" s="116"/>
      <c r="N21" s="116"/>
      <c r="O21" s="40">
        <v>364</v>
      </c>
    </row>
    <row r="22" spans="1:119">
      <c r="A22" s="117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</row>
    <row r="23" spans="1:119" ht="15.75" customHeight="1" thickBot="1">
      <c r="A23" s="118" t="s">
        <v>48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8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9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7"/>
      <c r="Q1"/>
    </row>
    <row r="2" spans="1:133" ht="23.4" thickBot="1">
      <c r="A2" s="122" t="s">
        <v>75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7"/>
      <c r="Q2"/>
    </row>
    <row r="3" spans="1:133" ht="18" customHeight="1">
      <c r="A3" s="125" t="s">
        <v>36</v>
      </c>
      <c r="B3" s="106"/>
      <c r="C3" s="107"/>
      <c r="D3" s="126" t="s">
        <v>19</v>
      </c>
      <c r="E3" s="127"/>
      <c r="F3" s="127"/>
      <c r="G3" s="127"/>
      <c r="H3" s="128"/>
      <c r="I3" s="126" t="s">
        <v>20</v>
      </c>
      <c r="J3" s="128"/>
      <c r="K3" s="126" t="s">
        <v>22</v>
      </c>
      <c r="L3" s="128"/>
      <c r="M3" s="34"/>
      <c r="N3" s="35"/>
      <c r="O3" s="129" t="s">
        <v>41</v>
      </c>
      <c r="P3" s="11"/>
      <c r="Q3"/>
    </row>
    <row r="4" spans="1:133" ht="32.25" customHeight="1" thickBot="1">
      <c r="A4" s="108"/>
      <c r="B4" s="109"/>
      <c r="C4" s="110"/>
      <c r="D4" s="32" t="s">
        <v>3</v>
      </c>
      <c r="E4" s="32" t="s">
        <v>37</v>
      </c>
      <c r="F4" s="32" t="s">
        <v>38</v>
      </c>
      <c r="G4" s="32" t="s">
        <v>39</v>
      </c>
      <c r="H4" s="32" t="s">
        <v>4</v>
      </c>
      <c r="I4" s="32" t="s">
        <v>5</v>
      </c>
      <c r="J4" s="33" t="s">
        <v>40</v>
      </c>
      <c r="K4" s="33" t="s">
        <v>6</v>
      </c>
      <c r="L4" s="33" t="s">
        <v>7</v>
      </c>
      <c r="M4" s="33" t="s">
        <v>8</v>
      </c>
      <c r="N4" s="33" t="s">
        <v>21</v>
      </c>
      <c r="O4" s="1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0</v>
      </c>
      <c r="B5" s="24"/>
      <c r="C5" s="24"/>
      <c r="D5" s="25">
        <f t="shared" ref="D5:M5" si="0">SUM(D6:D8)</f>
        <v>35461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35461</v>
      </c>
      <c r="O5" s="31">
        <f t="shared" ref="O5:O26" si="2">(N5/O$28)</f>
        <v>97.420329670329664</v>
      </c>
      <c r="P5" s="6"/>
    </row>
    <row r="6" spans="1:133">
      <c r="A6" s="12"/>
      <c r="B6" s="23">
        <v>311</v>
      </c>
      <c r="C6" s="19" t="s">
        <v>1</v>
      </c>
      <c r="D6" s="43">
        <v>2176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2176</v>
      </c>
      <c r="O6" s="44">
        <f t="shared" si="2"/>
        <v>5.9780219780219781</v>
      </c>
      <c r="P6" s="9"/>
    </row>
    <row r="7" spans="1:133">
      <c r="A7" s="12"/>
      <c r="B7" s="23">
        <v>312.41000000000003</v>
      </c>
      <c r="C7" s="19" t="s">
        <v>9</v>
      </c>
      <c r="D7" s="43">
        <v>6204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6204</v>
      </c>
      <c r="O7" s="44">
        <f t="shared" si="2"/>
        <v>17.043956043956044</v>
      </c>
      <c r="P7" s="9"/>
    </row>
    <row r="8" spans="1:133">
      <c r="A8" s="12"/>
      <c r="B8" s="23">
        <v>312.60000000000002</v>
      </c>
      <c r="C8" s="19" t="s">
        <v>10</v>
      </c>
      <c r="D8" s="43">
        <v>27081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27081</v>
      </c>
      <c r="O8" s="44">
        <f t="shared" si="2"/>
        <v>74.39835164835165</v>
      </c>
      <c r="P8" s="9"/>
    </row>
    <row r="9" spans="1:133" ht="15.6">
      <c r="A9" s="27" t="s">
        <v>57</v>
      </c>
      <c r="B9" s="28"/>
      <c r="C9" s="29"/>
      <c r="D9" s="30">
        <f t="shared" ref="D9:M9" si="3">SUM(D10:D11)</f>
        <v>1308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1308</v>
      </c>
      <c r="O9" s="42">
        <f t="shared" si="2"/>
        <v>3.5934065934065935</v>
      </c>
      <c r="P9" s="10"/>
    </row>
    <row r="10" spans="1:133">
      <c r="A10" s="12"/>
      <c r="B10" s="23">
        <v>323.2</v>
      </c>
      <c r="C10" s="19" t="s">
        <v>58</v>
      </c>
      <c r="D10" s="43">
        <v>838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838</v>
      </c>
      <c r="O10" s="44">
        <f t="shared" si="2"/>
        <v>2.302197802197802</v>
      </c>
      <c r="P10" s="9"/>
    </row>
    <row r="11" spans="1:133">
      <c r="A11" s="12"/>
      <c r="B11" s="23">
        <v>367</v>
      </c>
      <c r="C11" s="19" t="s">
        <v>72</v>
      </c>
      <c r="D11" s="43">
        <v>470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470</v>
      </c>
      <c r="O11" s="44">
        <f t="shared" si="2"/>
        <v>1.2912087912087913</v>
      </c>
      <c r="P11" s="9"/>
    </row>
    <row r="12" spans="1:133" ht="15.6">
      <c r="A12" s="27" t="s">
        <v>13</v>
      </c>
      <c r="B12" s="28"/>
      <c r="C12" s="29"/>
      <c r="D12" s="30">
        <f t="shared" ref="D12:M12" si="4">SUM(D13:D16)</f>
        <v>42377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50188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92565</v>
      </c>
      <c r="O12" s="42">
        <f t="shared" si="2"/>
        <v>254.29945054945054</v>
      </c>
      <c r="P12" s="10"/>
    </row>
    <row r="13" spans="1:133">
      <c r="A13" s="12"/>
      <c r="B13" s="23">
        <v>334.31</v>
      </c>
      <c r="C13" s="19" t="s">
        <v>76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50188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50188</v>
      </c>
      <c r="O13" s="44">
        <f t="shared" si="2"/>
        <v>137.87912087912088</v>
      </c>
      <c r="P13" s="9"/>
    </row>
    <row r="14" spans="1:133">
      <c r="A14" s="12"/>
      <c r="B14" s="23">
        <v>335.12</v>
      </c>
      <c r="C14" s="19" t="s">
        <v>69</v>
      </c>
      <c r="D14" s="43">
        <v>16985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16985</v>
      </c>
      <c r="O14" s="44">
        <f t="shared" si="2"/>
        <v>46.662087912087912</v>
      </c>
      <c r="P14" s="9"/>
    </row>
    <row r="15" spans="1:133">
      <c r="A15" s="12"/>
      <c r="B15" s="23">
        <v>335.18</v>
      </c>
      <c r="C15" s="19" t="s">
        <v>73</v>
      </c>
      <c r="D15" s="43">
        <v>7392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7392</v>
      </c>
      <c r="O15" s="44">
        <f t="shared" si="2"/>
        <v>20.307692307692307</v>
      </c>
      <c r="P15" s="9"/>
    </row>
    <row r="16" spans="1:133">
      <c r="A16" s="12"/>
      <c r="B16" s="23">
        <v>337.1</v>
      </c>
      <c r="C16" s="19" t="s">
        <v>77</v>
      </c>
      <c r="D16" s="43">
        <v>18000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18000</v>
      </c>
      <c r="O16" s="44">
        <f t="shared" si="2"/>
        <v>49.450549450549453</v>
      </c>
      <c r="P16" s="9"/>
    </row>
    <row r="17" spans="1:119" ht="15.6">
      <c r="A17" s="27" t="s">
        <v>23</v>
      </c>
      <c r="B17" s="28"/>
      <c r="C17" s="29"/>
      <c r="D17" s="30">
        <f t="shared" ref="D17:M17" si="5">SUM(D18:D19)</f>
        <v>12361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53728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66089</v>
      </c>
      <c r="O17" s="42">
        <f t="shared" si="2"/>
        <v>181.5631868131868</v>
      </c>
      <c r="P17" s="10"/>
    </row>
    <row r="18" spans="1:119">
      <c r="A18" s="12"/>
      <c r="B18" s="23">
        <v>343.3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53728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53728</v>
      </c>
      <c r="O18" s="44">
        <f t="shared" si="2"/>
        <v>147.60439560439559</v>
      </c>
      <c r="P18" s="9"/>
    </row>
    <row r="19" spans="1:119">
      <c r="A19" s="12"/>
      <c r="B19" s="23">
        <v>344.9</v>
      </c>
      <c r="C19" s="19" t="s">
        <v>78</v>
      </c>
      <c r="D19" s="43">
        <v>12361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12361</v>
      </c>
      <c r="O19" s="44">
        <f t="shared" si="2"/>
        <v>33.958791208791212</v>
      </c>
      <c r="P19" s="9"/>
    </row>
    <row r="20" spans="1:119" ht="15.6">
      <c r="A20" s="27" t="s">
        <v>2</v>
      </c>
      <c r="B20" s="28"/>
      <c r="C20" s="29"/>
      <c r="D20" s="30">
        <f t="shared" ref="D20:M20" si="6">SUM(D21:D22)</f>
        <v>11629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562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12191</v>
      </c>
      <c r="O20" s="42">
        <f t="shared" si="2"/>
        <v>33.491758241758241</v>
      </c>
      <c r="P20" s="10"/>
    </row>
    <row r="21" spans="1:119">
      <c r="A21" s="12"/>
      <c r="B21" s="23">
        <v>361.1</v>
      </c>
      <c r="C21" s="19" t="s">
        <v>31</v>
      </c>
      <c r="D21" s="43">
        <v>54</v>
      </c>
      <c r="E21" s="43">
        <v>0</v>
      </c>
      <c r="F21" s="43">
        <v>0</v>
      </c>
      <c r="G21" s="43">
        <v>0</v>
      </c>
      <c r="H21" s="43">
        <v>0</v>
      </c>
      <c r="I21" s="43">
        <v>20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74</v>
      </c>
      <c r="O21" s="44">
        <f t="shared" si="2"/>
        <v>0.2032967032967033</v>
      </c>
      <c r="P21" s="9"/>
    </row>
    <row r="22" spans="1:119">
      <c r="A22" s="12"/>
      <c r="B22" s="23">
        <v>369.9</v>
      </c>
      <c r="C22" s="19" t="s">
        <v>34</v>
      </c>
      <c r="D22" s="43">
        <v>11575</v>
      </c>
      <c r="E22" s="43">
        <v>0</v>
      </c>
      <c r="F22" s="43">
        <v>0</v>
      </c>
      <c r="G22" s="43">
        <v>0</v>
      </c>
      <c r="H22" s="43">
        <v>0</v>
      </c>
      <c r="I22" s="43">
        <v>542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12117</v>
      </c>
      <c r="O22" s="44">
        <f t="shared" si="2"/>
        <v>33.28846153846154</v>
      </c>
      <c r="P22" s="9"/>
    </row>
    <row r="23" spans="1:119" ht="15.6">
      <c r="A23" s="27" t="s">
        <v>24</v>
      </c>
      <c r="B23" s="28"/>
      <c r="C23" s="29"/>
      <c r="D23" s="30">
        <f t="shared" ref="D23:M23" si="7">SUM(D24:D25)</f>
        <v>29598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1"/>
        <v>29598</v>
      </c>
      <c r="O23" s="42">
        <f t="shared" si="2"/>
        <v>81.313186813186817</v>
      </c>
      <c r="P23" s="9"/>
    </row>
    <row r="24" spans="1:119">
      <c r="A24" s="12"/>
      <c r="B24" s="23">
        <v>381</v>
      </c>
      <c r="C24" s="19" t="s">
        <v>35</v>
      </c>
      <c r="D24" s="43">
        <v>15461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15461</v>
      </c>
      <c r="O24" s="44">
        <f t="shared" si="2"/>
        <v>42.475274725274723</v>
      </c>
      <c r="P24" s="9"/>
    </row>
    <row r="25" spans="1:119" ht="15.6" thickBot="1">
      <c r="A25" s="12"/>
      <c r="B25" s="23">
        <v>384</v>
      </c>
      <c r="C25" s="19" t="s">
        <v>64</v>
      </c>
      <c r="D25" s="43">
        <v>14137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14137</v>
      </c>
      <c r="O25" s="44">
        <f t="shared" si="2"/>
        <v>38.837912087912088</v>
      </c>
      <c r="P25" s="9"/>
    </row>
    <row r="26" spans="1:119" ht="16.2" thickBot="1">
      <c r="A26" s="13" t="s">
        <v>29</v>
      </c>
      <c r="B26" s="21"/>
      <c r="C26" s="20"/>
      <c r="D26" s="14">
        <f>SUM(D5,D9,D12,D17,D20,D23)</f>
        <v>132734</v>
      </c>
      <c r="E26" s="14">
        <f t="shared" ref="E26:M26" si="8">SUM(E5,E9,E12,E17,E20,E23)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104478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237212</v>
      </c>
      <c r="O26" s="36">
        <f t="shared" si="2"/>
        <v>651.68131868131866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6" t="s">
        <v>79</v>
      </c>
      <c r="M28" s="116"/>
      <c r="N28" s="116"/>
      <c r="O28" s="40">
        <v>364</v>
      </c>
    </row>
    <row r="29" spans="1:119">
      <c r="A29" s="117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1:119" ht="15.75" customHeight="1" thickBot="1">
      <c r="A30" s="118" t="s">
        <v>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2025-03-08T23:33:39Z</cp:lastPrinted>
  <dcterms:created xsi:type="dcterms:W3CDTF">2000-08-31T21:26:31Z</dcterms:created>
  <dcterms:modified xsi:type="dcterms:W3CDTF">2025-03-08T23:33:45Z</dcterms:modified>
</cp:coreProperties>
</file>