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8" documentId="11_1369428CA600EEDCEDF14D0D190B9A4F0DC49483" xr6:coauthVersionLast="47" xr6:coauthVersionMax="47" xr10:uidLastSave="{A12E4EFE-2776-4C4C-A5F9-8D79A3761A72}"/>
  <bookViews>
    <workbookView xWindow="-120" yWindow="-120" windowWidth="29040" windowHeight="15720" tabRatio="786" xr2:uid="{00000000-000D-0000-FFFF-FFFF00000000}"/>
  </bookViews>
  <sheets>
    <sheet name="2023" sheetId="41" r:id="rId1"/>
    <sheet name="2022" sheetId="40" r:id="rId2"/>
    <sheet name="2021" sheetId="39" r:id="rId3"/>
    <sheet name="2020" sheetId="38" r:id="rId4"/>
    <sheet name="2019" sheetId="37" r:id="rId5"/>
    <sheet name="2018" sheetId="36" r:id="rId6"/>
    <sheet name="2017" sheetId="34" r:id="rId7"/>
    <sheet name="2016" sheetId="35" r:id="rId8"/>
    <sheet name="2015" sheetId="33" r:id="rId9"/>
  </sheets>
  <definedNames>
    <definedName name="_xlnm.Print_Area" localSheetId="8">'2015'!$A$1:$O$19</definedName>
    <definedName name="_xlnm.Print_Area" localSheetId="7">'2016'!$A$1:$O$24</definedName>
    <definedName name="_xlnm.Print_Area" localSheetId="6">'2017'!$A$1:$O$27</definedName>
    <definedName name="_xlnm.Print_Area" localSheetId="5">'2018'!$A$1:$O$28</definedName>
    <definedName name="_xlnm.Print_Area" localSheetId="4">'2019'!$A$1:$O$31</definedName>
    <definedName name="_xlnm.Print_Area" localSheetId="3">'2020'!$A$1:$O$30</definedName>
    <definedName name="_xlnm.Print_Area" localSheetId="2">'2021'!$A$1:$P$30</definedName>
    <definedName name="_xlnm.Print_Area" localSheetId="1">'2022'!$A$1:$P$29</definedName>
    <definedName name="_xlnm.Print_Area" localSheetId="0">'2023'!$A$1:$P$29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41" l="1"/>
  <c r="F25" i="41"/>
  <c r="G25" i="41"/>
  <c r="H25" i="41"/>
  <c r="I25" i="41"/>
  <c r="J25" i="41"/>
  <c r="K25" i="41"/>
  <c r="L25" i="41"/>
  <c r="M25" i="41"/>
  <c r="N25" i="41"/>
  <c r="D25" i="41"/>
  <c r="O24" i="41"/>
  <c r="P24" i="41" s="1"/>
  <c r="N23" i="41"/>
  <c r="M23" i="41"/>
  <c r="L23" i="41"/>
  <c r="K23" i="41"/>
  <c r="J23" i="41"/>
  <c r="I23" i="41"/>
  <c r="H23" i="41"/>
  <c r="G23" i="41"/>
  <c r="F23" i="41"/>
  <c r="E23" i="41"/>
  <c r="D23" i="41"/>
  <c r="O22" i="41"/>
  <c r="P22" i="41" s="1"/>
  <c r="N21" i="41"/>
  <c r="M21" i="41"/>
  <c r="L21" i="41"/>
  <c r="K21" i="41"/>
  <c r="J21" i="41"/>
  <c r="I21" i="41"/>
  <c r="H21" i="41"/>
  <c r="G21" i="41"/>
  <c r="F21" i="41"/>
  <c r="E21" i="41"/>
  <c r="D21" i="41"/>
  <c r="O20" i="41"/>
  <c r="P20" i="41" s="1"/>
  <c r="N19" i="41"/>
  <c r="M19" i="41"/>
  <c r="L19" i="41"/>
  <c r="K19" i="41"/>
  <c r="J19" i="41"/>
  <c r="I19" i="41"/>
  <c r="H19" i="41"/>
  <c r="G19" i="41"/>
  <c r="F19" i="41"/>
  <c r="E19" i="41"/>
  <c r="D19" i="41"/>
  <c r="O18" i="41"/>
  <c r="P18" i="41" s="1"/>
  <c r="N17" i="41"/>
  <c r="M17" i="41"/>
  <c r="L17" i="41"/>
  <c r="K17" i="41"/>
  <c r="J17" i="41"/>
  <c r="I17" i="41"/>
  <c r="H17" i="41"/>
  <c r="G17" i="41"/>
  <c r="F17" i="41"/>
  <c r="E17" i="41"/>
  <c r="D17" i="41"/>
  <c r="O16" i="41"/>
  <c r="P16" i="41" s="1"/>
  <c r="N15" i="41"/>
  <c r="M15" i="41"/>
  <c r="L15" i="41"/>
  <c r="K15" i="41"/>
  <c r="J15" i="41"/>
  <c r="I15" i="41"/>
  <c r="H15" i="41"/>
  <c r="G15" i="41"/>
  <c r="F15" i="41"/>
  <c r="E15" i="41"/>
  <c r="D15" i="41"/>
  <c r="O14" i="41"/>
  <c r="P14" i="41" s="1"/>
  <c r="O13" i="41"/>
  <c r="P13" i="41" s="1"/>
  <c r="N12" i="41"/>
  <c r="M12" i="41"/>
  <c r="L12" i="41"/>
  <c r="K12" i="41"/>
  <c r="J12" i="41"/>
  <c r="I12" i="41"/>
  <c r="H12" i="41"/>
  <c r="G12" i="41"/>
  <c r="F12" i="41"/>
  <c r="E12" i="41"/>
  <c r="D12" i="41"/>
  <c r="O11" i="41"/>
  <c r="P11" i="41" s="1"/>
  <c r="O10" i="41"/>
  <c r="P10" i="41" s="1"/>
  <c r="O9" i="41"/>
  <c r="P9" i="41" s="1"/>
  <c r="O8" i="41"/>
  <c r="P8" i="41" s="1"/>
  <c r="O7" i="41"/>
  <c r="P7" i="41" s="1"/>
  <c r="O6" i="41"/>
  <c r="P6" i="41" s="1"/>
  <c r="N5" i="41"/>
  <c r="M5" i="41"/>
  <c r="L5" i="41"/>
  <c r="K5" i="41"/>
  <c r="J5" i="41"/>
  <c r="I5" i="41"/>
  <c r="H5" i="41"/>
  <c r="G5" i="41"/>
  <c r="F5" i="41"/>
  <c r="E5" i="41"/>
  <c r="D5" i="41"/>
  <c r="O23" i="41" l="1"/>
  <c r="P23" i="41" s="1"/>
  <c r="O15" i="41"/>
  <c r="P15" i="41" s="1"/>
  <c r="O19" i="41"/>
  <c r="P19" i="41" s="1"/>
  <c r="O21" i="41"/>
  <c r="P21" i="41" s="1"/>
  <c r="O17" i="41"/>
  <c r="P17" i="41" s="1"/>
  <c r="O12" i="41"/>
  <c r="P12" i="41" s="1"/>
  <c r="O5" i="41"/>
  <c r="P5" i="41" s="1"/>
  <c r="O24" i="40"/>
  <c r="P24" i="40" s="1"/>
  <c r="N23" i="40"/>
  <c r="M23" i="40"/>
  <c r="L23" i="40"/>
  <c r="K23" i="40"/>
  <c r="J23" i="40"/>
  <c r="I23" i="40"/>
  <c r="H23" i="40"/>
  <c r="G23" i="40"/>
  <c r="F23" i="40"/>
  <c r="E23" i="40"/>
  <c r="D23" i="40"/>
  <c r="O22" i="40"/>
  <c r="P22" i="40" s="1"/>
  <c r="N21" i="40"/>
  <c r="M21" i="40"/>
  <c r="L21" i="40"/>
  <c r="K21" i="40"/>
  <c r="J21" i="40"/>
  <c r="I21" i="40"/>
  <c r="H21" i="40"/>
  <c r="G21" i="40"/>
  <c r="F21" i="40"/>
  <c r="E21" i="40"/>
  <c r="D21" i="40"/>
  <c r="O20" i="40"/>
  <c r="P20" i="40" s="1"/>
  <c r="N19" i="40"/>
  <c r="M19" i="40"/>
  <c r="L19" i="40"/>
  <c r="K19" i="40"/>
  <c r="J19" i="40"/>
  <c r="I19" i="40"/>
  <c r="H19" i="40"/>
  <c r="G19" i="40"/>
  <c r="F19" i="40"/>
  <c r="E19" i="40"/>
  <c r="D19" i="40"/>
  <c r="O18" i="40"/>
  <c r="P18" i="40" s="1"/>
  <c r="N17" i="40"/>
  <c r="M17" i="40"/>
  <c r="L17" i="40"/>
  <c r="K17" i="40"/>
  <c r="J17" i="40"/>
  <c r="I17" i="40"/>
  <c r="H17" i="40"/>
  <c r="G17" i="40"/>
  <c r="F17" i="40"/>
  <c r="E17" i="40"/>
  <c r="D17" i="40"/>
  <c r="O16" i="40"/>
  <c r="P16" i="40" s="1"/>
  <c r="N15" i="40"/>
  <c r="M15" i="40"/>
  <c r="L15" i="40"/>
  <c r="K15" i="40"/>
  <c r="J15" i="40"/>
  <c r="I15" i="40"/>
  <c r="H15" i="40"/>
  <c r="G15" i="40"/>
  <c r="F15" i="40"/>
  <c r="E15" i="40"/>
  <c r="D15" i="40"/>
  <c r="O14" i="40"/>
  <c r="P14" i="40" s="1"/>
  <c r="O13" i="40"/>
  <c r="P13" i="40" s="1"/>
  <c r="N12" i="40"/>
  <c r="M12" i="40"/>
  <c r="L12" i="40"/>
  <c r="K12" i="40"/>
  <c r="J12" i="40"/>
  <c r="I12" i="40"/>
  <c r="H12" i="40"/>
  <c r="G12" i="40"/>
  <c r="F12" i="40"/>
  <c r="E12" i="40"/>
  <c r="D12" i="40"/>
  <c r="O11" i="40"/>
  <c r="P11" i="40" s="1"/>
  <c r="O10" i="40"/>
  <c r="P10" i="40" s="1"/>
  <c r="O9" i="40"/>
  <c r="P9" i="40" s="1"/>
  <c r="O8" i="40"/>
  <c r="P8" i="40" s="1"/>
  <c r="O7" i="40"/>
  <c r="P7" i="40" s="1"/>
  <c r="O6" i="40"/>
  <c r="P6" i="40" s="1"/>
  <c r="N5" i="40"/>
  <c r="N25" i="40" s="1"/>
  <c r="M5" i="40"/>
  <c r="L5" i="40"/>
  <c r="K5" i="40"/>
  <c r="J5" i="40"/>
  <c r="I5" i="40"/>
  <c r="H5" i="40"/>
  <c r="G5" i="40"/>
  <c r="F5" i="40"/>
  <c r="E5" i="40"/>
  <c r="D5" i="40"/>
  <c r="O25" i="41" l="1"/>
  <c r="P25" i="41" s="1"/>
  <c r="D25" i="40"/>
  <c r="F25" i="40"/>
  <c r="J25" i="40"/>
  <c r="E25" i="40"/>
  <c r="G25" i="40"/>
  <c r="H25" i="40"/>
  <c r="I25" i="40"/>
  <c r="K25" i="40"/>
  <c r="L25" i="40"/>
  <c r="M25" i="40"/>
  <c r="O23" i="40"/>
  <c r="P23" i="40" s="1"/>
  <c r="O21" i="40"/>
  <c r="P21" i="40" s="1"/>
  <c r="O19" i="40"/>
  <c r="P19" i="40" s="1"/>
  <c r="O17" i="40"/>
  <c r="P17" i="40" s="1"/>
  <c r="O12" i="40"/>
  <c r="P12" i="40" s="1"/>
  <c r="O5" i="40"/>
  <c r="P5" i="40" s="1"/>
  <c r="O15" i="40"/>
  <c r="P15" i="40" s="1"/>
  <c r="O25" i="39"/>
  <c r="P25" i="39" s="1"/>
  <c r="N24" i="39"/>
  <c r="M24" i="39"/>
  <c r="L24" i="39"/>
  <c r="K24" i="39"/>
  <c r="J24" i="39"/>
  <c r="I24" i="39"/>
  <c r="H24" i="39"/>
  <c r="G24" i="39"/>
  <c r="F24" i="39"/>
  <c r="E24" i="39"/>
  <c r="D24" i="39"/>
  <c r="O23" i="39"/>
  <c r="P23" i="39" s="1"/>
  <c r="N22" i="39"/>
  <c r="M22" i="39"/>
  <c r="L22" i="39"/>
  <c r="K22" i="39"/>
  <c r="J22" i="39"/>
  <c r="I22" i="39"/>
  <c r="H22" i="39"/>
  <c r="G22" i="39"/>
  <c r="F22" i="39"/>
  <c r="E22" i="39"/>
  <c r="O22" i="39" s="1"/>
  <c r="P22" i="39" s="1"/>
  <c r="D22" i="39"/>
  <c r="O21" i="39"/>
  <c r="P21" i="39" s="1"/>
  <c r="N20" i="39"/>
  <c r="M20" i="39"/>
  <c r="L20" i="39"/>
  <c r="K20" i="39"/>
  <c r="J20" i="39"/>
  <c r="I20" i="39"/>
  <c r="H20" i="39"/>
  <c r="G20" i="39"/>
  <c r="F20" i="39"/>
  <c r="E20" i="39"/>
  <c r="D20" i="39"/>
  <c r="O19" i="39"/>
  <c r="P19" i="39" s="1"/>
  <c r="N18" i="39"/>
  <c r="M18" i="39"/>
  <c r="L18" i="39"/>
  <c r="K18" i="39"/>
  <c r="J18" i="39"/>
  <c r="I18" i="39"/>
  <c r="H18" i="39"/>
  <c r="G18" i="39"/>
  <c r="F18" i="39"/>
  <c r="E18" i="39"/>
  <c r="D18" i="39"/>
  <c r="O17" i="39"/>
  <c r="P17" i="39" s="1"/>
  <c r="N16" i="39"/>
  <c r="M16" i="39"/>
  <c r="L16" i="39"/>
  <c r="K16" i="39"/>
  <c r="J16" i="39"/>
  <c r="I16" i="39"/>
  <c r="H16" i="39"/>
  <c r="G16" i="39"/>
  <c r="F16" i="39"/>
  <c r="E16" i="39"/>
  <c r="D16" i="39"/>
  <c r="O15" i="39"/>
  <c r="P15" i="39"/>
  <c r="O14" i="39"/>
  <c r="P14" i="39" s="1"/>
  <c r="O13" i="39"/>
  <c r="P13" i="39"/>
  <c r="N12" i="39"/>
  <c r="M12" i="39"/>
  <c r="L12" i="39"/>
  <c r="K12" i="39"/>
  <c r="J12" i="39"/>
  <c r="I12" i="39"/>
  <c r="H12" i="39"/>
  <c r="G12" i="39"/>
  <c r="F12" i="39"/>
  <c r="E12" i="39"/>
  <c r="D12" i="39"/>
  <c r="O11" i="39"/>
  <c r="P11" i="39"/>
  <c r="O10" i="39"/>
  <c r="P10" i="39" s="1"/>
  <c r="O9" i="39"/>
  <c r="P9" i="39" s="1"/>
  <c r="O8" i="39"/>
  <c r="P8" i="39" s="1"/>
  <c r="O7" i="39"/>
  <c r="P7" i="39"/>
  <c r="O6" i="39"/>
  <c r="P6" i="39"/>
  <c r="N5" i="39"/>
  <c r="M5" i="39"/>
  <c r="L5" i="39"/>
  <c r="K5" i="39"/>
  <c r="J5" i="39"/>
  <c r="I5" i="39"/>
  <c r="H5" i="39"/>
  <c r="G5" i="39"/>
  <c r="F5" i="39"/>
  <c r="E5" i="39"/>
  <c r="D5" i="39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M18" i="38"/>
  <c r="L18" i="38"/>
  <c r="K18" i="38"/>
  <c r="J18" i="38"/>
  <c r="I18" i="38"/>
  <c r="H18" i="38"/>
  <c r="H26" i="38" s="1"/>
  <c r="G18" i="38"/>
  <c r="G26" i="38" s="1"/>
  <c r="F18" i="38"/>
  <c r="E18" i="38"/>
  <c r="D18" i="38"/>
  <c r="N17" i="38"/>
  <c r="O17" i="38" s="1"/>
  <c r="M16" i="38"/>
  <c r="L16" i="38"/>
  <c r="K16" i="38"/>
  <c r="J16" i="38"/>
  <c r="I16" i="38"/>
  <c r="H16" i="38"/>
  <c r="G16" i="38"/>
  <c r="F16" i="38"/>
  <c r="F26" i="38" s="1"/>
  <c r="E16" i="38"/>
  <c r="D16" i="38"/>
  <c r="N15" i="38"/>
  <c r="O15" i="38" s="1"/>
  <c r="N14" i="38"/>
  <c r="O14" i="38"/>
  <c r="N13" i="38"/>
  <c r="O13" i="38"/>
  <c r="M12" i="38"/>
  <c r="L12" i="38"/>
  <c r="K12" i="38"/>
  <c r="J12" i="38"/>
  <c r="N12" i="38" s="1"/>
  <c r="O12" i="38" s="1"/>
  <c r="I12" i="38"/>
  <c r="H12" i="38"/>
  <c r="G12" i="38"/>
  <c r="F12" i="38"/>
  <c r="E12" i="38"/>
  <c r="D12" i="38"/>
  <c r="N11" i="38"/>
  <c r="O11" i="38"/>
  <c r="N10" i="38"/>
  <c r="O10" i="38" s="1"/>
  <c r="N9" i="38"/>
  <c r="O9" i="38" s="1"/>
  <c r="N8" i="38"/>
  <c r="O8" i="38"/>
  <c r="N7" i="38"/>
  <c r="O7" i="38" s="1"/>
  <c r="N6" i="38"/>
  <c r="O6" i="38"/>
  <c r="M5" i="38"/>
  <c r="L5" i="38"/>
  <c r="K5" i="38"/>
  <c r="J5" i="38"/>
  <c r="I5" i="38"/>
  <c r="I26" i="38" s="1"/>
  <c r="H5" i="38"/>
  <c r="G5" i="38"/>
  <c r="F5" i="38"/>
  <c r="E5" i="38"/>
  <c r="D5" i="38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6" i="37"/>
  <c r="O16" i="37" s="1"/>
  <c r="N15" i="37"/>
  <c r="O15" i="37"/>
  <c r="N14" i="37"/>
  <c r="O14" i="37"/>
  <c r="M13" i="37"/>
  <c r="L13" i="37"/>
  <c r="K13" i="37"/>
  <c r="J13" i="37"/>
  <c r="I13" i="37"/>
  <c r="H13" i="37"/>
  <c r="G13" i="37"/>
  <c r="F13" i="37"/>
  <c r="E13" i="37"/>
  <c r="D13" i="37"/>
  <c r="N13" i="37" s="1"/>
  <c r="O13" i="37" s="1"/>
  <c r="N12" i="37"/>
  <c r="O12" i="37"/>
  <c r="N11" i="37"/>
  <c r="O11" i="37" s="1"/>
  <c r="N10" i="37"/>
  <c r="O10" i="37" s="1"/>
  <c r="N9" i="37"/>
  <c r="O9" i="37"/>
  <c r="N8" i="37"/>
  <c r="O8" i="37" s="1"/>
  <c r="N7" i="37"/>
  <c r="O7" i="37"/>
  <c r="N6" i="37"/>
  <c r="O6" i="37"/>
  <c r="M5" i="37"/>
  <c r="L5" i="37"/>
  <c r="K5" i="37"/>
  <c r="J5" i="37"/>
  <c r="I5" i="37"/>
  <c r="H5" i="37"/>
  <c r="H27" i="37" s="1"/>
  <c r="G5" i="37"/>
  <c r="G27" i="37" s="1"/>
  <c r="F5" i="37"/>
  <c r="F27" i="37" s="1"/>
  <c r="E5" i="37"/>
  <c r="D5" i="37"/>
  <c r="D27" i="37" s="1"/>
  <c r="E24" i="36"/>
  <c r="N23" i="36"/>
  <c r="O23" i="36"/>
  <c r="M22" i="36"/>
  <c r="L22" i="36"/>
  <c r="K22" i="36"/>
  <c r="J22" i="36"/>
  <c r="I22" i="36"/>
  <c r="H22" i="36"/>
  <c r="G22" i="36"/>
  <c r="F22" i="36"/>
  <c r="E22" i="36"/>
  <c r="D22" i="36"/>
  <c r="N21" i="36"/>
  <c r="O21" i="36"/>
  <c r="M20" i="36"/>
  <c r="L20" i="36"/>
  <c r="K20" i="36"/>
  <c r="J20" i="36"/>
  <c r="I20" i="36"/>
  <c r="H20" i="36"/>
  <c r="G20" i="36"/>
  <c r="F20" i="36"/>
  <c r="E20" i="36"/>
  <c r="D20" i="36"/>
  <c r="N19" i="36"/>
  <c r="O19" i="36"/>
  <c r="M18" i="36"/>
  <c r="L18" i="36"/>
  <c r="K18" i="36"/>
  <c r="J18" i="36"/>
  <c r="I18" i="36"/>
  <c r="H18" i="36"/>
  <c r="G18" i="36"/>
  <c r="F18" i="36"/>
  <c r="E18" i="36"/>
  <c r="D18" i="36"/>
  <c r="N17" i="36"/>
  <c r="O17" i="36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F24" i="36" s="1"/>
  <c r="E5" i="36"/>
  <c r="D5" i="36"/>
  <c r="D24" i="36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N12" i="34"/>
  <c r="O12" i="34"/>
  <c r="M11" i="34"/>
  <c r="L11" i="34"/>
  <c r="K11" i="34"/>
  <c r="J11" i="34"/>
  <c r="I11" i="34"/>
  <c r="H11" i="34"/>
  <c r="G11" i="34"/>
  <c r="F11" i="34"/>
  <c r="E11" i="34"/>
  <c r="N11" i="34" s="1"/>
  <c r="O11" i="34" s="1"/>
  <c r="D11" i="34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I5" i="34"/>
  <c r="H5" i="34"/>
  <c r="G5" i="34"/>
  <c r="F5" i="34"/>
  <c r="F23" i="34" s="1"/>
  <c r="E5" i="34"/>
  <c r="E23" i="34" s="1"/>
  <c r="D5" i="34"/>
  <c r="D23" i="34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G20" i="35" s="1"/>
  <c r="F5" i="35"/>
  <c r="F20" i="35" s="1"/>
  <c r="E5" i="35"/>
  <c r="E20" i="35" s="1"/>
  <c r="D5" i="35"/>
  <c r="D20" i="35" s="1"/>
  <c r="E13" i="33"/>
  <c r="F13" i="33"/>
  <c r="G13" i="33"/>
  <c r="H13" i="33"/>
  <c r="I13" i="33"/>
  <c r="J13" i="33"/>
  <c r="K13" i="33"/>
  <c r="L13" i="33"/>
  <c r="M13" i="33"/>
  <c r="E11" i="33"/>
  <c r="F11" i="33"/>
  <c r="G11" i="33"/>
  <c r="H11" i="33"/>
  <c r="I11" i="33"/>
  <c r="J11" i="33"/>
  <c r="K11" i="33"/>
  <c r="L11" i="33"/>
  <c r="M11" i="33"/>
  <c r="E5" i="33"/>
  <c r="F5" i="33"/>
  <c r="G5" i="33"/>
  <c r="H5" i="33"/>
  <c r="I5" i="33"/>
  <c r="J5" i="33"/>
  <c r="K5" i="33"/>
  <c r="K15" i="33" s="1"/>
  <c r="L5" i="33"/>
  <c r="L15" i="33" s="1"/>
  <c r="M5" i="33"/>
  <c r="D13" i="33"/>
  <c r="N13" i="33" s="1"/>
  <c r="O13" i="33" s="1"/>
  <c r="D11" i="33"/>
  <c r="D5" i="33"/>
  <c r="D15" i="33" s="1"/>
  <c r="N7" i="33"/>
  <c r="O7" i="33" s="1"/>
  <c r="N8" i="33"/>
  <c r="O8" i="33"/>
  <c r="N9" i="33"/>
  <c r="O9" i="33" s="1"/>
  <c r="N10" i="33"/>
  <c r="O10" i="33" s="1"/>
  <c r="N6" i="33"/>
  <c r="O6" i="33" s="1"/>
  <c r="N14" i="33"/>
  <c r="O14" i="33" s="1"/>
  <c r="N12" i="33"/>
  <c r="O12" i="33" s="1"/>
  <c r="K26" i="38" l="1"/>
  <c r="H24" i="36"/>
  <c r="M26" i="38"/>
  <c r="I20" i="35"/>
  <c r="N11" i="35"/>
  <c r="O11" i="35" s="1"/>
  <c r="G23" i="34"/>
  <c r="N23" i="34" s="1"/>
  <c r="O23" i="34" s="1"/>
  <c r="I24" i="36"/>
  <c r="N24" i="36" s="1"/>
  <c r="O24" i="36" s="1"/>
  <c r="N21" i="37"/>
  <c r="O21" i="37" s="1"/>
  <c r="J20" i="35"/>
  <c r="N16" i="35"/>
  <c r="O16" i="35" s="1"/>
  <c r="H23" i="34"/>
  <c r="J24" i="36"/>
  <c r="I27" i="37"/>
  <c r="N18" i="38"/>
  <c r="O18" i="38" s="1"/>
  <c r="K20" i="35"/>
  <c r="I23" i="34"/>
  <c r="K24" i="36"/>
  <c r="J27" i="37"/>
  <c r="N25" i="37"/>
  <c r="O25" i="37" s="1"/>
  <c r="O16" i="39"/>
  <c r="P16" i="39" s="1"/>
  <c r="N11" i="33"/>
  <c r="O11" i="33" s="1"/>
  <c r="L20" i="35"/>
  <c r="J23" i="34"/>
  <c r="L24" i="36"/>
  <c r="K27" i="37"/>
  <c r="N22" i="38"/>
  <c r="O22" i="38" s="1"/>
  <c r="E26" i="39"/>
  <c r="M20" i="35"/>
  <c r="K23" i="34"/>
  <c r="M24" i="36"/>
  <c r="L27" i="37"/>
  <c r="F26" i="39"/>
  <c r="O20" i="39"/>
  <c r="P20" i="39" s="1"/>
  <c r="L23" i="34"/>
  <c r="N17" i="34"/>
  <c r="O17" i="34" s="1"/>
  <c r="M27" i="37"/>
  <c r="G26" i="39"/>
  <c r="J26" i="38"/>
  <c r="E27" i="37"/>
  <c r="N27" i="37" s="1"/>
  <c r="O27" i="37" s="1"/>
  <c r="N20" i="36"/>
  <c r="O20" i="36" s="1"/>
  <c r="N5" i="38"/>
  <c r="O5" i="38" s="1"/>
  <c r="M15" i="33"/>
  <c r="M23" i="34"/>
  <c r="N18" i="36"/>
  <c r="O18" i="36" s="1"/>
  <c r="H26" i="39"/>
  <c r="J15" i="33"/>
  <c r="K26" i="39"/>
  <c r="I15" i="33"/>
  <c r="E26" i="38"/>
  <c r="N16" i="38"/>
  <c r="O16" i="38" s="1"/>
  <c r="O5" i="39"/>
  <c r="P5" i="39" s="1"/>
  <c r="N23" i="37"/>
  <c r="O23" i="37" s="1"/>
  <c r="M26" i="39"/>
  <c r="N5" i="33"/>
  <c r="O5" i="33" s="1"/>
  <c r="N18" i="35"/>
  <c r="O18" i="35" s="1"/>
  <c r="N12" i="36"/>
  <c r="O12" i="36" s="1"/>
  <c r="N20" i="38"/>
  <c r="O20" i="38" s="1"/>
  <c r="N26" i="39"/>
  <c r="F15" i="33"/>
  <c r="O18" i="39"/>
  <c r="P18" i="39" s="1"/>
  <c r="N19" i="34"/>
  <c r="O19" i="34" s="1"/>
  <c r="G24" i="36"/>
  <c r="N17" i="37"/>
  <c r="O17" i="37" s="1"/>
  <c r="N5" i="35"/>
  <c r="O5" i="35" s="1"/>
  <c r="O24" i="39"/>
  <c r="P24" i="39" s="1"/>
  <c r="N21" i="34"/>
  <c r="O21" i="34" s="1"/>
  <c r="I26" i="39"/>
  <c r="J26" i="39"/>
  <c r="N5" i="37"/>
  <c r="O5" i="37" s="1"/>
  <c r="N19" i="37"/>
  <c r="O19" i="37" s="1"/>
  <c r="N14" i="35"/>
  <c r="O14" i="35" s="1"/>
  <c r="N22" i="36"/>
  <c r="O22" i="36" s="1"/>
  <c r="D26" i="38"/>
  <c r="N5" i="36"/>
  <c r="O5" i="36" s="1"/>
  <c r="H15" i="33"/>
  <c r="O12" i="39"/>
  <c r="P12" i="39" s="1"/>
  <c r="E15" i="33"/>
  <c r="N15" i="34"/>
  <c r="O15" i="34" s="1"/>
  <c r="N16" i="36"/>
  <c r="O16" i="36" s="1"/>
  <c r="N24" i="38"/>
  <c r="O24" i="38" s="1"/>
  <c r="O25" i="40"/>
  <c r="P25" i="40" s="1"/>
  <c r="D26" i="39"/>
  <c r="H20" i="35"/>
  <c r="L26" i="39"/>
  <c r="G15" i="33"/>
  <c r="N5" i="34"/>
  <c r="O5" i="34" s="1"/>
  <c r="L26" i="38"/>
  <c r="N26" i="38" l="1"/>
  <c r="O26" i="38" s="1"/>
  <c r="N15" i="33"/>
  <c r="O15" i="33" s="1"/>
  <c r="N20" i="35"/>
  <c r="O20" i="35" s="1"/>
  <c r="O26" i="39"/>
  <c r="P26" i="39" s="1"/>
</calcChain>
</file>

<file path=xl/sharedStrings.xml><?xml version="1.0" encoding="utf-8"?>
<sst xmlns="http://schemas.openxmlformats.org/spreadsheetml/2006/main" count="358" uniqueCount="68">
  <si>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</si>
  <si>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</si>
  <si>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</si>
  <si>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</si>
  <si>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</si>
  <si>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</si>
  <si>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</si>
  <si>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</si>
  <si>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</si>
  <si>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</si>
  <si>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</si>
  <si>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</si>
  <si>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</si>
  <si>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</si>
  <si>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</si>
  <si>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</si>
  <si>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</si>
  <si>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</si>
  <si>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</si>
  <si>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</si>
  <si>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</si>
  <si>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</si>
  <si>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</si>
  <si>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Public Safety</t>
  </si>
  <si>
    <t>Law Enforcement</t>
  </si>
  <si>
    <t>Physical Environment</t>
  </si>
  <si>
    <t>Compiled from data obtained from the Florida Department of Financial Services, Division of Accounting and Auditing, Bureau of Local Government.</t>
  </si>
  <si>
    <t>Conservation / Resource Management</t>
  </si>
  <si>
    <t>Local Fiscal Year Ended September 30, 2015</t>
  </si>
  <si>
    <t>2015 Municipal Population:</t>
  </si>
  <si>
    <t>Estero Expenditures Reported by Account Code and Fund Type</t>
  </si>
  <si>
    <t>Local Fiscal Year Ended September 30, 2016</t>
  </si>
  <si>
    <t>Protective Inspections</t>
  </si>
  <si>
    <t>Emergency and Disaster Relief Services</t>
  </si>
  <si>
    <t>Transportation</t>
  </si>
  <si>
    <t>Road / Street Facilities</t>
  </si>
  <si>
    <t>Human Services</t>
  </si>
  <si>
    <t>Health</t>
  </si>
  <si>
    <t>Other Uses</t>
  </si>
  <si>
    <t>Interfund Transfers Out</t>
  </si>
  <si>
    <t>2016 Municipal Population:</t>
  </si>
  <si>
    <t>Local Fiscal Year Ended September 30, 2017</t>
  </si>
  <si>
    <t>2017 Municipal Population:</t>
  </si>
  <si>
    <t>Local Fiscal Year Ended September 30, 2018</t>
  </si>
  <si>
    <t>Other General Government</t>
  </si>
  <si>
    <t>2018 Municipal Population:</t>
  </si>
  <si>
    <t>Local Fiscal Year Ended September 30, 2019</t>
  </si>
  <si>
    <t>Debt Service Payments</t>
  </si>
  <si>
    <t>Culture / Recreation</t>
  </si>
  <si>
    <t>Parks / Recreation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</si>
  <si>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</si>
  <si>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</si>
  <si>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</si>
  <si>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</si>
  <si>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</si>
  <si>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</si>
  <si>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</si>
  <si>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Conservation and Resource Management</t>
  </si>
  <si>
    <t>Road and Street Facilities</t>
  </si>
  <si>
    <t>Health Services</t>
  </si>
  <si>
    <t>Parks and Recreation</t>
  </si>
  <si>
    <t>Other Uses and Non-Operating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</si>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</sst>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0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2" xfId="0" applyNumberFormat="1" applyFont="1" applyFill="1" applyBorder="1" applyAlignment="1" applyProtection="1">
      <alignment horizontal="center" vertical="center" wrapText="1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" fillId="0" borderId="0" xfId="0" applyFont="1"/>
    <xf numFmtId="37" fontId="7" fillId="2" borderId="12" xfId="0" applyNumberFormat="1" applyFont="1" applyFill="1" applyBorder="1" applyAlignment="1">
      <alignment horizontal="center" vertical="center" wrapText="1"/>
    </xf>
    <xf numFmtId="37" fontId="7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2" fontId="1" fillId="2" borderId="20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6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7" fontId="3" fillId="0" borderId="18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8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01BE5-92D0-4731-9D02-F1D8F6128E0E}">
  <sheetPr>
    <pageSetUpPr fitToPage="1"/>
  </sheetPr>
  <dimension ref="A1:ED29"/>
  <sheetViews>
    <sheetView tabSelected="1" workbookViewId="0">
      <selection sqref="A1:P1"/>
    </sheetView>
  </sheetViews>
  <sheetFormatPr defaultColWidth="9.77734375" defaultRowHeight="15"/>
  <cols>
    <col min="1" max="1" width="1.77734375" style="59" customWidth="1"/>
    <col min="2" max="2" width="6.77734375" style="59" customWidth="1"/>
    <col min="3" max="3" width="55.77734375" style="59" customWidth="1"/>
    <col min="4" max="5" width="16.77734375" style="87" customWidth="1"/>
    <col min="6" max="7" width="15.77734375" style="87" customWidth="1"/>
    <col min="8" max="8" width="13.77734375" style="87" customWidth="1"/>
    <col min="9" max="10" width="15.77734375" style="87" customWidth="1"/>
    <col min="11" max="14" width="13.77734375" style="87" customWidth="1"/>
    <col min="15" max="15" width="16.77734375" style="87" customWidth="1"/>
    <col min="16" max="16" width="13.77734375" style="59" customWidth="1"/>
    <col min="17" max="18" width="9.77734375" style="59"/>
  </cols>
  <sheetData>
    <row r="1" spans="1:134" ht="27.75">
      <c r="A1" s="95" t="s">
        <v>30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7"/>
      <c r="Q1" s="45"/>
      <c r="R1"/>
    </row>
    <row r="2" spans="1:134" ht="24" thickBot="1">
      <c r="A2" s="98" t="s">
        <v>66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  <c r="Q2" s="45"/>
      <c r="R2"/>
    </row>
    <row r="3" spans="1:134" ht="18" customHeight="1">
      <c r="A3" s="101" t="s">
        <v>11</v>
      </c>
      <c r="B3" s="102"/>
      <c r="C3" s="103"/>
      <c r="D3" s="107" t="s">
        <v>6</v>
      </c>
      <c r="E3" s="108"/>
      <c r="F3" s="108"/>
      <c r="G3" s="108"/>
      <c r="H3" s="109"/>
      <c r="I3" s="107" t="s">
        <v>7</v>
      </c>
      <c r="J3" s="109"/>
      <c r="K3" s="107" t="s">
        <v>9</v>
      </c>
      <c r="L3" s="108"/>
      <c r="M3" s="109"/>
      <c r="N3" s="46"/>
      <c r="O3" s="47"/>
      <c r="P3" s="110" t="s">
        <v>54</v>
      </c>
      <c r="Q3" s="48"/>
      <c r="R3"/>
    </row>
    <row r="4" spans="1:134" ht="32.25" customHeight="1" thickBot="1">
      <c r="A4" s="104"/>
      <c r="B4" s="105"/>
      <c r="C4" s="106"/>
      <c r="D4" s="49" t="s">
        <v>0</v>
      </c>
      <c r="E4" s="49" t="s">
        <v>12</v>
      </c>
      <c r="F4" s="49" t="s">
        <v>13</v>
      </c>
      <c r="G4" s="49" t="s">
        <v>14</v>
      </c>
      <c r="H4" s="49" t="s">
        <v>1</v>
      </c>
      <c r="I4" s="49" t="s">
        <v>2</v>
      </c>
      <c r="J4" s="50" t="s">
        <v>15</v>
      </c>
      <c r="K4" s="50" t="s">
        <v>3</v>
      </c>
      <c r="L4" s="50" t="s">
        <v>4</v>
      </c>
      <c r="M4" s="50" t="s">
        <v>55</v>
      </c>
      <c r="N4" s="50" t="s">
        <v>5</v>
      </c>
      <c r="O4" s="50" t="s">
        <v>56</v>
      </c>
      <c r="P4" s="111"/>
      <c r="Q4" s="51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</row>
    <row r="5" spans="1:134" ht="15.75">
      <c r="A5" s="53" t="s">
        <v>17</v>
      </c>
      <c r="B5" s="54"/>
      <c r="C5" s="54"/>
      <c r="D5" s="55">
        <f>SUM(D6:D11)</f>
        <v>3458634</v>
      </c>
      <c r="E5" s="55">
        <f>SUM(E6:E11)</f>
        <v>31906</v>
      </c>
      <c r="F5" s="55">
        <f>SUM(F6:F11)</f>
        <v>0</v>
      </c>
      <c r="G5" s="55">
        <f>SUM(G6:G11)</f>
        <v>0</v>
      </c>
      <c r="H5" s="55">
        <f>SUM(H6:H11)</f>
        <v>0</v>
      </c>
      <c r="I5" s="55">
        <f>SUM(I6:I11)</f>
        <v>0</v>
      </c>
      <c r="J5" s="55">
        <f>SUM(J6:J11)</f>
        <v>0</v>
      </c>
      <c r="K5" s="55">
        <f>SUM(K6:K11)</f>
        <v>0</v>
      </c>
      <c r="L5" s="55">
        <f>SUM(L6:L11)</f>
        <v>0</v>
      </c>
      <c r="M5" s="55">
        <f>SUM(M6:M11)</f>
        <v>0</v>
      </c>
      <c r="N5" s="55">
        <f>SUM(N6:N11)</f>
        <v>0</v>
      </c>
      <c r="O5" s="56">
        <f>SUM(D5:N5)</f>
        <v>3490540</v>
      </c>
      <c r="P5" s="57">
        <f>(O5/P$27)</f>
        <v>93.06369477697497</v>
      </c>
      <c r="Q5" s="58"/>
    </row>
    <row r="6" spans="1:134">
      <c r="A6" s="60"/>
      <c r="B6" s="61">
        <v>511</v>
      </c>
      <c r="C6" s="62" t="s">
        <v>18</v>
      </c>
      <c r="D6" s="63">
        <v>151324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f>SUM(D6:N6)</f>
        <v>151324</v>
      </c>
      <c r="P6" s="64">
        <f>(O6/P$27)</f>
        <v>4.0345535500039995</v>
      </c>
      <c r="Q6" s="65"/>
    </row>
    <row r="7" spans="1:134">
      <c r="A7" s="60"/>
      <c r="B7" s="61">
        <v>512</v>
      </c>
      <c r="C7" s="62" t="s">
        <v>19</v>
      </c>
      <c r="D7" s="63">
        <v>637614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f t="shared" ref="O7:O11" si="0">SUM(D7:N7)</f>
        <v>637614</v>
      </c>
      <c r="P7" s="64">
        <f>(O7/P$27)</f>
        <v>16.99986669155091</v>
      </c>
      <c r="Q7" s="65"/>
    </row>
    <row r="8" spans="1:134">
      <c r="A8" s="60"/>
      <c r="B8" s="61">
        <v>513</v>
      </c>
      <c r="C8" s="62" t="s">
        <v>20</v>
      </c>
      <c r="D8" s="63">
        <v>145659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f t="shared" si="0"/>
        <v>145659</v>
      </c>
      <c r="P8" s="64">
        <f>(O8/P$27)</f>
        <v>3.8835150771855922</v>
      </c>
      <c r="Q8" s="65"/>
    </row>
    <row r="9" spans="1:134">
      <c r="A9" s="60"/>
      <c r="B9" s="61">
        <v>514</v>
      </c>
      <c r="C9" s="62" t="s">
        <v>21</v>
      </c>
      <c r="D9" s="63">
        <v>277118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f t="shared" si="0"/>
        <v>277118</v>
      </c>
      <c r="P9" s="64">
        <f>(O9/P$27)</f>
        <v>7.3884341589569944</v>
      </c>
      <c r="Q9" s="65"/>
    </row>
    <row r="10" spans="1:134">
      <c r="A10" s="60"/>
      <c r="B10" s="61">
        <v>515</v>
      </c>
      <c r="C10" s="62" t="s">
        <v>22</v>
      </c>
      <c r="D10" s="63">
        <v>2091145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f t="shared" si="0"/>
        <v>2091145</v>
      </c>
      <c r="P10" s="64">
        <f>(O10/P$27)</f>
        <v>55.75345935425387</v>
      </c>
      <c r="Q10" s="65"/>
    </row>
    <row r="11" spans="1:134">
      <c r="A11" s="60"/>
      <c r="B11" s="61">
        <v>517</v>
      </c>
      <c r="C11" s="62" t="s">
        <v>47</v>
      </c>
      <c r="D11" s="63">
        <v>155774</v>
      </c>
      <c r="E11" s="63">
        <v>31906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f t="shared" si="0"/>
        <v>187680</v>
      </c>
      <c r="P11" s="64">
        <f>(O11/P$27)</f>
        <v>5.0038659450235956</v>
      </c>
      <c r="Q11" s="65"/>
    </row>
    <row r="12" spans="1:134" ht="15.75">
      <c r="A12" s="66" t="s">
        <v>23</v>
      </c>
      <c r="B12" s="67"/>
      <c r="C12" s="68"/>
      <c r="D12" s="69">
        <f>SUM(D13:D14)</f>
        <v>7083664</v>
      </c>
      <c r="E12" s="69">
        <f>SUM(E13:E14)</f>
        <v>1449671</v>
      </c>
      <c r="F12" s="69">
        <f>SUM(F13:F14)</f>
        <v>0</v>
      </c>
      <c r="G12" s="69">
        <f>SUM(G13:G14)</f>
        <v>0</v>
      </c>
      <c r="H12" s="69">
        <f>SUM(H13:H14)</f>
        <v>0</v>
      </c>
      <c r="I12" s="69">
        <f>SUM(I13:I14)</f>
        <v>0</v>
      </c>
      <c r="J12" s="69">
        <f>SUM(J13:J14)</f>
        <v>0</v>
      </c>
      <c r="K12" s="69">
        <f>SUM(K13:K14)</f>
        <v>0</v>
      </c>
      <c r="L12" s="69">
        <f>SUM(L13:L14)</f>
        <v>0</v>
      </c>
      <c r="M12" s="69">
        <f>SUM(M13:M14)</f>
        <v>0</v>
      </c>
      <c r="N12" s="69">
        <f>SUM(N13:N14)</f>
        <v>0</v>
      </c>
      <c r="O12" s="70">
        <f>SUM(D12:N12)</f>
        <v>8533335</v>
      </c>
      <c r="P12" s="71">
        <f>(O12/P$27)</f>
        <v>227.51313088223532</v>
      </c>
      <c r="Q12" s="72"/>
    </row>
    <row r="13" spans="1:134">
      <c r="A13" s="60"/>
      <c r="B13" s="61">
        <v>521</v>
      </c>
      <c r="C13" s="62" t="s">
        <v>24</v>
      </c>
      <c r="D13" s="63">
        <v>20509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f>SUM(D13:N13)</f>
        <v>20509</v>
      </c>
      <c r="P13" s="64">
        <f>(O13/P$27)</f>
        <v>0.54680459647532464</v>
      </c>
      <c r="Q13" s="65"/>
    </row>
    <row r="14" spans="1:134">
      <c r="A14" s="60"/>
      <c r="B14" s="61">
        <v>524</v>
      </c>
      <c r="C14" s="62" t="s">
        <v>32</v>
      </c>
      <c r="D14" s="63">
        <v>7063155</v>
      </c>
      <c r="E14" s="63">
        <v>1449671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f t="shared" ref="O14" si="1">SUM(D14:N14)</f>
        <v>8512826</v>
      </c>
      <c r="P14" s="64">
        <f>(O14/P$27)</f>
        <v>226.96632628576</v>
      </c>
      <c r="Q14" s="65"/>
    </row>
    <row r="15" spans="1:134" ht="15.75">
      <c r="A15" s="66" t="s">
        <v>25</v>
      </c>
      <c r="B15" s="67"/>
      <c r="C15" s="68"/>
      <c r="D15" s="69">
        <f>SUM(D16:D16)</f>
        <v>205127</v>
      </c>
      <c r="E15" s="69">
        <f>SUM(E16:E16)</f>
        <v>0</v>
      </c>
      <c r="F15" s="69">
        <f>SUM(F16:F16)</f>
        <v>0</v>
      </c>
      <c r="G15" s="69">
        <f>SUM(G16:G16)</f>
        <v>20189</v>
      </c>
      <c r="H15" s="69">
        <f>SUM(H16:H16)</f>
        <v>0</v>
      </c>
      <c r="I15" s="69">
        <f>SUM(I16:I16)</f>
        <v>0</v>
      </c>
      <c r="J15" s="69">
        <f>SUM(J16:J16)</f>
        <v>0</v>
      </c>
      <c r="K15" s="69">
        <f>SUM(K16:K16)</f>
        <v>0</v>
      </c>
      <c r="L15" s="69">
        <f>SUM(L16:L16)</f>
        <v>0</v>
      </c>
      <c r="M15" s="69">
        <f>SUM(M16:M16)</f>
        <v>0</v>
      </c>
      <c r="N15" s="69">
        <f>SUM(N16:N16)</f>
        <v>0</v>
      </c>
      <c r="O15" s="70">
        <f>SUM(D15:N15)</f>
        <v>225316</v>
      </c>
      <c r="P15" s="71">
        <f>(O15/P$27)</f>
        <v>6.0073053030101047</v>
      </c>
      <c r="Q15" s="72"/>
    </row>
    <row r="16" spans="1:134">
      <c r="A16" s="60"/>
      <c r="B16" s="61">
        <v>537</v>
      </c>
      <c r="C16" s="62" t="s">
        <v>57</v>
      </c>
      <c r="D16" s="63">
        <v>205127</v>
      </c>
      <c r="E16" s="63">
        <v>0</v>
      </c>
      <c r="F16" s="63">
        <v>0</v>
      </c>
      <c r="G16" s="63">
        <v>20189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f t="shared" ref="O16:O22" si="2">SUM(D16:N16)</f>
        <v>225316</v>
      </c>
      <c r="P16" s="64">
        <f>(O16/P$27)</f>
        <v>6.0073053030101047</v>
      </c>
      <c r="Q16" s="65"/>
    </row>
    <row r="17" spans="1:120" ht="15.75">
      <c r="A17" s="66" t="s">
        <v>34</v>
      </c>
      <c r="B17" s="67"/>
      <c r="C17" s="68"/>
      <c r="D17" s="69">
        <f>SUM(D18:D18)</f>
        <v>2140463</v>
      </c>
      <c r="E17" s="69">
        <f>SUM(E18:E18)</f>
        <v>0</v>
      </c>
      <c r="F17" s="69">
        <f>SUM(F18:F18)</f>
        <v>0</v>
      </c>
      <c r="G17" s="69">
        <f>SUM(G18:G18)</f>
        <v>4427837</v>
      </c>
      <c r="H17" s="69">
        <f>SUM(H18:H18)</f>
        <v>0</v>
      </c>
      <c r="I17" s="69">
        <f>SUM(I18:I18)</f>
        <v>0</v>
      </c>
      <c r="J17" s="69">
        <f>SUM(J18:J18)</f>
        <v>0</v>
      </c>
      <c r="K17" s="69">
        <f>SUM(K18:K18)</f>
        <v>0</v>
      </c>
      <c r="L17" s="69">
        <f>SUM(L18:L18)</f>
        <v>0</v>
      </c>
      <c r="M17" s="69">
        <f>SUM(M18:M18)</f>
        <v>0</v>
      </c>
      <c r="N17" s="69">
        <f>SUM(N18:N18)</f>
        <v>0</v>
      </c>
      <c r="O17" s="69">
        <f t="shared" si="2"/>
        <v>6568300</v>
      </c>
      <c r="P17" s="71">
        <f>(O17/P$27)</f>
        <v>175.12197723091688</v>
      </c>
      <c r="Q17" s="72"/>
    </row>
    <row r="18" spans="1:120">
      <c r="A18" s="60"/>
      <c r="B18" s="61">
        <v>541</v>
      </c>
      <c r="C18" s="62" t="s">
        <v>58</v>
      </c>
      <c r="D18" s="63">
        <v>2140463</v>
      </c>
      <c r="E18" s="63">
        <v>0</v>
      </c>
      <c r="F18" s="63">
        <v>0</v>
      </c>
      <c r="G18" s="63">
        <v>4427837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f t="shared" si="2"/>
        <v>6568300</v>
      </c>
      <c r="P18" s="64">
        <f>(O18/P$27)</f>
        <v>175.12197723091688</v>
      </c>
      <c r="Q18" s="65"/>
    </row>
    <row r="19" spans="1:120" ht="15.75">
      <c r="A19" s="66" t="s">
        <v>36</v>
      </c>
      <c r="B19" s="67"/>
      <c r="C19" s="68"/>
      <c r="D19" s="69">
        <f>SUM(D20:D20)</f>
        <v>11348</v>
      </c>
      <c r="E19" s="69">
        <f>SUM(E20:E20)</f>
        <v>0</v>
      </c>
      <c r="F19" s="69">
        <f>SUM(F20:F20)</f>
        <v>0</v>
      </c>
      <c r="G19" s="69">
        <f>SUM(G20:G20)</f>
        <v>0</v>
      </c>
      <c r="H19" s="69">
        <f>SUM(H20:H20)</f>
        <v>0</v>
      </c>
      <c r="I19" s="69">
        <f>SUM(I20:I20)</f>
        <v>0</v>
      </c>
      <c r="J19" s="69">
        <f>SUM(J20:J20)</f>
        <v>0</v>
      </c>
      <c r="K19" s="69">
        <f>SUM(K20:K20)</f>
        <v>0</v>
      </c>
      <c r="L19" s="69">
        <f>SUM(L20:L20)</f>
        <v>0</v>
      </c>
      <c r="M19" s="69">
        <f>SUM(M20:M20)</f>
        <v>0</v>
      </c>
      <c r="N19" s="69">
        <f>SUM(N20:N20)</f>
        <v>0</v>
      </c>
      <c r="O19" s="69">
        <f t="shared" si="2"/>
        <v>11348</v>
      </c>
      <c r="P19" s="71">
        <f>(O19/P$27)</f>
        <v>0.30255685605353666</v>
      </c>
      <c r="Q19" s="72"/>
    </row>
    <row r="20" spans="1:120">
      <c r="A20" s="60"/>
      <c r="B20" s="61">
        <v>562</v>
      </c>
      <c r="C20" s="62" t="s">
        <v>59</v>
      </c>
      <c r="D20" s="63">
        <v>11348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f t="shared" si="2"/>
        <v>11348</v>
      </c>
      <c r="P20" s="64">
        <f>(O20/P$27)</f>
        <v>0.30255685605353666</v>
      </c>
      <c r="Q20" s="65"/>
    </row>
    <row r="21" spans="1:120" ht="15.75">
      <c r="A21" s="66" t="s">
        <v>48</v>
      </c>
      <c r="B21" s="67"/>
      <c r="C21" s="68"/>
      <c r="D21" s="69">
        <f>SUM(D22:D22)</f>
        <v>155066</v>
      </c>
      <c r="E21" s="69">
        <f>SUM(E22:E22)</f>
        <v>375864</v>
      </c>
      <c r="F21" s="69">
        <f>SUM(F22:F22)</f>
        <v>0</v>
      </c>
      <c r="G21" s="69">
        <f>SUM(G22:G22)</f>
        <v>212573</v>
      </c>
      <c r="H21" s="69">
        <f>SUM(H22:H22)</f>
        <v>0</v>
      </c>
      <c r="I21" s="69">
        <f>SUM(I22:I22)</f>
        <v>0</v>
      </c>
      <c r="J21" s="69">
        <f>SUM(J22:J22)</f>
        <v>0</v>
      </c>
      <c r="K21" s="69">
        <f>SUM(K22:K22)</f>
        <v>0</v>
      </c>
      <c r="L21" s="69">
        <f>SUM(L22:L22)</f>
        <v>0</v>
      </c>
      <c r="M21" s="69">
        <f>SUM(M22:M22)</f>
        <v>0</v>
      </c>
      <c r="N21" s="69">
        <f>SUM(N22:N22)</f>
        <v>0</v>
      </c>
      <c r="O21" s="69">
        <f>SUM(D21:N21)</f>
        <v>743503</v>
      </c>
      <c r="P21" s="71">
        <f>(O21/P$27)</f>
        <v>19.823046364678593</v>
      </c>
      <c r="Q21" s="65"/>
    </row>
    <row r="22" spans="1:120">
      <c r="A22" s="60"/>
      <c r="B22" s="61">
        <v>572</v>
      </c>
      <c r="C22" s="62" t="s">
        <v>60</v>
      </c>
      <c r="D22" s="63">
        <v>155066</v>
      </c>
      <c r="E22" s="63">
        <v>375864</v>
      </c>
      <c r="F22" s="63">
        <v>0</v>
      </c>
      <c r="G22" s="63">
        <v>212573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f t="shared" si="2"/>
        <v>743503</v>
      </c>
      <c r="P22" s="64">
        <f>(O22/P$27)</f>
        <v>19.823046364678593</v>
      </c>
      <c r="Q22" s="65"/>
    </row>
    <row r="23" spans="1:120" ht="15.75">
      <c r="A23" s="66" t="s">
        <v>61</v>
      </c>
      <c r="B23" s="67"/>
      <c r="C23" s="68"/>
      <c r="D23" s="69">
        <f>SUM(D24:D24)</f>
        <v>3620030</v>
      </c>
      <c r="E23" s="69">
        <f>SUM(E24:E24)</f>
        <v>0</v>
      </c>
      <c r="F23" s="69">
        <f>SUM(F24:F24)</f>
        <v>0</v>
      </c>
      <c r="G23" s="69">
        <f>SUM(G24:G24)</f>
        <v>0</v>
      </c>
      <c r="H23" s="69">
        <f>SUM(H24:H24)</f>
        <v>0</v>
      </c>
      <c r="I23" s="69">
        <f>SUM(I24:I24)</f>
        <v>0</v>
      </c>
      <c r="J23" s="69">
        <f>SUM(J24:J24)</f>
        <v>0</v>
      </c>
      <c r="K23" s="69">
        <f>SUM(K24:K24)</f>
        <v>0</v>
      </c>
      <c r="L23" s="69">
        <f>SUM(L24:L24)</f>
        <v>0</v>
      </c>
      <c r="M23" s="69">
        <f>SUM(M24:M24)</f>
        <v>0</v>
      </c>
      <c r="N23" s="69">
        <f>SUM(N24:N24)</f>
        <v>0</v>
      </c>
      <c r="O23" s="69">
        <f>SUM(D23:N23)</f>
        <v>3620030</v>
      </c>
      <c r="P23" s="71">
        <f>(O23/P$27)</f>
        <v>96.516116991494926</v>
      </c>
      <c r="Q23" s="65"/>
    </row>
    <row r="24" spans="1:120" ht="15.75" thickBot="1">
      <c r="A24" s="60"/>
      <c r="B24" s="61">
        <v>581</v>
      </c>
      <c r="C24" s="62" t="s">
        <v>62</v>
      </c>
      <c r="D24" s="63">
        <v>3620030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f>SUM(D24:N24)</f>
        <v>3620030</v>
      </c>
      <c r="P24" s="64">
        <f>(O24/P$27)</f>
        <v>96.516116991494926</v>
      </c>
      <c r="Q24" s="65"/>
    </row>
    <row r="25" spans="1:120" ht="16.5" thickBot="1">
      <c r="A25" s="73" t="s">
        <v>10</v>
      </c>
      <c r="B25" s="74"/>
      <c r="C25" s="75"/>
      <c r="D25" s="76">
        <f>SUM(D5,D12,D15,D17,D19,D21,D23)</f>
        <v>16674332</v>
      </c>
      <c r="E25" s="76">
        <f t="shared" ref="E25:N25" si="3">SUM(E5,E12,E15,E17,E19,E21,E23)</f>
        <v>1857441</v>
      </c>
      <c r="F25" s="76">
        <f t="shared" si="3"/>
        <v>0</v>
      </c>
      <c r="G25" s="76">
        <f t="shared" si="3"/>
        <v>4660599</v>
      </c>
      <c r="H25" s="76">
        <f t="shared" si="3"/>
        <v>0</v>
      </c>
      <c r="I25" s="76">
        <f t="shared" si="3"/>
        <v>0</v>
      </c>
      <c r="J25" s="76">
        <f t="shared" si="3"/>
        <v>0</v>
      </c>
      <c r="K25" s="76">
        <f t="shared" si="3"/>
        <v>0</v>
      </c>
      <c r="L25" s="76">
        <f t="shared" si="3"/>
        <v>0</v>
      </c>
      <c r="M25" s="76">
        <f t="shared" si="3"/>
        <v>0</v>
      </c>
      <c r="N25" s="76">
        <f t="shared" si="3"/>
        <v>0</v>
      </c>
      <c r="O25" s="76">
        <f>SUM(D25:N25)</f>
        <v>23192372</v>
      </c>
      <c r="P25" s="77">
        <f>(O25/P$27)</f>
        <v>618.34782840536434</v>
      </c>
      <c r="Q25" s="58"/>
      <c r="R25" s="7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</row>
    <row r="26" spans="1:120">
      <c r="A26" s="79"/>
      <c r="B26" s="80"/>
      <c r="C26" s="80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2"/>
    </row>
    <row r="27" spans="1:120">
      <c r="A27" s="83"/>
      <c r="B27" s="84"/>
      <c r="C27" s="84"/>
      <c r="D27" s="85"/>
      <c r="E27" s="85"/>
      <c r="F27" s="85"/>
      <c r="G27" s="85"/>
      <c r="H27" s="85"/>
      <c r="I27" s="85"/>
      <c r="J27" s="85"/>
      <c r="K27" s="85"/>
      <c r="L27" s="85"/>
      <c r="M27" s="88" t="s">
        <v>67</v>
      </c>
      <c r="N27" s="88"/>
      <c r="O27" s="88"/>
      <c r="P27" s="86">
        <v>37507</v>
      </c>
    </row>
    <row r="28" spans="1:120">
      <c r="A28" s="89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1"/>
    </row>
    <row r="29" spans="1:120" ht="15.75" customHeight="1" thickBot="1">
      <c r="A29" s="92" t="s">
        <v>26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4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5" t="s">
        <v>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4" thickBot="1">
      <c r="A2" s="118" t="s">
        <v>64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11</v>
      </c>
      <c r="B3" s="102"/>
      <c r="C3" s="103"/>
      <c r="D3" s="122" t="s">
        <v>6</v>
      </c>
      <c r="E3" s="123"/>
      <c r="F3" s="123"/>
      <c r="G3" s="123"/>
      <c r="H3" s="124"/>
      <c r="I3" s="122" t="s">
        <v>7</v>
      </c>
      <c r="J3" s="124"/>
      <c r="K3" s="122" t="s">
        <v>9</v>
      </c>
      <c r="L3" s="123"/>
      <c r="M3" s="124"/>
      <c r="N3" s="33"/>
      <c r="O3" s="34"/>
      <c r="P3" s="125" t="s">
        <v>54</v>
      </c>
      <c r="Q3" s="11"/>
      <c r="R3"/>
    </row>
    <row r="4" spans="1:134" ht="32.25" customHeight="1" thickBot="1">
      <c r="A4" s="104"/>
      <c r="B4" s="105"/>
      <c r="C4" s="106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55</v>
      </c>
      <c r="N4" s="32" t="s">
        <v>5</v>
      </c>
      <c r="O4" s="32" t="s">
        <v>56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17</v>
      </c>
      <c r="B5" s="23"/>
      <c r="C5" s="23"/>
      <c r="D5" s="24">
        <f t="shared" ref="D5:N5" si="0">SUM(D6:D11)</f>
        <v>3164876</v>
      </c>
      <c r="E5" s="24">
        <f t="shared" si="0"/>
        <v>173731</v>
      </c>
      <c r="F5" s="24">
        <f t="shared" si="0"/>
        <v>17664717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21003324</v>
      </c>
      <c r="P5" s="30">
        <f t="shared" ref="P5:P25" si="1">(O5/P$27)</f>
        <v>555.02679562390995</v>
      </c>
      <c r="Q5" s="6"/>
    </row>
    <row r="6" spans="1:134">
      <c r="A6" s="12"/>
      <c r="B6" s="42">
        <v>511</v>
      </c>
      <c r="C6" s="19" t="s">
        <v>18</v>
      </c>
      <c r="D6" s="43">
        <v>149171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149171</v>
      </c>
      <c r="P6" s="44">
        <f t="shared" si="1"/>
        <v>3.9419428148617937</v>
      </c>
      <c r="Q6" s="9"/>
    </row>
    <row r="7" spans="1:134">
      <c r="A7" s="12"/>
      <c r="B7" s="42">
        <v>512</v>
      </c>
      <c r="C7" s="19" t="s">
        <v>19</v>
      </c>
      <c r="D7" s="43">
        <v>608006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608006</v>
      </c>
      <c r="P7" s="44">
        <f t="shared" si="1"/>
        <v>16.066962634110247</v>
      </c>
      <c r="Q7" s="9"/>
    </row>
    <row r="8" spans="1:134">
      <c r="A8" s="12"/>
      <c r="B8" s="42">
        <v>513</v>
      </c>
      <c r="C8" s="19" t="s">
        <v>20</v>
      </c>
      <c r="D8" s="43">
        <v>380145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380145</v>
      </c>
      <c r="P8" s="44">
        <f t="shared" si="1"/>
        <v>10.045584271444428</v>
      </c>
      <c r="Q8" s="9"/>
    </row>
    <row r="9" spans="1:134">
      <c r="A9" s="12"/>
      <c r="B9" s="42">
        <v>514</v>
      </c>
      <c r="C9" s="19" t="s">
        <v>21</v>
      </c>
      <c r="D9" s="43">
        <v>275840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275840</v>
      </c>
      <c r="P9" s="44">
        <f t="shared" si="1"/>
        <v>7.2892553247714176</v>
      </c>
      <c r="Q9" s="9"/>
    </row>
    <row r="10" spans="1:134">
      <c r="A10" s="12"/>
      <c r="B10" s="42">
        <v>515</v>
      </c>
      <c r="C10" s="19" t="s">
        <v>22</v>
      </c>
      <c r="D10" s="43">
        <v>1595940</v>
      </c>
      <c r="E10" s="43">
        <v>141825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1737765</v>
      </c>
      <c r="P10" s="44">
        <f t="shared" si="1"/>
        <v>45.921595053115588</v>
      </c>
      <c r="Q10" s="9"/>
    </row>
    <row r="11" spans="1:134">
      <c r="A11" s="12"/>
      <c r="B11" s="42">
        <v>517</v>
      </c>
      <c r="C11" s="19" t="s">
        <v>47</v>
      </c>
      <c r="D11" s="43">
        <v>155774</v>
      </c>
      <c r="E11" s="43">
        <v>31906</v>
      </c>
      <c r="F11" s="43">
        <v>17664717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17852397</v>
      </c>
      <c r="P11" s="44">
        <f t="shared" si="1"/>
        <v>471.76145552560649</v>
      </c>
      <c r="Q11" s="9"/>
    </row>
    <row r="12" spans="1:134" ht="15.75">
      <c r="A12" s="26" t="s">
        <v>23</v>
      </c>
      <c r="B12" s="27"/>
      <c r="C12" s="28"/>
      <c r="D12" s="29">
        <f t="shared" ref="D12:N12" si="3">SUM(D13:D14)</f>
        <v>166096</v>
      </c>
      <c r="E12" s="29">
        <f t="shared" si="3"/>
        <v>1149845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1315941</v>
      </c>
      <c r="P12" s="41">
        <f t="shared" si="1"/>
        <v>34.774615506579991</v>
      </c>
      <c r="Q12" s="10"/>
    </row>
    <row r="13" spans="1:134">
      <c r="A13" s="12"/>
      <c r="B13" s="42">
        <v>521</v>
      </c>
      <c r="C13" s="19" t="s">
        <v>24</v>
      </c>
      <c r="D13" s="43">
        <v>4080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4080</v>
      </c>
      <c r="P13" s="44">
        <f t="shared" si="1"/>
        <v>0.1078167115902965</v>
      </c>
      <c r="Q13" s="9"/>
    </row>
    <row r="14" spans="1:134">
      <c r="A14" s="12"/>
      <c r="B14" s="42">
        <v>524</v>
      </c>
      <c r="C14" s="19" t="s">
        <v>32</v>
      </c>
      <c r="D14" s="43">
        <v>162016</v>
      </c>
      <c r="E14" s="43">
        <v>1149845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" si="4">SUM(D14:N14)</f>
        <v>1311861</v>
      </c>
      <c r="P14" s="44">
        <f t="shared" si="1"/>
        <v>34.666798794989695</v>
      </c>
      <c r="Q14" s="9"/>
    </row>
    <row r="15" spans="1:134" ht="15.75">
      <c r="A15" s="26" t="s">
        <v>25</v>
      </c>
      <c r="B15" s="27"/>
      <c r="C15" s="28"/>
      <c r="D15" s="29">
        <f t="shared" ref="D15:N15" si="5">SUM(D16:D16)</f>
        <v>133167</v>
      </c>
      <c r="E15" s="29">
        <f t="shared" si="5"/>
        <v>0</v>
      </c>
      <c r="F15" s="29">
        <f t="shared" si="5"/>
        <v>0</v>
      </c>
      <c r="G15" s="29">
        <f t="shared" si="5"/>
        <v>226205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359372</v>
      </c>
      <c r="P15" s="41">
        <f t="shared" si="1"/>
        <v>9.4966439405951064</v>
      </c>
      <c r="Q15" s="10"/>
    </row>
    <row r="16" spans="1:134">
      <c r="A16" s="12"/>
      <c r="B16" s="42">
        <v>537</v>
      </c>
      <c r="C16" s="19" t="s">
        <v>57</v>
      </c>
      <c r="D16" s="43">
        <v>133167</v>
      </c>
      <c r="E16" s="43">
        <v>0</v>
      </c>
      <c r="F16" s="43">
        <v>0</v>
      </c>
      <c r="G16" s="43">
        <v>226205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2" si="6">SUM(D16:N16)</f>
        <v>359372</v>
      </c>
      <c r="P16" s="44">
        <f t="shared" si="1"/>
        <v>9.4966439405951064</v>
      </c>
      <c r="Q16" s="9"/>
    </row>
    <row r="17" spans="1:120" ht="15.75">
      <c r="A17" s="26" t="s">
        <v>34</v>
      </c>
      <c r="B17" s="27"/>
      <c r="C17" s="28"/>
      <c r="D17" s="29">
        <f t="shared" ref="D17:N17" si="7">SUM(D18:D18)</f>
        <v>1408458</v>
      </c>
      <c r="E17" s="29">
        <f t="shared" si="7"/>
        <v>0</v>
      </c>
      <c r="F17" s="29">
        <f t="shared" si="7"/>
        <v>0</v>
      </c>
      <c r="G17" s="29">
        <f t="shared" si="7"/>
        <v>3743294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7"/>
        <v>0</v>
      </c>
      <c r="O17" s="29">
        <f t="shared" si="6"/>
        <v>5151752</v>
      </c>
      <c r="P17" s="41">
        <f t="shared" si="1"/>
        <v>136.13847048253263</v>
      </c>
      <c r="Q17" s="10"/>
    </row>
    <row r="18" spans="1:120">
      <c r="A18" s="12"/>
      <c r="B18" s="42">
        <v>541</v>
      </c>
      <c r="C18" s="19" t="s">
        <v>58</v>
      </c>
      <c r="D18" s="43">
        <v>1408458</v>
      </c>
      <c r="E18" s="43">
        <v>0</v>
      </c>
      <c r="F18" s="43">
        <v>0</v>
      </c>
      <c r="G18" s="43">
        <v>3743294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5151752</v>
      </c>
      <c r="P18" s="44">
        <f t="shared" si="1"/>
        <v>136.13847048253263</v>
      </c>
      <c r="Q18" s="9"/>
    </row>
    <row r="19" spans="1:120" ht="15.75">
      <c r="A19" s="26" t="s">
        <v>36</v>
      </c>
      <c r="B19" s="27"/>
      <c r="C19" s="28"/>
      <c r="D19" s="29">
        <f t="shared" ref="D19:N19" si="8">SUM(D20:D20)</f>
        <v>41972</v>
      </c>
      <c r="E19" s="29">
        <f t="shared" si="8"/>
        <v>0</v>
      </c>
      <c r="F19" s="29">
        <f t="shared" si="8"/>
        <v>0</v>
      </c>
      <c r="G19" s="29">
        <f t="shared" si="8"/>
        <v>0</v>
      </c>
      <c r="H19" s="29">
        <f t="shared" si="8"/>
        <v>0</v>
      </c>
      <c r="I19" s="29">
        <f t="shared" si="8"/>
        <v>0</v>
      </c>
      <c r="J19" s="29">
        <f t="shared" si="8"/>
        <v>0</v>
      </c>
      <c r="K19" s="29">
        <f t="shared" si="8"/>
        <v>0</v>
      </c>
      <c r="L19" s="29">
        <f t="shared" si="8"/>
        <v>0</v>
      </c>
      <c r="M19" s="29">
        <f t="shared" si="8"/>
        <v>0</v>
      </c>
      <c r="N19" s="29">
        <f t="shared" si="8"/>
        <v>0</v>
      </c>
      <c r="O19" s="29">
        <f t="shared" si="6"/>
        <v>41972</v>
      </c>
      <c r="P19" s="41">
        <f t="shared" si="1"/>
        <v>1.1091379948205697</v>
      </c>
      <c r="Q19" s="10"/>
    </row>
    <row r="20" spans="1:120">
      <c r="A20" s="12"/>
      <c r="B20" s="42">
        <v>562</v>
      </c>
      <c r="C20" s="19" t="s">
        <v>59</v>
      </c>
      <c r="D20" s="43">
        <v>41972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41972</v>
      </c>
      <c r="P20" s="44">
        <f t="shared" si="1"/>
        <v>1.1091379948205697</v>
      </c>
      <c r="Q20" s="9"/>
    </row>
    <row r="21" spans="1:120" ht="15.75">
      <c r="A21" s="26" t="s">
        <v>48</v>
      </c>
      <c r="B21" s="27"/>
      <c r="C21" s="28"/>
      <c r="D21" s="29">
        <f t="shared" ref="D21:N21" si="9">SUM(D22:D22)</f>
        <v>77967</v>
      </c>
      <c r="E21" s="29">
        <f t="shared" si="9"/>
        <v>4289886</v>
      </c>
      <c r="F21" s="29">
        <f t="shared" si="9"/>
        <v>0</v>
      </c>
      <c r="G21" s="29">
        <f t="shared" si="9"/>
        <v>0</v>
      </c>
      <c r="H21" s="29">
        <f t="shared" si="9"/>
        <v>0</v>
      </c>
      <c r="I21" s="29">
        <f t="shared" si="9"/>
        <v>0</v>
      </c>
      <c r="J21" s="29">
        <f t="shared" si="9"/>
        <v>0</v>
      </c>
      <c r="K21" s="29">
        <f t="shared" si="9"/>
        <v>0</v>
      </c>
      <c r="L21" s="29">
        <f t="shared" si="9"/>
        <v>0</v>
      </c>
      <c r="M21" s="29">
        <f t="shared" si="9"/>
        <v>0</v>
      </c>
      <c r="N21" s="29">
        <f t="shared" si="9"/>
        <v>0</v>
      </c>
      <c r="O21" s="29">
        <f>SUM(D21:N21)</f>
        <v>4367853</v>
      </c>
      <c r="P21" s="41">
        <f t="shared" si="1"/>
        <v>115.42341842397336</v>
      </c>
      <c r="Q21" s="9"/>
    </row>
    <row r="22" spans="1:120">
      <c r="A22" s="12"/>
      <c r="B22" s="42">
        <v>572</v>
      </c>
      <c r="C22" s="19" t="s">
        <v>60</v>
      </c>
      <c r="D22" s="43">
        <v>77967</v>
      </c>
      <c r="E22" s="43">
        <v>4289886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4367853</v>
      </c>
      <c r="P22" s="44">
        <f t="shared" si="1"/>
        <v>115.42341842397336</v>
      </c>
      <c r="Q22" s="9"/>
    </row>
    <row r="23" spans="1:120" ht="15.75">
      <c r="A23" s="26" t="s">
        <v>61</v>
      </c>
      <c r="B23" s="27"/>
      <c r="C23" s="28"/>
      <c r="D23" s="29">
        <f t="shared" ref="D23:N23" si="10">SUM(D24:D24)</f>
        <v>19778472</v>
      </c>
      <c r="E23" s="29">
        <f t="shared" si="10"/>
        <v>0</v>
      </c>
      <c r="F23" s="29">
        <f t="shared" si="10"/>
        <v>0</v>
      </c>
      <c r="G23" s="29">
        <f t="shared" si="10"/>
        <v>0</v>
      </c>
      <c r="H23" s="29">
        <f t="shared" si="10"/>
        <v>0</v>
      </c>
      <c r="I23" s="29">
        <f t="shared" si="10"/>
        <v>0</v>
      </c>
      <c r="J23" s="29">
        <f t="shared" si="10"/>
        <v>0</v>
      </c>
      <c r="K23" s="29">
        <f t="shared" si="10"/>
        <v>0</v>
      </c>
      <c r="L23" s="29">
        <f t="shared" si="10"/>
        <v>0</v>
      </c>
      <c r="M23" s="29">
        <f t="shared" si="10"/>
        <v>0</v>
      </c>
      <c r="N23" s="29">
        <f t="shared" si="10"/>
        <v>0</v>
      </c>
      <c r="O23" s="29">
        <f>SUM(D23:N23)</f>
        <v>19778472</v>
      </c>
      <c r="P23" s="41">
        <f t="shared" si="1"/>
        <v>522.65926748057711</v>
      </c>
      <c r="Q23" s="9"/>
    </row>
    <row r="24" spans="1:120" ht="15.75" thickBot="1">
      <c r="A24" s="12"/>
      <c r="B24" s="42">
        <v>581</v>
      </c>
      <c r="C24" s="19" t="s">
        <v>62</v>
      </c>
      <c r="D24" s="43">
        <v>19778472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>SUM(D24:N24)</f>
        <v>19778472</v>
      </c>
      <c r="P24" s="44">
        <f t="shared" si="1"/>
        <v>522.65926748057711</v>
      </c>
      <c r="Q24" s="9"/>
    </row>
    <row r="25" spans="1:120" ht="16.5" thickBot="1">
      <c r="A25" s="13" t="s">
        <v>10</v>
      </c>
      <c r="B25" s="21"/>
      <c r="C25" s="20"/>
      <c r="D25" s="14">
        <f>SUM(D5,D12,D15,D17,D19,D21,D23)</f>
        <v>24771008</v>
      </c>
      <c r="E25" s="14">
        <f t="shared" ref="E25:N25" si="11">SUM(E5,E12,E15,E17,E19,E21,E23)</f>
        <v>5613462</v>
      </c>
      <c r="F25" s="14">
        <f t="shared" si="11"/>
        <v>17664717</v>
      </c>
      <c r="G25" s="14">
        <f t="shared" si="11"/>
        <v>3969499</v>
      </c>
      <c r="H25" s="14">
        <f t="shared" si="11"/>
        <v>0</v>
      </c>
      <c r="I25" s="14">
        <f t="shared" si="11"/>
        <v>0</v>
      </c>
      <c r="J25" s="14">
        <f t="shared" si="11"/>
        <v>0</v>
      </c>
      <c r="K25" s="14">
        <f t="shared" si="11"/>
        <v>0</v>
      </c>
      <c r="L25" s="14">
        <f t="shared" si="11"/>
        <v>0</v>
      </c>
      <c r="M25" s="14">
        <f t="shared" si="11"/>
        <v>0</v>
      </c>
      <c r="N25" s="14">
        <f t="shared" si="11"/>
        <v>0</v>
      </c>
      <c r="O25" s="14">
        <f>SUM(D25:N25)</f>
        <v>52018686</v>
      </c>
      <c r="P25" s="35">
        <f t="shared" si="1"/>
        <v>1374.6283494529887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112" t="s">
        <v>65</v>
      </c>
      <c r="N27" s="112"/>
      <c r="O27" s="112"/>
      <c r="P27" s="39">
        <v>37842</v>
      </c>
    </row>
    <row r="28" spans="1:120">
      <c r="A28" s="113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1"/>
    </row>
    <row r="29" spans="1:120" ht="15.75" customHeight="1" thickBot="1">
      <c r="A29" s="114" t="s">
        <v>26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4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5" t="s">
        <v>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4" thickBot="1">
      <c r="A2" s="118" t="s">
        <v>53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11</v>
      </c>
      <c r="B3" s="102"/>
      <c r="C3" s="103"/>
      <c r="D3" s="122" t="s">
        <v>6</v>
      </c>
      <c r="E3" s="123"/>
      <c r="F3" s="123"/>
      <c r="G3" s="123"/>
      <c r="H3" s="124"/>
      <c r="I3" s="122" t="s">
        <v>7</v>
      </c>
      <c r="J3" s="124"/>
      <c r="K3" s="122" t="s">
        <v>9</v>
      </c>
      <c r="L3" s="123"/>
      <c r="M3" s="124"/>
      <c r="N3" s="33"/>
      <c r="O3" s="34"/>
      <c r="P3" s="125" t="s">
        <v>54</v>
      </c>
      <c r="Q3" s="11"/>
      <c r="R3"/>
    </row>
    <row r="4" spans="1:134" ht="32.25" customHeight="1" thickBot="1">
      <c r="A4" s="104"/>
      <c r="B4" s="105"/>
      <c r="C4" s="106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55</v>
      </c>
      <c r="N4" s="32" t="s">
        <v>5</v>
      </c>
      <c r="O4" s="32" t="s">
        <v>56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17</v>
      </c>
      <c r="B5" s="23"/>
      <c r="C5" s="23"/>
      <c r="D5" s="24">
        <f t="shared" ref="D5:N5" si="0">SUM(D6:D11)</f>
        <v>3162739</v>
      </c>
      <c r="E5" s="24">
        <f t="shared" si="0"/>
        <v>0</v>
      </c>
      <c r="F5" s="24">
        <f t="shared" si="0"/>
        <v>1391072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6" si="1">SUM(D5:N5)</f>
        <v>4553811</v>
      </c>
      <c r="P5" s="30">
        <f t="shared" ref="P5:P26" si="2">(O5/P$28)</f>
        <v>122.3715099561981</v>
      </c>
      <c r="Q5" s="6"/>
    </row>
    <row r="6" spans="1:134">
      <c r="A6" s="12"/>
      <c r="B6" s="42">
        <v>511</v>
      </c>
      <c r="C6" s="19" t="s">
        <v>18</v>
      </c>
      <c r="D6" s="43">
        <v>142926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142926</v>
      </c>
      <c r="P6" s="44">
        <f t="shared" si="2"/>
        <v>3.8407545750141079</v>
      </c>
      <c r="Q6" s="9"/>
    </row>
    <row r="7" spans="1:134">
      <c r="A7" s="12"/>
      <c r="B7" s="42">
        <v>512</v>
      </c>
      <c r="C7" s="19" t="s">
        <v>19</v>
      </c>
      <c r="D7" s="43">
        <v>639842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639842</v>
      </c>
      <c r="P7" s="44">
        <f t="shared" si="2"/>
        <v>17.194045091769006</v>
      </c>
      <c r="Q7" s="9"/>
    </row>
    <row r="8" spans="1:134">
      <c r="A8" s="12"/>
      <c r="B8" s="42">
        <v>513</v>
      </c>
      <c r="C8" s="19" t="s">
        <v>20</v>
      </c>
      <c r="D8" s="43">
        <v>415907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415907</v>
      </c>
      <c r="P8" s="44">
        <f t="shared" si="2"/>
        <v>11.176389971246607</v>
      </c>
      <c r="Q8" s="9"/>
    </row>
    <row r="9" spans="1:134">
      <c r="A9" s="12"/>
      <c r="B9" s="42">
        <v>514</v>
      </c>
      <c r="C9" s="19" t="s">
        <v>21</v>
      </c>
      <c r="D9" s="43">
        <v>336586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336586</v>
      </c>
      <c r="P9" s="44">
        <f t="shared" si="2"/>
        <v>9.0448499180393949</v>
      </c>
      <c r="Q9" s="9"/>
    </row>
    <row r="10" spans="1:134">
      <c r="A10" s="12"/>
      <c r="B10" s="42">
        <v>515</v>
      </c>
      <c r="C10" s="19" t="s">
        <v>22</v>
      </c>
      <c r="D10" s="43">
        <v>1627478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1627478</v>
      </c>
      <c r="P10" s="44">
        <f t="shared" si="2"/>
        <v>43.734125171311099</v>
      </c>
      <c r="Q10" s="9"/>
    </row>
    <row r="11" spans="1:134">
      <c r="A11" s="12"/>
      <c r="B11" s="42">
        <v>517</v>
      </c>
      <c r="C11" s="19" t="s">
        <v>47</v>
      </c>
      <c r="D11" s="43">
        <v>0</v>
      </c>
      <c r="E11" s="43">
        <v>0</v>
      </c>
      <c r="F11" s="43">
        <v>1391072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1391072</v>
      </c>
      <c r="P11" s="44">
        <f t="shared" si="2"/>
        <v>37.381345228817885</v>
      </c>
      <c r="Q11" s="9"/>
    </row>
    <row r="12" spans="1:134" ht="15.75">
      <c r="A12" s="26" t="s">
        <v>23</v>
      </c>
      <c r="B12" s="27"/>
      <c r="C12" s="28"/>
      <c r="D12" s="29">
        <f t="shared" ref="D12:N12" si="3">SUM(D13:D15)</f>
        <v>664922</v>
      </c>
      <c r="E12" s="29">
        <f t="shared" si="3"/>
        <v>1122287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1787209</v>
      </c>
      <c r="P12" s="41">
        <f t="shared" si="2"/>
        <v>48.026469244618816</v>
      </c>
      <c r="Q12" s="10"/>
    </row>
    <row r="13" spans="1:134">
      <c r="A13" s="12"/>
      <c r="B13" s="42">
        <v>521</v>
      </c>
      <c r="C13" s="19" t="s">
        <v>24</v>
      </c>
      <c r="D13" s="43">
        <v>7904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7904</v>
      </c>
      <c r="P13" s="44">
        <f t="shared" si="2"/>
        <v>0.21239889286002203</v>
      </c>
      <c r="Q13" s="9"/>
    </row>
    <row r="14" spans="1:134">
      <c r="A14" s="12"/>
      <c r="B14" s="42">
        <v>524</v>
      </c>
      <c r="C14" s="19" t="s">
        <v>32</v>
      </c>
      <c r="D14" s="43">
        <v>155159</v>
      </c>
      <c r="E14" s="43">
        <v>1122287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1277446</v>
      </c>
      <c r="P14" s="44">
        <f t="shared" si="2"/>
        <v>34.327949909977697</v>
      </c>
      <c r="Q14" s="9"/>
    </row>
    <row r="15" spans="1:134">
      <c r="A15" s="12"/>
      <c r="B15" s="42">
        <v>525</v>
      </c>
      <c r="C15" s="19" t="s">
        <v>33</v>
      </c>
      <c r="D15" s="43">
        <v>501859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501859</v>
      </c>
      <c r="P15" s="44">
        <f t="shared" si="2"/>
        <v>13.486120441781098</v>
      </c>
      <c r="Q15" s="9"/>
    </row>
    <row r="16" spans="1:134" ht="15.75">
      <c r="A16" s="26" t="s">
        <v>25</v>
      </c>
      <c r="B16" s="27"/>
      <c r="C16" s="28"/>
      <c r="D16" s="29">
        <f t="shared" ref="D16:N16" si="4">SUM(D17:D17)</f>
        <v>241108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40">
        <f t="shared" si="1"/>
        <v>241108</v>
      </c>
      <c r="P16" s="41">
        <f t="shared" si="2"/>
        <v>6.4791336360949128</v>
      </c>
      <c r="Q16" s="10"/>
    </row>
    <row r="17" spans="1:120">
      <c r="A17" s="12"/>
      <c r="B17" s="42">
        <v>537</v>
      </c>
      <c r="C17" s="19" t="s">
        <v>57</v>
      </c>
      <c r="D17" s="43">
        <v>241108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241108</v>
      </c>
      <c r="P17" s="44">
        <f t="shared" si="2"/>
        <v>6.4791336360949128</v>
      </c>
      <c r="Q17" s="9"/>
    </row>
    <row r="18" spans="1:120" ht="15.75">
      <c r="A18" s="26" t="s">
        <v>34</v>
      </c>
      <c r="B18" s="27"/>
      <c r="C18" s="28"/>
      <c r="D18" s="29">
        <f t="shared" ref="D18:N18" si="5">SUM(D19:D19)</f>
        <v>831788</v>
      </c>
      <c r="E18" s="29">
        <f t="shared" si="5"/>
        <v>0</v>
      </c>
      <c r="F18" s="29">
        <f t="shared" si="5"/>
        <v>0</v>
      </c>
      <c r="G18" s="29">
        <f t="shared" si="5"/>
        <v>5610098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29">
        <f t="shared" si="1"/>
        <v>6441886</v>
      </c>
      <c r="P18" s="41">
        <f t="shared" si="2"/>
        <v>173.10848359444282</v>
      </c>
      <c r="Q18" s="10"/>
    </row>
    <row r="19" spans="1:120">
      <c r="A19" s="12"/>
      <c r="B19" s="42">
        <v>541</v>
      </c>
      <c r="C19" s="19" t="s">
        <v>58</v>
      </c>
      <c r="D19" s="43">
        <v>831788</v>
      </c>
      <c r="E19" s="43">
        <v>0</v>
      </c>
      <c r="F19" s="43">
        <v>0</v>
      </c>
      <c r="G19" s="43">
        <v>5610098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6441886</v>
      </c>
      <c r="P19" s="44">
        <f t="shared" si="2"/>
        <v>173.10848359444282</v>
      </c>
      <c r="Q19" s="9"/>
    </row>
    <row r="20" spans="1:120" ht="15.75">
      <c r="A20" s="26" t="s">
        <v>36</v>
      </c>
      <c r="B20" s="27"/>
      <c r="C20" s="28"/>
      <c r="D20" s="29">
        <f t="shared" ref="D20:N20" si="6">SUM(D21:D21)</f>
        <v>49523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1"/>
        <v>49523</v>
      </c>
      <c r="P20" s="41">
        <f t="shared" si="2"/>
        <v>1.3307983769112945</v>
      </c>
      <c r="Q20" s="10"/>
    </row>
    <row r="21" spans="1:120">
      <c r="A21" s="12"/>
      <c r="B21" s="42">
        <v>562</v>
      </c>
      <c r="C21" s="19" t="s">
        <v>59</v>
      </c>
      <c r="D21" s="43">
        <v>49523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49523</v>
      </c>
      <c r="P21" s="44">
        <f t="shared" si="2"/>
        <v>1.3307983769112945</v>
      </c>
      <c r="Q21" s="9"/>
    </row>
    <row r="22" spans="1:120" ht="15.75">
      <c r="A22" s="26" t="s">
        <v>48</v>
      </c>
      <c r="B22" s="27"/>
      <c r="C22" s="28"/>
      <c r="D22" s="29">
        <f t="shared" ref="D22:N22" si="7">SUM(D23:D23)</f>
        <v>71841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1"/>
        <v>71841</v>
      </c>
      <c r="P22" s="41">
        <f t="shared" si="2"/>
        <v>1.9305350280815845</v>
      </c>
      <c r="Q22" s="9"/>
    </row>
    <row r="23" spans="1:120">
      <c r="A23" s="12"/>
      <c r="B23" s="42">
        <v>572</v>
      </c>
      <c r="C23" s="19" t="s">
        <v>60</v>
      </c>
      <c r="D23" s="43">
        <v>71841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71841</v>
      </c>
      <c r="P23" s="44">
        <f t="shared" si="2"/>
        <v>1.9305350280815845</v>
      </c>
      <c r="Q23" s="9"/>
    </row>
    <row r="24" spans="1:120" ht="15.75">
      <c r="A24" s="26" t="s">
        <v>61</v>
      </c>
      <c r="B24" s="27"/>
      <c r="C24" s="28"/>
      <c r="D24" s="29">
        <f t="shared" ref="D24:N24" si="8">SUM(D25:D25)</f>
        <v>4925024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8"/>
        <v>0</v>
      </c>
      <c r="O24" s="29">
        <f t="shared" si="1"/>
        <v>4925024</v>
      </c>
      <c r="P24" s="41">
        <f t="shared" si="2"/>
        <v>132.34686802998951</v>
      </c>
      <c r="Q24" s="9"/>
    </row>
    <row r="25" spans="1:120" ht="15.75" thickBot="1">
      <c r="A25" s="12"/>
      <c r="B25" s="42">
        <v>581</v>
      </c>
      <c r="C25" s="19" t="s">
        <v>62</v>
      </c>
      <c r="D25" s="43">
        <v>4925024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4925024</v>
      </c>
      <c r="P25" s="44">
        <f t="shared" si="2"/>
        <v>132.34686802998951</v>
      </c>
      <c r="Q25" s="9"/>
    </row>
    <row r="26" spans="1:120" ht="16.5" thickBot="1">
      <c r="A26" s="13" t="s">
        <v>10</v>
      </c>
      <c r="B26" s="21"/>
      <c r="C26" s="20"/>
      <c r="D26" s="14">
        <f>SUM(D5,D12,D16,D18,D20,D22,D24)</f>
        <v>9946945</v>
      </c>
      <c r="E26" s="14">
        <f t="shared" ref="E26:N26" si="9">SUM(E5,E12,E16,E18,E20,E22,E24)</f>
        <v>1122287</v>
      </c>
      <c r="F26" s="14">
        <f t="shared" si="9"/>
        <v>1391072</v>
      </c>
      <c r="G26" s="14">
        <f t="shared" si="9"/>
        <v>5610098</v>
      </c>
      <c r="H26" s="14">
        <f t="shared" si="9"/>
        <v>0</v>
      </c>
      <c r="I26" s="14">
        <f t="shared" si="9"/>
        <v>0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9"/>
        <v>0</v>
      </c>
      <c r="O26" s="14">
        <f t="shared" si="1"/>
        <v>18070402</v>
      </c>
      <c r="P26" s="35">
        <f t="shared" si="2"/>
        <v>485.59379786633701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112" t="s">
        <v>63</v>
      </c>
      <c r="N28" s="112"/>
      <c r="O28" s="112"/>
      <c r="P28" s="39">
        <v>37213</v>
      </c>
    </row>
    <row r="29" spans="1:120">
      <c r="A29" s="113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1"/>
    </row>
    <row r="30" spans="1:120" ht="15.75" customHeight="1" thickBot="1">
      <c r="A30" s="114" t="s">
        <v>26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4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11</v>
      </c>
      <c r="B3" s="102"/>
      <c r="C3" s="103"/>
      <c r="D3" s="122" t="s">
        <v>6</v>
      </c>
      <c r="E3" s="123"/>
      <c r="F3" s="123"/>
      <c r="G3" s="123"/>
      <c r="H3" s="124"/>
      <c r="I3" s="122" t="s">
        <v>7</v>
      </c>
      <c r="J3" s="124"/>
      <c r="K3" s="122" t="s">
        <v>9</v>
      </c>
      <c r="L3" s="124"/>
      <c r="M3" s="33"/>
      <c r="N3" s="34"/>
      <c r="O3" s="125" t="s">
        <v>16</v>
      </c>
      <c r="P3" s="11"/>
      <c r="Q3"/>
    </row>
    <row r="4" spans="1:133" ht="32.25" customHeight="1" thickBot="1">
      <c r="A4" s="104"/>
      <c r="B4" s="105"/>
      <c r="C4" s="106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SUM(D6:D11)</f>
        <v>3019347</v>
      </c>
      <c r="E5" s="24">
        <f t="shared" si="0"/>
        <v>0</v>
      </c>
      <c r="F5" s="24">
        <f t="shared" si="0"/>
        <v>2411883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5431230</v>
      </c>
      <c r="O5" s="30">
        <f t="shared" ref="O5:O26" si="2">(N5/O$28)</f>
        <v>163.98641304347825</v>
      </c>
      <c r="P5" s="6"/>
    </row>
    <row r="6" spans="1:133">
      <c r="A6" s="12"/>
      <c r="B6" s="42">
        <v>511</v>
      </c>
      <c r="C6" s="19" t="s">
        <v>18</v>
      </c>
      <c r="D6" s="43">
        <v>144566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144566</v>
      </c>
      <c r="O6" s="44">
        <f t="shared" si="2"/>
        <v>4.3649154589371983</v>
      </c>
      <c r="P6" s="9"/>
    </row>
    <row r="7" spans="1:133">
      <c r="A7" s="12"/>
      <c r="B7" s="42">
        <v>512</v>
      </c>
      <c r="C7" s="19" t="s">
        <v>19</v>
      </c>
      <c r="D7" s="43">
        <v>551756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551756</v>
      </c>
      <c r="O7" s="44">
        <f t="shared" si="2"/>
        <v>16.659299516908213</v>
      </c>
      <c r="P7" s="9"/>
    </row>
    <row r="8" spans="1:133">
      <c r="A8" s="12"/>
      <c r="B8" s="42">
        <v>513</v>
      </c>
      <c r="C8" s="19" t="s">
        <v>20</v>
      </c>
      <c r="D8" s="43">
        <v>1072274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1072274</v>
      </c>
      <c r="O8" s="44">
        <f t="shared" si="2"/>
        <v>32.375422705314008</v>
      </c>
      <c r="P8" s="9"/>
    </row>
    <row r="9" spans="1:133">
      <c r="A9" s="12"/>
      <c r="B9" s="42">
        <v>514</v>
      </c>
      <c r="C9" s="19" t="s">
        <v>21</v>
      </c>
      <c r="D9" s="43">
        <v>289326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289326</v>
      </c>
      <c r="O9" s="44">
        <f t="shared" si="2"/>
        <v>8.7356884057971023</v>
      </c>
      <c r="P9" s="9"/>
    </row>
    <row r="10" spans="1:133">
      <c r="A10" s="12"/>
      <c r="B10" s="42">
        <v>515</v>
      </c>
      <c r="C10" s="19" t="s">
        <v>22</v>
      </c>
      <c r="D10" s="43">
        <v>961425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961425</v>
      </c>
      <c r="O10" s="44">
        <f t="shared" si="2"/>
        <v>29.028532608695652</v>
      </c>
      <c r="P10" s="9"/>
    </row>
    <row r="11" spans="1:133">
      <c r="A11" s="12"/>
      <c r="B11" s="42">
        <v>517</v>
      </c>
      <c r="C11" s="19" t="s">
        <v>47</v>
      </c>
      <c r="D11" s="43">
        <v>0</v>
      </c>
      <c r="E11" s="43">
        <v>0</v>
      </c>
      <c r="F11" s="43">
        <v>2411883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2411883</v>
      </c>
      <c r="O11" s="44">
        <f t="shared" si="2"/>
        <v>72.822554347826085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SUM(D13:D15)</f>
        <v>223017</v>
      </c>
      <c r="E12" s="29">
        <f t="shared" si="3"/>
        <v>1082979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1305996</v>
      </c>
      <c r="O12" s="41">
        <f t="shared" si="2"/>
        <v>39.432246376811591</v>
      </c>
      <c r="P12" s="10"/>
    </row>
    <row r="13" spans="1:133">
      <c r="A13" s="12"/>
      <c r="B13" s="42">
        <v>521</v>
      </c>
      <c r="C13" s="19" t="s">
        <v>24</v>
      </c>
      <c r="D13" s="43">
        <v>4668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4668</v>
      </c>
      <c r="O13" s="44">
        <f t="shared" si="2"/>
        <v>0.14094202898550726</v>
      </c>
      <c r="P13" s="9"/>
    </row>
    <row r="14" spans="1:133">
      <c r="A14" s="12"/>
      <c r="B14" s="42">
        <v>524</v>
      </c>
      <c r="C14" s="19" t="s">
        <v>32</v>
      </c>
      <c r="D14" s="43">
        <v>148845</v>
      </c>
      <c r="E14" s="43">
        <v>1082979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1231824</v>
      </c>
      <c r="O14" s="44">
        <f t="shared" si="2"/>
        <v>37.192753623188409</v>
      </c>
      <c r="P14" s="9"/>
    </row>
    <row r="15" spans="1:133">
      <c r="A15" s="12"/>
      <c r="B15" s="42">
        <v>525</v>
      </c>
      <c r="C15" s="19" t="s">
        <v>33</v>
      </c>
      <c r="D15" s="43">
        <v>69504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69504</v>
      </c>
      <c r="O15" s="44">
        <f t="shared" si="2"/>
        <v>2.0985507246376813</v>
      </c>
      <c r="P15" s="9"/>
    </row>
    <row r="16" spans="1:133" ht="15.75">
      <c r="A16" s="26" t="s">
        <v>25</v>
      </c>
      <c r="B16" s="27"/>
      <c r="C16" s="28"/>
      <c r="D16" s="29">
        <f t="shared" ref="D16:M16" si="4">SUM(D17:D17)</f>
        <v>191691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191691</v>
      </c>
      <c r="O16" s="41">
        <f t="shared" si="2"/>
        <v>5.7877717391304344</v>
      </c>
      <c r="P16" s="10"/>
    </row>
    <row r="17" spans="1:119">
      <c r="A17" s="12"/>
      <c r="B17" s="42">
        <v>537</v>
      </c>
      <c r="C17" s="19" t="s">
        <v>27</v>
      </c>
      <c r="D17" s="43">
        <v>191691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191691</v>
      </c>
      <c r="O17" s="44">
        <f t="shared" si="2"/>
        <v>5.7877717391304344</v>
      </c>
      <c r="P17" s="9"/>
    </row>
    <row r="18" spans="1:119" ht="15.75">
      <c r="A18" s="26" t="s">
        <v>34</v>
      </c>
      <c r="B18" s="27"/>
      <c r="C18" s="28"/>
      <c r="D18" s="29">
        <f t="shared" ref="D18:M18" si="5">SUM(D19:D19)</f>
        <v>1131527</v>
      </c>
      <c r="E18" s="29">
        <f t="shared" si="5"/>
        <v>0</v>
      </c>
      <c r="F18" s="29">
        <f t="shared" si="5"/>
        <v>0</v>
      </c>
      <c r="G18" s="29">
        <f t="shared" si="5"/>
        <v>9359827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10491354</v>
      </c>
      <c r="O18" s="41">
        <f t="shared" si="2"/>
        <v>316.76793478260868</v>
      </c>
      <c r="P18" s="10"/>
    </row>
    <row r="19" spans="1:119">
      <c r="A19" s="12"/>
      <c r="B19" s="42">
        <v>541</v>
      </c>
      <c r="C19" s="19" t="s">
        <v>35</v>
      </c>
      <c r="D19" s="43">
        <v>1131527</v>
      </c>
      <c r="E19" s="43">
        <v>0</v>
      </c>
      <c r="F19" s="43">
        <v>0</v>
      </c>
      <c r="G19" s="43">
        <v>9359827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10491354</v>
      </c>
      <c r="O19" s="44">
        <f t="shared" si="2"/>
        <v>316.76793478260868</v>
      </c>
      <c r="P19" s="9"/>
    </row>
    <row r="20" spans="1:119" ht="15.75">
      <c r="A20" s="26" t="s">
        <v>36</v>
      </c>
      <c r="B20" s="27"/>
      <c r="C20" s="28"/>
      <c r="D20" s="29">
        <f t="shared" ref="D20:M20" si="6">SUM(D21:D21)</f>
        <v>37932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37932</v>
      </c>
      <c r="O20" s="41">
        <f t="shared" si="2"/>
        <v>1.1452898550724637</v>
      </c>
      <c r="P20" s="10"/>
    </row>
    <row r="21" spans="1:119">
      <c r="A21" s="12"/>
      <c r="B21" s="42">
        <v>562</v>
      </c>
      <c r="C21" s="19" t="s">
        <v>37</v>
      </c>
      <c r="D21" s="43">
        <v>37932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37932</v>
      </c>
      <c r="O21" s="44">
        <f t="shared" si="2"/>
        <v>1.1452898550724637</v>
      </c>
      <c r="P21" s="9"/>
    </row>
    <row r="22" spans="1:119" ht="15.75">
      <c r="A22" s="26" t="s">
        <v>48</v>
      </c>
      <c r="B22" s="27"/>
      <c r="C22" s="28"/>
      <c r="D22" s="29">
        <f t="shared" ref="D22:M22" si="7">SUM(D23:D23)</f>
        <v>40445</v>
      </c>
      <c r="E22" s="29">
        <f t="shared" si="7"/>
        <v>0</v>
      </c>
      <c r="F22" s="29">
        <f t="shared" si="7"/>
        <v>0</v>
      </c>
      <c r="G22" s="29">
        <f t="shared" si="7"/>
        <v>33250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73695</v>
      </c>
      <c r="O22" s="41">
        <f t="shared" si="2"/>
        <v>2.225090579710145</v>
      </c>
      <c r="P22" s="9"/>
    </row>
    <row r="23" spans="1:119">
      <c r="A23" s="12"/>
      <c r="B23" s="42">
        <v>572</v>
      </c>
      <c r="C23" s="19" t="s">
        <v>49</v>
      </c>
      <c r="D23" s="43">
        <v>40445</v>
      </c>
      <c r="E23" s="43">
        <v>0</v>
      </c>
      <c r="F23" s="43">
        <v>0</v>
      </c>
      <c r="G23" s="43">
        <v>33250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73695</v>
      </c>
      <c r="O23" s="44">
        <f t="shared" si="2"/>
        <v>2.225090579710145</v>
      </c>
      <c r="P23" s="9"/>
    </row>
    <row r="24" spans="1:119" ht="15.75">
      <c r="A24" s="26" t="s">
        <v>38</v>
      </c>
      <c r="B24" s="27"/>
      <c r="C24" s="28"/>
      <c r="D24" s="29">
        <f t="shared" ref="D24:M24" si="8">SUM(D25:D25)</f>
        <v>7677250</v>
      </c>
      <c r="E24" s="29">
        <f t="shared" si="8"/>
        <v>0</v>
      </c>
      <c r="F24" s="29">
        <f t="shared" si="8"/>
        <v>1000000</v>
      </c>
      <c r="G24" s="29">
        <f t="shared" si="8"/>
        <v>2501610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11178860</v>
      </c>
      <c r="O24" s="41">
        <f t="shared" si="2"/>
        <v>337.52596618357489</v>
      </c>
      <c r="P24" s="9"/>
    </row>
    <row r="25" spans="1:119" ht="15.75" thickBot="1">
      <c r="A25" s="12"/>
      <c r="B25" s="42">
        <v>581</v>
      </c>
      <c r="C25" s="19" t="s">
        <v>39</v>
      </c>
      <c r="D25" s="43">
        <v>7677250</v>
      </c>
      <c r="E25" s="43">
        <v>0</v>
      </c>
      <c r="F25" s="43">
        <v>1000000</v>
      </c>
      <c r="G25" s="43">
        <v>2501610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11178860</v>
      </c>
      <c r="O25" s="44">
        <f t="shared" si="2"/>
        <v>337.52596618357489</v>
      </c>
      <c r="P25" s="9"/>
    </row>
    <row r="26" spans="1:119" ht="16.5" thickBot="1">
      <c r="A26" s="13" t="s">
        <v>10</v>
      </c>
      <c r="B26" s="21"/>
      <c r="C26" s="20"/>
      <c r="D26" s="14">
        <f>SUM(D5,D12,D16,D18,D20,D22,D24)</f>
        <v>12321209</v>
      </c>
      <c r="E26" s="14">
        <f t="shared" ref="E26:M26" si="9">SUM(E5,E12,E16,E18,E20,E22,E24)</f>
        <v>1082979</v>
      </c>
      <c r="F26" s="14">
        <f t="shared" si="9"/>
        <v>3411883</v>
      </c>
      <c r="G26" s="14">
        <f t="shared" si="9"/>
        <v>11894687</v>
      </c>
      <c r="H26" s="14">
        <f t="shared" si="9"/>
        <v>0</v>
      </c>
      <c r="I26" s="14">
        <f t="shared" si="9"/>
        <v>0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1"/>
        <v>28710758</v>
      </c>
      <c r="O26" s="35">
        <f t="shared" si="2"/>
        <v>866.87071256038644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12" t="s">
        <v>52</v>
      </c>
      <c r="M28" s="112"/>
      <c r="N28" s="112"/>
      <c r="O28" s="39">
        <v>33120</v>
      </c>
    </row>
    <row r="29" spans="1:119">
      <c r="A29" s="113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1"/>
    </row>
    <row r="30" spans="1:119" ht="15.75" customHeight="1" thickBot="1">
      <c r="A30" s="114" t="s">
        <v>26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4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11</v>
      </c>
      <c r="B3" s="102"/>
      <c r="C3" s="103"/>
      <c r="D3" s="122" t="s">
        <v>6</v>
      </c>
      <c r="E3" s="123"/>
      <c r="F3" s="123"/>
      <c r="G3" s="123"/>
      <c r="H3" s="124"/>
      <c r="I3" s="122" t="s">
        <v>7</v>
      </c>
      <c r="J3" s="124"/>
      <c r="K3" s="122" t="s">
        <v>9</v>
      </c>
      <c r="L3" s="124"/>
      <c r="M3" s="33"/>
      <c r="N3" s="34"/>
      <c r="O3" s="125" t="s">
        <v>16</v>
      </c>
      <c r="P3" s="11"/>
      <c r="Q3"/>
    </row>
    <row r="4" spans="1:133" ht="32.25" customHeight="1" thickBot="1">
      <c r="A4" s="104"/>
      <c r="B4" s="105"/>
      <c r="C4" s="106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SUM(D6:D12)</f>
        <v>3225845</v>
      </c>
      <c r="E5" s="24">
        <f t="shared" si="0"/>
        <v>0</v>
      </c>
      <c r="F5" s="24">
        <f t="shared" si="0"/>
        <v>1058288</v>
      </c>
      <c r="G5" s="24">
        <f t="shared" si="0"/>
        <v>24641843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28925976</v>
      </c>
      <c r="O5" s="30">
        <f t="shared" ref="O5:O27" si="1">(N5/O$29)</f>
        <v>892.44650129581635</v>
      </c>
      <c r="P5" s="6"/>
    </row>
    <row r="6" spans="1:133">
      <c r="A6" s="12"/>
      <c r="B6" s="42">
        <v>511</v>
      </c>
      <c r="C6" s="19" t="s">
        <v>18</v>
      </c>
      <c r="D6" s="43">
        <v>146862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146862</v>
      </c>
      <c r="O6" s="44">
        <f t="shared" si="1"/>
        <v>4.5310995927434288</v>
      </c>
      <c r="P6" s="9"/>
    </row>
    <row r="7" spans="1:133">
      <c r="A7" s="12"/>
      <c r="B7" s="42">
        <v>512</v>
      </c>
      <c r="C7" s="19" t="s">
        <v>19</v>
      </c>
      <c r="D7" s="43">
        <v>516814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516814</v>
      </c>
      <c r="O7" s="44">
        <f t="shared" si="1"/>
        <v>15.945143773910898</v>
      </c>
      <c r="P7" s="9"/>
    </row>
    <row r="8" spans="1:133">
      <c r="A8" s="12"/>
      <c r="B8" s="42">
        <v>513</v>
      </c>
      <c r="C8" s="19" t="s">
        <v>20</v>
      </c>
      <c r="D8" s="43">
        <v>1119726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1119726</v>
      </c>
      <c r="O8" s="44">
        <f t="shared" si="1"/>
        <v>34.546649389115146</v>
      </c>
      <c r="P8" s="9"/>
    </row>
    <row r="9" spans="1:133">
      <c r="A9" s="12"/>
      <c r="B9" s="42">
        <v>514</v>
      </c>
      <c r="C9" s="19" t="s">
        <v>21</v>
      </c>
      <c r="D9" s="43">
        <v>576821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576821</v>
      </c>
      <c r="O9" s="44">
        <f t="shared" si="1"/>
        <v>17.796525978032829</v>
      </c>
      <c r="P9" s="9"/>
    </row>
    <row r="10" spans="1:133">
      <c r="A10" s="12"/>
      <c r="B10" s="42">
        <v>515</v>
      </c>
      <c r="C10" s="19" t="s">
        <v>22</v>
      </c>
      <c r="D10" s="43">
        <v>865622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865622</v>
      </c>
      <c r="O10" s="44">
        <f t="shared" si="1"/>
        <v>26.706836973960261</v>
      </c>
      <c r="P10" s="9"/>
    </row>
    <row r="11" spans="1:133">
      <c r="A11" s="12"/>
      <c r="B11" s="42">
        <v>517</v>
      </c>
      <c r="C11" s="19" t="s">
        <v>47</v>
      </c>
      <c r="D11" s="43">
        <v>0</v>
      </c>
      <c r="E11" s="43">
        <v>0</v>
      </c>
      <c r="F11" s="43">
        <v>1058288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1058288</v>
      </c>
      <c r="O11" s="44">
        <f t="shared" si="1"/>
        <v>32.651116870294949</v>
      </c>
      <c r="P11" s="9"/>
    </row>
    <row r="12" spans="1:133">
      <c r="A12" s="12"/>
      <c r="B12" s="42">
        <v>519</v>
      </c>
      <c r="C12" s="19" t="s">
        <v>44</v>
      </c>
      <c r="D12" s="43">
        <v>0</v>
      </c>
      <c r="E12" s="43">
        <v>0</v>
      </c>
      <c r="F12" s="43">
        <v>0</v>
      </c>
      <c r="G12" s="43">
        <v>24641843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24641843</v>
      </c>
      <c r="O12" s="44">
        <f t="shared" si="1"/>
        <v>760.2691287177588</v>
      </c>
      <c r="P12" s="9"/>
    </row>
    <row r="13" spans="1:133" ht="15.75">
      <c r="A13" s="26" t="s">
        <v>23</v>
      </c>
      <c r="B13" s="27"/>
      <c r="C13" s="28"/>
      <c r="D13" s="29">
        <f t="shared" ref="D13:M13" si="3">SUM(D14:D16)</f>
        <v>166087</v>
      </c>
      <c r="E13" s="29">
        <f t="shared" si="3"/>
        <v>898904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1064991</v>
      </c>
      <c r="O13" s="41">
        <f t="shared" si="1"/>
        <v>32.857922991484635</v>
      </c>
      <c r="P13" s="10"/>
    </row>
    <row r="14" spans="1:133">
      <c r="A14" s="12"/>
      <c r="B14" s="42">
        <v>521</v>
      </c>
      <c r="C14" s="19" t="s">
        <v>24</v>
      </c>
      <c r="D14" s="43">
        <v>8728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8728</v>
      </c>
      <c r="O14" s="44">
        <f t="shared" si="1"/>
        <v>0.26928298161174874</v>
      </c>
      <c r="P14" s="9"/>
    </row>
    <row r="15" spans="1:133">
      <c r="A15" s="12"/>
      <c r="B15" s="42">
        <v>524</v>
      </c>
      <c r="C15" s="19" t="s">
        <v>32</v>
      </c>
      <c r="D15" s="43">
        <v>153512</v>
      </c>
      <c r="E15" s="43">
        <v>898904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1052416</v>
      </c>
      <c r="O15" s="44">
        <f t="shared" si="1"/>
        <v>32.469949401456248</v>
      </c>
      <c r="P15" s="9"/>
    </row>
    <row r="16" spans="1:133">
      <c r="A16" s="12"/>
      <c r="B16" s="42">
        <v>525</v>
      </c>
      <c r="C16" s="19" t="s">
        <v>33</v>
      </c>
      <c r="D16" s="43">
        <v>3847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3847</v>
      </c>
      <c r="O16" s="44">
        <f t="shared" si="1"/>
        <v>0.11869060841663581</v>
      </c>
      <c r="P16" s="9"/>
    </row>
    <row r="17" spans="1:119" ht="15.75">
      <c r="A17" s="26" t="s">
        <v>25</v>
      </c>
      <c r="B17" s="27"/>
      <c r="C17" s="28"/>
      <c r="D17" s="29">
        <f t="shared" ref="D17:M17" si="5">SUM(D18:D18)</f>
        <v>112001</v>
      </c>
      <c r="E17" s="29">
        <f t="shared" si="5"/>
        <v>0</v>
      </c>
      <c r="F17" s="29">
        <f t="shared" si="5"/>
        <v>0</v>
      </c>
      <c r="G17" s="29">
        <f t="shared" si="5"/>
        <v>1159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113160</v>
      </c>
      <c r="O17" s="41">
        <f t="shared" si="1"/>
        <v>3.491299518696779</v>
      </c>
      <c r="P17" s="10"/>
    </row>
    <row r="18" spans="1:119">
      <c r="A18" s="12"/>
      <c r="B18" s="42">
        <v>537</v>
      </c>
      <c r="C18" s="19" t="s">
        <v>27</v>
      </c>
      <c r="D18" s="43">
        <v>112001</v>
      </c>
      <c r="E18" s="43">
        <v>0</v>
      </c>
      <c r="F18" s="43">
        <v>0</v>
      </c>
      <c r="G18" s="43">
        <v>1159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113160</v>
      </c>
      <c r="O18" s="44">
        <f t="shared" si="1"/>
        <v>3.491299518696779</v>
      </c>
      <c r="P18" s="9"/>
    </row>
    <row r="19" spans="1:119" ht="15.75">
      <c r="A19" s="26" t="s">
        <v>34</v>
      </c>
      <c r="B19" s="27"/>
      <c r="C19" s="28"/>
      <c r="D19" s="29">
        <f t="shared" ref="D19:M19" si="6">SUM(D20:D20)</f>
        <v>673433</v>
      </c>
      <c r="E19" s="29">
        <f t="shared" si="6"/>
        <v>0</v>
      </c>
      <c r="F19" s="29">
        <f t="shared" si="6"/>
        <v>0</v>
      </c>
      <c r="G19" s="29">
        <f t="shared" si="6"/>
        <v>840304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1513737</v>
      </c>
      <c r="O19" s="41">
        <f t="shared" si="1"/>
        <v>46.702980377637914</v>
      </c>
      <c r="P19" s="10"/>
    </row>
    <row r="20" spans="1:119">
      <c r="A20" s="12"/>
      <c r="B20" s="42">
        <v>541</v>
      </c>
      <c r="C20" s="19" t="s">
        <v>35</v>
      </c>
      <c r="D20" s="43">
        <v>673433</v>
      </c>
      <c r="E20" s="43">
        <v>0</v>
      </c>
      <c r="F20" s="43">
        <v>0</v>
      </c>
      <c r="G20" s="43">
        <v>840304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1513737</v>
      </c>
      <c r="O20" s="44">
        <f t="shared" si="1"/>
        <v>46.702980377637914</v>
      </c>
      <c r="P20" s="9"/>
    </row>
    <row r="21" spans="1:119" ht="15.75">
      <c r="A21" s="26" t="s">
        <v>36</v>
      </c>
      <c r="B21" s="27"/>
      <c r="C21" s="28"/>
      <c r="D21" s="29">
        <f t="shared" ref="D21:M21" si="7">SUM(D22:D22)</f>
        <v>33879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33879</v>
      </c>
      <c r="O21" s="41">
        <f t="shared" si="1"/>
        <v>1.0452610144390966</v>
      </c>
      <c r="P21" s="10"/>
    </row>
    <row r="22" spans="1:119">
      <c r="A22" s="12"/>
      <c r="B22" s="42">
        <v>562</v>
      </c>
      <c r="C22" s="19" t="s">
        <v>37</v>
      </c>
      <c r="D22" s="43">
        <v>33879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33879</v>
      </c>
      <c r="O22" s="44">
        <f t="shared" si="1"/>
        <v>1.0452610144390966</v>
      </c>
      <c r="P22" s="9"/>
    </row>
    <row r="23" spans="1:119" ht="15.75">
      <c r="A23" s="26" t="s">
        <v>48</v>
      </c>
      <c r="B23" s="27"/>
      <c r="C23" s="28"/>
      <c r="D23" s="29">
        <f t="shared" ref="D23:M23" si="8">SUM(D24:D24)</f>
        <v>124032</v>
      </c>
      <c r="E23" s="29">
        <f t="shared" si="8"/>
        <v>0</v>
      </c>
      <c r="F23" s="29">
        <f t="shared" si="8"/>
        <v>0</v>
      </c>
      <c r="G23" s="29">
        <f t="shared" si="8"/>
        <v>5000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129032</v>
      </c>
      <c r="O23" s="41">
        <f t="shared" si="1"/>
        <v>3.9809946933234603</v>
      </c>
      <c r="P23" s="9"/>
    </row>
    <row r="24" spans="1:119">
      <c r="A24" s="12"/>
      <c r="B24" s="42">
        <v>572</v>
      </c>
      <c r="C24" s="19" t="s">
        <v>49</v>
      </c>
      <c r="D24" s="43">
        <v>124032</v>
      </c>
      <c r="E24" s="43">
        <v>0</v>
      </c>
      <c r="F24" s="43">
        <v>0</v>
      </c>
      <c r="G24" s="43">
        <v>5000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129032</v>
      </c>
      <c r="O24" s="44">
        <f t="shared" si="1"/>
        <v>3.9809946933234603</v>
      </c>
      <c r="P24" s="9"/>
    </row>
    <row r="25" spans="1:119" ht="15.75">
      <c r="A25" s="26" t="s">
        <v>38</v>
      </c>
      <c r="B25" s="27"/>
      <c r="C25" s="28"/>
      <c r="D25" s="29">
        <f t="shared" ref="D25:M25" si="9">SUM(D26:D26)</f>
        <v>10546595</v>
      </c>
      <c r="E25" s="29">
        <f t="shared" si="9"/>
        <v>0</v>
      </c>
      <c r="F25" s="29">
        <f t="shared" si="9"/>
        <v>20000000</v>
      </c>
      <c r="G25" s="29">
        <f t="shared" si="9"/>
        <v>0</v>
      </c>
      <c r="H25" s="29">
        <f t="shared" si="9"/>
        <v>0</v>
      </c>
      <c r="I25" s="29">
        <f t="shared" si="9"/>
        <v>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4"/>
        <v>30546595</v>
      </c>
      <c r="O25" s="41">
        <f t="shared" si="1"/>
        <v>942.44708749845734</v>
      </c>
      <c r="P25" s="9"/>
    </row>
    <row r="26" spans="1:119" ht="15.75" thickBot="1">
      <c r="A26" s="12"/>
      <c r="B26" s="42">
        <v>581</v>
      </c>
      <c r="C26" s="19" t="s">
        <v>39</v>
      </c>
      <c r="D26" s="43">
        <v>10546595</v>
      </c>
      <c r="E26" s="43">
        <v>0</v>
      </c>
      <c r="F26" s="43">
        <v>20000000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30546595</v>
      </c>
      <c r="O26" s="44">
        <f t="shared" si="1"/>
        <v>942.44708749845734</v>
      </c>
      <c r="P26" s="9"/>
    </row>
    <row r="27" spans="1:119" ht="16.5" thickBot="1">
      <c r="A27" s="13" t="s">
        <v>10</v>
      </c>
      <c r="B27" s="21"/>
      <c r="C27" s="20"/>
      <c r="D27" s="14">
        <f>SUM(D5,D13,D17,D19,D21,D23,D25)</f>
        <v>14881872</v>
      </c>
      <c r="E27" s="14">
        <f t="shared" ref="E27:M27" si="10">SUM(E5,E13,E17,E19,E21,E23,E25)</f>
        <v>898904</v>
      </c>
      <c r="F27" s="14">
        <f t="shared" si="10"/>
        <v>21058288</v>
      </c>
      <c r="G27" s="14">
        <f t="shared" si="10"/>
        <v>25488306</v>
      </c>
      <c r="H27" s="14">
        <f t="shared" si="10"/>
        <v>0</v>
      </c>
      <c r="I27" s="14">
        <f t="shared" si="10"/>
        <v>0</v>
      </c>
      <c r="J27" s="14">
        <f t="shared" si="10"/>
        <v>0</v>
      </c>
      <c r="K27" s="14">
        <f t="shared" si="10"/>
        <v>0</v>
      </c>
      <c r="L27" s="14">
        <f t="shared" si="10"/>
        <v>0</v>
      </c>
      <c r="M27" s="14">
        <f t="shared" si="10"/>
        <v>0</v>
      </c>
      <c r="N27" s="14">
        <f t="shared" si="4"/>
        <v>62327370</v>
      </c>
      <c r="O27" s="35">
        <f t="shared" si="1"/>
        <v>1922.9720473898556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12" t="s">
        <v>50</v>
      </c>
      <c r="M29" s="112"/>
      <c r="N29" s="112"/>
      <c r="O29" s="39">
        <v>32412</v>
      </c>
    </row>
    <row r="30" spans="1:119">
      <c r="A30" s="113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1"/>
    </row>
    <row r="31" spans="1:119" ht="15.75" customHeight="1" thickBot="1">
      <c r="A31" s="114" t="s">
        <v>26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4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11</v>
      </c>
      <c r="B3" s="102"/>
      <c r="C3" s="103"/>
      <c r="D3" s="122" t="s">
        <v>6</v>
      </c>
      <c r="E3" s="123"/>
      <c r="F3" s="123"/>
      <c r="G3" s="123"/>
      <c r="H3" s="124"/>
      <c r="I3" s="122" t="s">
        <v>7</v>
      </c>
      <c r="J3" s="124"/>
      <c r="K3" s="122" t="s">
        <v>9</v>
      </c>
      <c r="L3" s="124"/>
      <c r="M3" s="33"/>
      <c r="N3" s="34"/>
      <c r="O3" s="125" t="s">
        <v>16</v>
      </c>
      <c r="P3" s="11"/>
      <c r="Q3"/>
    </row>
    <row r="4" spans="1:133" ht="32.25" customHeight="1" thickBot="1">
      <c r="A4" s="104"/>
      <c r="B4" s="105"/>
      <c r="C4" s="106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SUM(D6:D11)</f>
        <v>2914890</v>
      </c>
      <c r="E5" s="24">
        <f t="shared" si="0"/>
        <v>0</v>
      </c>
      <c r="F5" s="24">
        <f t="shared" si="0"/>
        <v>0</v>
      </c>
      <c r="G5" s="24">
        <f t="shared" si="0"/>
        <v>29846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2944736</v>
      </c>
      <c r="O5" s="30">
        <f t="shared" ref="O5:O24" si="2">(N5/O$26)</f>
        <v>92.584292271898377</v>
      </c>
      <c r="P5" s="6"/>
    </row>
    <row r="6" spans="1:133">
      <c r="A6" s="12"/>
      <c r="B6" s="42">
        <v>511</v>
      </c>
      <c r="C6" s="19" t="s">
        <v>18</v>
      </c>
      <c r="D6" s="43">
        <v>146440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146440</v>
      </c>
      <c r="O6" s="44">
        <f t="shared" si="2"/>
        <v>4.6041627365905802</v>
      </c>
      <c r="P6" s="9"/>
    </row>
    <row r="7" spans="1:133">
      <c r="A7" s="12"/>
      <c r="B7" s="42">
        <v>512</v>
      </c>
      <c r="C7" s="19" t="s">
        <v>19</v>
      </c>
      <c r="D7" s="43">
        <v>588294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588294</v>
      </c>
      <c r="O7" s="44">
        <f t="shared" si="2"/>
        <v>18.496321448783249</v>
      </c>
      <c r="P7" s="9"/>
    </row>
    <row r="8" spans="1:133">
      <c r="A8" s="12"/>
      <c r="B8" s="42">
        <v>513</v>
      </c>
      <c r="C8" s="19" t="s">
        <v>20</v>
      </c>
      <c r="D8" s="43">
        <v>1077449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1077449</v>
      </c>
      <c r="O8" s="44">
        <f t="shared" si="2"/>
        <v>33.875652392630322</v>
      </c>
      <c r="P8" s="9"/>
    </row>
    <row r="9" spans="1:133">
      <c r="A9" s="12"/>
      <c r="B9" s="42">
        <v>514</v>
      </c>
      <c r="C9" s="19" t="s">
        <v>21</v>
      </c>
      <c r="D9" s="43">
        <v>278525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278525</v>
      </c>
      <c r="O9" s="44">
        <f t="shared" si="2"/>
        <v>8.7569955354335658</v>
      </c>
      <c r="P9" s="9"/>
    </row>
    <row r="10" spans="1:133">
      <c r="A10" s="12"/>
      <c r="B10" s="42">
        <v>515</v>
      </c>
      <c r="C10" s="19" t="s">
        <v>22</v>
      </c>
      <c r="D10" s="43">
        <v>824182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824182</v>
      </c>
      <c r="O10" s="44">
        <f t="shared" si="2"/>
        <v>25.912783751493428</v>
      </c>
      <c r="P10" s="9"/>
    </row>
    <row r="11" spans="1:133">
      <c r="A11" s="12"/>
      <c r="B11" s="42">
        <v>519</v>
      </c>
      <c r="C11" s="19" t="s">
        <v>44</v>
      </c>
      <c r="D11" s="43">
        <v>0</v>
      </c>
      <c r="E11" s="43">
        <v>0</v>
      </c>
      <c r="F11" s="43">
        <v>0</v>
      </c>
      <c r="G11" s="43">
        <v>29846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29846</v>
      </c>
      <c r="O11" s="44">
        <f t="shared" si="2"/>
        <v>0.9383764069672389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SUM(D13:D15)</f>
        <v>234985</v>
      </c>
      <c r="E12" s="29">
        <f t="shared" si="3"/>
        <v>942352</v>
      </c>
      <c r="F12" s="29">
        <f t="shared" si="3"/>
        <v>0</v>
      </c>
      <c r="G12" s="29">
        <f t="shared" si="3"/>
        <v>347092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1524429</v>
      </c>
      <c r="O12" s="41">
        <f t="shared" si="2"/>
        <v>47.928975664968874</v>
      </c>
      <c r="P12" s="10"/>
    </row>
    <row r="13" spans="1:133">
      <c r="A13" s="12"/>
      <c r="B13" s="42">
        <v>521</v>
      </c>
      <c r="C13" s="19" t="s">
        <v>24</v>
      </c>
      <c r="D13" s="43">
        <v>4610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4610</v>
      </c>
      <c r="O13" s="44">
        <f t="shared" si="2"/>
        <v>0.14494120606174934</v>
      </c>
      <c r="P13" s="9"/>
    </row>
    <row r="14" spans="1:133">
      <c r="A14" s="12"/>
      <c r="B14" s="42">
        <v>524</v>
      </c>
      <c r="C14" s="19" t="s">
        <v>32</v>
      </c>
      <c r="D14" s="43">
        <v>158119</v>
      </c>
      <c r="E14" s="43">
        <v>942352</v>
      </c>
      <c r="F14" s="43">
        <v>0</v>
      </c>
      <c r="G14" s="43">
        <v>347092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1447563</v>
      </c>
      <c r="O14" s="44">
        <f t="shared" si="2"/>
        <v>45.512261837389168</v>
      </c>
      <c r="P14" s="9"/>
    </row>
    <row r="15" spans="1:133">
      <c r="A15" s="12"/>
      <c r="B15" s="42">
        <v>525</v>
      </c>
      <c r="C15" s="19" t="s">
        <v>33</v>
      </c>
      <c r="D15" s="43">
        <v>72256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72256</v>
      </c>
      <c r="O15" s="44">
        <f t="shared" si="2"/>
        <v>2.2717726215179526</v>
      </c>
      <c r="P15" s="9"/>
    </row>
    <row r="16" spans="1:133" ht="15.75">
      <c r="A16" s="26" t="s">
        <v>25</v>
      </c>
      <c r="B16" s="27"/>
      <c r="C16" s="28"/>
      <c r="D16" s="29">
        <f t="shared" ref="D16:M16" si="4">SUM(D17:D17)</f>
        <v>433352</v>
      </c>
      <c r="E16" s="29">
        <f t="shared" si="4"/>
        <v>0</v>
      </c>
      <c r="F16" s="29">
        <f t="shared" si="4"/>
        <v>0</v>
      </c>
      <c r="G16" s="29">
        <f t="shared" si="4"/>
        <v>88256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521608</v>
      </c>
      <c r="O16" s="41">
        <f t="shared" si="2"/>
        <v>16.39967301766962</v>
      </c>
      <c r="P16" s="10"/>
    </row>
    <row r="17" spans="1:119">
      <c r="A17" s="12"/>
      <c r="B17" s="42">
        <v>537</v>
      </c>
      <c r="C17" s="19" t="s">
        <v>27</v>
      </c>
      <c r="D17" s="43">
        <v>433352</v>
      </c>
      <c r="E17" s="43">
        <v>0</v>
      </c>
      <c r="F17" s="43">
        <v>0</v>
      </c>
      <c r="G17" s="43">
        <v>88256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521608</v>
      </c>
      <c r="O17" s="44">
        <f t="shared" si="2"/>
        <v>16.39967301766962</v>
      </c>
      <c r="P17" s="9"/>
    </row>
    <row r="18" spans="1:119" ht="15.75">
      <c r="A18" s="26" t="s">
        <v>34</v>
      </c>
      <c r="B18" s="27"/>
      <c r="C18" s="28"/>
      <c r="D18" s="29">
        <f t="shared" ref="D18:M18" si="5">SUM(D19:D19)</f>
        <v>427673</v>
      </c>
      <c r="E18" s="29">
        <f t="shared" si="5"/>
        <v>0</v>
      </c>
      <c r="F18" s="29">
        <f t="shared" si="5"/>
        <v>0</v>
      </c>
      <c r="G18" s="29">
        <f t="shared" si="5"/>
        <v>29417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457090</v>
      </c>
      <c r="O18" s="41">
        <f t="shared" si="2"/>
        <v>14.371187826196316</v>
      </c>
      <c r="P18" s="10"/>
    </row>
    <row r="19" spans="1:119">
      <c r="A19" s="12"/>
      <c r="B19" s="42">
        <v>541</v>
      </c>
      <c r="C19" s="19" t="s">
        <v>35</v>
      </c>
      <c r="D19" s="43">
        <v>427673</v>
      </c>
      <c r="E19" s="43">
        <v>0</v>
      </c>
      <c r="F19" s="43">
        <v>0</v>
      </c>
      <c r="G19" s="43">
        <v>29417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457090</v>
      </c>
      <c r="O19" s="44">
        <f t="shared" si="2"/>
        <v>14.371187826196316</v>
      </c>
      <c r="P19" s="9"/>
    </row>
    <row r="20" spans="1:119" ht="15.75">
      <c r="A20" s="26" t="s">
        <v>36</v>
      </c>
      <c r="B20" s="27"/>
      <c r="C20" s="28"/>
      <c r="D20" s="29">
        <f t="shared" ref="D20:M20" si="6">SUM(D21:D21)</f>
        <v>22756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22756</v>
      </c>
      <c r="O20" s="41">
        <f t="shared" si="2"/>
        <v>0.71546249135383266</v>
      </c>
      <c r="P20" s="10"/>
    </row>
    <row r="21" spans="1:119">
      <c r="A21" s="12"/>
      <c r="B21" s="42">
        <v>562</v>
      </c>
      <c r="C21" s="19" t="s">
        <v>37</v>
      </c>
      <c r="D21" s="43">
        <v>22756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22756</v>
      </c>
      <c r="O21" s="44">
        <f t="shared" si="2"/>
        <v>0.71546249135383266</v>
      </c>
      <c r="P21" s="9"/>
    </row>
    <row r="22" spans="1:119" ht="15.75">
      <c r="A22" s="26" t="s">
        <v>38</v>
      </c>
      <c r="B22" s="27"/>
      <c r="C22" s="28"/>
      <c r="D22" s="29">
        <f t="shared" ref="D22:M22" si="7">SUM(D23:D23)</f>
        <v>494611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494611</v>
      </c>
      <c r="O22" s="41">
        <f t="shared" si="2"/>
        <v>15.550870904860718</v>
      </c>
      <c r="P22" s="9"/>
    </row>
    <row r="23" spans="1:119" ht="15.75" thickBot="1">
      <c r="A23" s="12"/>
      <c r="B23" s="42">
        <v>581</v>
      </c>
      <c r="C23" s="19" t="s">
        <v>39</v>
      </c>
      <c r="D23" s="43">
        <v>494611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494611</v>
      </c>
      <c r="O23" s="44">
        <f t="shared" si="2"/>
        <v>15.550870904860718</v>
      </c>
      <c r="P23" s="9"/>
    </row>
    <row r="24" spans="1:119" ht="16.5" thickBot="1">
      <c r="A24" s="13" t="s">
        <v>10</v>
      </c>
      <c r="B24" s="21"/>
      <c r="C24" s="20"/>
      <c r="D24" s="14">
        <f>SUM(D5,D12,D16,D18,D20,D22)</f>
        <v>4528267</v>
      </c>
      <c r="E24" s="14">
        <f t="shared" ref="E24:M24" si="8">SUM(E5,E12,E16,E18,E20,E22)</f>
        <v>942352</v>
      </c>
      <c r="F24" s="14">
        <f t="shared" si="8"/>
        <v>0</v>
      </c>
      <c r="G24" s="14">
        <f t="shared" si="8"/>
        <v>494611</v>
      </c>
      <c r="H24" s="14">
        <f t="shared" si="8"/>
        <v>0</v>
      </c>
      <c r="I24" s="14">
        <f t="shared" si="8"/>
        <v>0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5965230</v>
      </c>
      <c r="O24" s="35">
        <f t="shared" si="2"/>
        <v>187.55046217694775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12" t="s">
        <v>45</v>
      </c>
      <c r="M26" s="112"/>
      <c r="N26" s="112"/>
      <c r="O26" s="39">
        <v>31806</v>
      </c>
    </row>
    <row r="27" spans="1:119">
      <c r="A27" s="113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1"/>
    </row>
    <row r="28" spans="1:119" ht="15.75" customHeight="1" thickBot="1">
      <c r="A28" s="114" t="s">
        <v>26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11</v>
      </c>
      <c r="B3" s="102"/>
      <c r="C3" s="103"/>
      <c r="D3" s="122" t="s">
        <v>6</v>
      </c>
      <c r="E3" s="123"/>
      <c r="F3" s="123"/>
      <c r="G3" s="123"/>
      <c r="H3" s="124"/>
      <c r="I3" s="122" t="s">
        <v>7</v>
      </c>
      <c r="J3" s="124"/>
      <c r="K3" s="122" t="s">
        <v>9</v>
      </c>
      <c r="L3" s="124"/>
      <c r="M3" s="33"/>
      <c r="N3" s="34"/>
      <c r="O3" s="125" t="s">
        <v>16</v>
      </c>
      <c r="P3" s="11"/>
      <c r="Q3"/>
    </row>
    <row r="4" spans="1:133" ht="32.25" customHeight="1" thickBot="1">
      <c r="A4" s="104"/>
      <c r="B4" s="105"/>
      <c r="C4" s="106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SUM(D6:D10)</f>
        <v>2543829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2543829</v>
      </c>
      <c r="O5" s="30">
        <f t="shared" ref="O5:O23" si="2">(N5/O$25)</f>
        <v>82.204847309743087</v>
      </c>
      <c r="P5" s="6"/>
    </row>
    <row r="6" spans="1:133">
      <c r="A6" s="12"/>
      <c r="B6" s="42">
        <v>511</v>
      </c>
      <c r="C6" s="19" t="s">
        <v>18</v>
      </c>
      <c r="D6" s="43">
        <v>102704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102704</v>
      </c>
      <c r="O6" s="44">
        <f t="shared" si="2"/>
        <v>3.3189206656972048</v>
      </c>
      <c r="P6" s="9"/>
    </row>
    <row r="7" spans="1:133">
      <c r="A7" s="12"/>
      <c r="B7" s="42">
        <v>512</v>
      </c>
      <c r="C7" s="19" t="s">
        <v>19</v>
      </c>
      <c r="D7" s="43">
        <v>527151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527151</v>
      </c>
      <c r="O7" s="44">
        <f t="shared" si="2"/>
        <v>17.035094522539989</v>
      </c>
      <c r="P7" s="9"/>
    </row>
    <row r="8" spans="1:133">
      <c r="A8" s="12"/>
      <c r="B8" s="42">
        <v>513</v>
      </c>
      <c r="C8" s="19" t="s">
        <v>20</v>
      </c>
      <c r="D8" s="43">
        <v>715789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715789</v>
      </c>
      <c r="O8" s="44">
        <f t="shared" si="2"/>
        <v>23.131006624656649</v>
      </c>
      <c r="P8" s="9"/>
    </row>
    <row r="9" spans="1:133">
      <c r="A9" s="12"/>
      <c r="B9" s="42">
        <v>514</v>
      </c>
      <c r="C9" s="19" t="s">
        <v>21</v>
      </c>
      <c r="D9" s="43">
        <v>267731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267731</v>
      </c>
      <c r="O9" s="44">
        <f t="shared" si="2"/>
        <v>8.6518338988528036</v>
      </c>
      <c r="P9" s="9"/>
    </row>
    <row r="10" spans="1:133">
      <c r="A10" s="12"/>
      <c r="B10" s="42">
        <v>515</v>
      </c>
      <c r="C10" s="19" t="s">
        <v>22</v>
      </c>
      <c r="D10" s="43">
        <v>930454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930454</v>
      </c>
      <c r="O10" s="44">
        <f t="shared" si="2"/>
        <v>30.067991597996446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285421</v>
      </c>
      <c r="E11" s="29">
        <f t="shared" si="3"/>
        <v>1015205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1300626</v>
      </c>
      <c r="O11" s="41">
        <f t="shared" si="2"/>
        <v>42.030247212796901</v>
      </c>
      <c r="P11" s="10"/>
    </row>
    <row r="12" spans="1:133">
      <c r="A12" s="12"/>
      <c r="B12" s="42">
        <v>521</v>
      </c>
      <c r="C12" s="19" t="s">
        <v>24</v>
      </c>
      <c r="D12" s="43">
        <v>6250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6250</v>
      </c>
      <c r="O12" s="44">
        <f t="shared" si="2"/>
        <v>0.20197123929552432</v>
      </c>
      <c r="P12" s="9"/>
    </row>
    <row r="13" spans="1:133">
      <c r="A13" s="12"/>
      <c r="B13" s="42">
        <v>524</v>
      </c>
      <c r="C13" s="19" t="s">
        <v>32</v>
      </c>
      <c r="D13" s="43">
        <v>203146</v>
      </c>
      <c r="E13" s="43">
        <v>1015205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1218351</v>
      </c>
      <c r="O13" s="44">
        <f t="shared" si="2"/>
        <v>39.371497818710615</v>
      </c>
      <c r="P13" s="9"/>
    </row>
    <row r="14" spans="1:133">
      <c r="A14" s="12"/>
      <c r="B14" s="42">
        <v>525</v>
      </c>
      <c r="C14" s="19" t="s">
        <v>33</v>
      </c>
      <c r="D14" s="43">
        <v>76025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76025</v>
      </c>
      <c r="O14" s="44">
        <f t="shared" si="2"/>
        <v>2.4567781547907579</v>
      </c>
      <c r="P14" s="9"/>
    </row>
    <row r="15" spans="1:133" ht="15.75">
      <c r="A15" s="26" t="s">
        <v>25</v>
      </c>
      <c r="B15" s="27"/>
      <c r="C15" s="28"/>
      <c r="D15" s="29">
        <f t="shared" ref="D15:M15" si="4">SUM(D16:D16)</f>
        <v>409856</v>
      </c>
      <c r="E15" s="29">
        <f t="shared" si="4"/>
        <v>0</v>
      </c>
      <c r="F15" s="29">
        <f t="shared" si="4"/>
        <v>0</v>
      </c>
      <c r="G15" s="29">
        <f t="shared" si="4"/>
        <v>27000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436856</v>
      </c>
      <c r="O15" s="41">
        <f t="shared" si="2"/>
        <v>14.117175634189691</v>
      </c>
      <c r="P15" s="10"/>
    </row>
    <row r="16" spans="1:133">
      <c r="A16" s="12"/>
      <c r="B16" s="42">
        <v>537</v>
      </c>
      <c r="C16" s="19" t="s">
        <v>27</v>
      </c>
      <c r="D16" s="43">
        <v>409856</v>
      </c>
      <c r="E16" s="43">
        <v>0</v>
      </c>
      <c r="F16" s="43">
        <v>0</v>
      </c>
      <c r="G16" s="43">
        <v>27000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436856</v>
      </c>
      <c r="O16" s="44">
        <f t="shared" si="2"/>
        <v>14.117175634189691</v>
      </c>
      <c r="P16" s="9"/>
    </row>
    <row r="17" spans="1:119" ht="15.75">
      <c r="A17" s="26" t="s">
        <v>34</v>
      </c>
      <c r="B17" s="27"/>
      <c r="C17" s="28"/>
      <c r="D17" s="29">
        <f t="shared" ref="D17:M17" si="5">SUM(D18:D18)</f>
        <v>1020077</v>
      </c>
      <c r="E17" s="29">
        <f t="shared" si="5"/>
        <v>0</v>
      </c>
      <c r="F17" s="29">
        <f t="shared" si="5"/>
        <v>0</v>
      </c>
      <c r="G17" s="29">
        <f t="shared" si="5"/>
        <v>63849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1083926</v>
      </c>
      <c r="O17" s="41">
        <f t="shared" si="2"/>
        <v>35.027500403942476</v>
      </c>
      <c r="P17" s="10"/>
    </row>
    <row r="18" spans="1:119">
      <c r="A18" s="12"/>
      <c r="B18" s="42">
        <v>541</v>
      </c>
      <c r="C18" s="19" t="s">
        <v>35</v>
      </c>
      <c r="D18" s="43">
        <v>1020077</v>
      </c>
      <c r="E18" s="43">
        <v>0</v>
      </c>
      <c r="F18" s="43">
        <v>0</v>
      </c>
      <c r="G18" s="43">
        <v>63849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1083926</v>
      </c>
      <c r="O18" s="44">
        <f t="shared" si="2"/>
        <v>35.027500403942476</v>
      </c>
      <c r="P18" s="9"/>
    </row>
    <row r="19" spans="1:119" ht="15.75">
      <c r="A19" s="26" t="s">
        <v>36</v>
      </c>
      <c r="B19" s="27"/>
      <c r="C19" s="28"/>
      <c r="D19" s="29">
        <f t="shared" ref="D19:M19" si="6">SUM(D20:D20)</f>
        <v>48428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48428</v>
      </c>
      <c r="O19" s="41">
        <f t="shared" si="2"/>
        <v>1.5649701082565843</v>
      </c>
      <c r="P19" s="10"/>
    </row>
    <row r="20" spans="1:119">
      <c r="A20" s="12"/>
      <c r="B20" s="42">
        <v>562</v>
      </c>
      <c r="C20" s="19" t="s">
        <v>37</v>
      </c>
      <c r="D20" s="43">
        <v>48428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48428</v>
      </c>
      <c r="O20" s="44">
        <f t="shared" si="2"/>
        <v>1.5649701082565843</v>
      </c>
      <c r="P20" s="9"/>
    </row>
    <row r="21" spans="1:119" ht="15.75">
      <c r="A21" s="26" t="s">
        <v>38</v>
      </c>
      <c r="B21" s="27"/>
      <c r="C21" s="28"/>
      <c r="D21" s="29">
        <f t="shared" ref="D21:M21" si="7">SUM(D22:D22)</f>
        <v>90849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90849</v>
      </c>
      <c r="O21" s="41">
        <f t="shared" si="2"/>
        <v>2.9358216190014543</v>
      </c>
      <c r="P21" s="9"/>
    </row>
    <row r="22" spans="1:119" ht="15.75" thickBot="1">
      <c r="A22" s="12"/>
      <c r="B22" s="42">
        <v>581</v>
      </c>
      <c r="C22" s="19" t="s">
        <v>39</v>
      </c>
      <c r="D22" s="43">
        <v>90849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90849</v>
      </c>
      <c r="O22" s="44">
        <f t="shared" si="2"/>
        <v>2.9358216190014543</v>
      </c>
      <c r="P22" s="9"/>
    </row>
    <row r="23" spans="1:119" ht="16.5" thickBot="1">
      <c r="A23" s="13" t="s">
        <v>10</v>
      </c>
      <c r="B23" s="21"/>
      <c r="C23" s="20"/>
      <c r="D23" s="14">
        <f>SUM(D5,D11,D15,D17,D19,D21)</f>
        <v>4398460</v>
      </c>
      <c r="E23" s="14">
        <f t="shared" ref="E23:M23" si="8">SUM(E5,E11,E15,E17,E19,E21)</f>
        <v>1015205</v>
      </c>
      <c r="F23" s="14">
        <f t="shared" si="8"/>
        <v>0</v>
      </c>
      <c r="G23" s="14">
        <f t="shared" si="8"/>
        <v>90849</v>
      </c>
      <c r="H23" s="14">
        <f t="shared" si="8"/>
        <v>0</v>
      </c>
      <c r="I23" s="14">
        <f t="shared" si="8"/>
        <v>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5504514</v>
      </c>
      <c r="O23" s="35">
        <f t="shared" si="2"/>
        <v>177.88056228793019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12" t="s">
        <v>42</v>
      </c>
      <c r="M25" s="112"/>
      <c r="N25" s="112"/>
      <c r="O25" s="39">
        <v>30945</v>
      </c>
    </row>
    <row r="26" spans="1:119">
      <c r="A26" s="113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1"/>
    </row>
    <row r="27" spans="1:119" ht="15.75" customHeight="1" thickBot="1">
      <c r="A27" s="114" t="s">
        <v>26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4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31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11</v>
      </c>
      <c r="B3" s="102"/>
      <c r="C3" s="103"/>
      <c r="D3" s="122" t="s">
        <v>6</v>
      </c>
      <c r="E3" s="123"/>
      <c r="F3" s="123"/>
      <c r="G3" s="123"/>
      <c r="H3" s="124"/>
      <c r="I3" s="122" t="s">
        <v>7</v>
      </c>
      <c r="J3" s="124"/>
      <c r="K3" s="122" t="s">
        <v>9</v>
      </c>
      <c r="L3" s="124"/>
      <c r="M3" s="33"/>
      <c r="N3" s="34"/>
      <c r="O3" s="125" t="s">
        <v>16</v>
      </c>
      <c r="P3" s="11"/>
      <c r="Q3"/>
    </row>
    <row r="4" spans="1:133" ht="32.25" customHeight="1" thickBot="1">
      <c r="A4" s="104"/>
      <c r="B4" s="105"/>
      <c r="C4" s="106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SUM(D6:D10)</f>
        <v>2660073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2660073</v>
      </c>
      <c r="O5" s="30">
        <f t="shared" ref="O5:O20" si="2">(N5/O$22)</f>
        <v>87.030034353018152</v>
      </c>
      <c r="P5" s="6"/>
    </row>
    <row r="6" spans="1:133">
      <c r="A6" s="12"/>
      <c r="B6" s="42">
        <v>511</v>
      </c>
      <c r="C6" s="19" t="s">
        <v>18</v>
      </c>
      <c r="D6" s="43">
        <v>65308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65308</v>
      </c>
      <c r="O6" s="44">
        <f t="shared" si="2"/>
        <v>2.1366922951087846</v>
      </c>
      <c r="P6" s="9"/>
    </row>
    <row r="7" spans="1:133">
      <c r="A7" s="12"/>
      <c r="B7" s="42">
        <v>512</v>
      </c>
      <c r="C7" s="19" t="s">
        <v>19</v>
      </c>
      <c r="D7" s="43">
        <v>360625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360625</v>
      </c>
      <c r="O7" s="44">
        <f t="shared" si="2"/>
        <v>11.798625879273679</v>
      </c>
      <c r="P7" s="9"/>
    </row>
    <row r="8" spans="1:133">
      <c r="A8" s="12"/>
      <c r="B8" s="42">
        <v>513</v>
      </c>
      <c r="C8" s="19" t="s">
        <v>20</v>
      </c>
      <c r="D8" s="43">
        <v>1059540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1059540</v>
      </c>
      <c r="O8" s="44">
        <f t="shared" si="2"/>
        <v>34.665139865859643</v>
      </c>
      <c r="P8" s="9"/>
    </row>
    <row r="9" spans="1:133">
      <c r="A9" s="12"/>
      <c r="B9" s="42">
        <v>514</v>
      </c>
      <c r="C9" s="19" t="s">
        <v>21</v>
      </c>
      <c r="D9" s="43">
        <v>257063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257063</v>
      </c>
      <c r="O9" s="44">
        <f t="shared" si="2"/>
        <v>8.4103713397677087</v>
      </c>
      <c r="P9" s="9"/>
    </row>
    <row r="10" spans="1:133">
      <c r="A10" s="12"/>
      <c r="B10" s="42">
        <v>515</v>
      </c>
      <c r="C10" s="19" t="s">
        <v>22</v>
      </c>
      <c r="D10" s="43">
        <v>917537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917537</v>
      </c>
      <c r="O10" s="44">
        <f t="shared" si="2"/>
        <v>30.019204973008343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191171</v>
      </c>
      <c r="E11" s="29">
        <f t="shared" si="3"/>
        <v>787312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978483</v>
      </c>
      <c r="O11" s="41">
        <f t="shared" si="2"/>
        <v>32.01318501554065</v>
      </c>
      <c r="P11" s="10"/>
    </row>
    <row r="12" spans="1:133">
      <c r="A12" s="12"/>
      <c r="B12" s="42">
        <v>521</v>
      </c>
      <c r="C12" s="19" t="s">
        <v>24</v>
      </c>
      <c r="D12" s="43">
        <v>12220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12220</v>
      </c>
      <c r="O12" s="44">
        <f t="shared" si="2"/>
        <v>0.39980369703909702</v>
      </c>
      <c r="P12" s="9"/>
    </row>
    <row r="13" spans="1:133">
      <c r="A13" s="12"/>
      <c r="B13" s="42">
        <v>524</v>
      </c>
      <c r="C13" s="19" t="s">
        <v>32</v>
      </c>
      <c r="D13" s="43">
        <v>178951</v>
      </c>
      <c r="E13" s="43">
        <v>787312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966263</v>
      </c>
      <c r="O13" s="44">
        <f t="shared" si="2"/>
        <v>31.613381318501553</v>
      </c>
      <c r="P13" s="9"/>
    </row>
    <row r="14" spans="1:133" ht="15.75">
      <c r="A14" s="26" t="s">
        <v>25</v>
      </c>
      <c r="B14" s="27"/>
      <c r="C14" s="28"/>
      <c r="D14" s="29">
        <f t="shared" ref="D14:M14" si="4">SUM(D15:D15)</f>
        <v>306643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306643</v>
      </c>
      <c r="O14" s="41">
        <f t="shared" si="2"/>
        <v>10.032488140029445</v>
      </c>
      <c r="P14" s="10"/>
    </row>
    <row r="15" spans="1:133">
      <c r="A15" s="12"/>
      <c r="B15" s="42">
        <v>537</v>
      </c>
      <c r="C15" s="19" t="s">
        <v>27</v>
      </c>
      <c r="D15" s="43">
        <v>306643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306643</v>
      </c>
      <c r="O15" s="44">
        <f t="shared" si="2"/>
        <v>10.032488140029445</v>
      </c>
      <c r="P15" s="9"/>
    </row>
    <row r="16" spans="1:133" ht="15.75">
      <c r="A16" s="26" t="s">
        <v>34</v>
      </c>
      <c r="B16" s="27"/>
      <c r="C16" s="28"/>
      <c r="D16" s="29">
        <f t="shared" ref="D16:M16" si="5">SUM(D17:D17)</f>
        <v>2548077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2548077</v>
      </c>
      <c r="O16" s="41">
        <f t="shared" si="2"/>
        <v>83.365843284802878</v>
      </c>
      <c r="P16" s="10"/>
    </row>
    <row r="17" spans="1:119">
      <c r="A17" s="12"/>
      <c r="B17" s="42">
        <v>541</v>
      </c>
      <c r="C17" s="19" t="s">
        <v>35</v>
      </c>
      <c r="D17" s="43">
        <v>2548077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2548077</v>
      </c>
      <c r="O17" s="44">
        <f t="shared" si="2"/>
        <v>83.365843284802878</v>
      </c>
      <c r="P17" s="9"/>
    </row>
    <row r="18" spans="1:119" ht="15.75">
      <c r="A18" s="26" t="s">
        <v>36</v>
      </c>
      <c r="B18" s="27"/>
      <c r="C18" s="28"/>
      <c r="D18" s="29">
        <f t="shared" ref="D18:M18" si="6">SUM(D19:D19)</f>
        <v>48428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48428</v>
      </c>
      <c r="O18" s="41">
        <f t="shared" si="2"/>
        <v>1.5844266317683624</v>
      </c>
      <c r="P18" s="10"/>
    </row>
    <row r="19" spans="1:119" ht="15.75" thickBot="1">
      <c r="A19" s="12"/>
      <c r="B19" s="42">
        <v>562</v>
      </c>
      <c r="C19" s="19" t="s">
        <v>37</v>
      </c>
      <c r="D19" s="43">
        <v>48428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48428</v>
      </c>
      <c r="O19" s="44">
        <f t="shared" si="2"/>
        <v>1.5844266317683624</v>
      </c>
      <c r="P19" s="9"/>
    </row>
    <row r="20" spans="1:119" ht="16.5" thickBot="1">
      <c r="A20" s="13" t="s">
        <v>10</v>
      </c>
      <c r="B20" s="21"/>
      <c r="C20" s="20"/>
      <c r="D20" s="14">
        <f>SUM(D5,D11,D14,D16,D18)</f>
        <v>5754392</v>
      </c>
      <c r="E20" s="14">
        <f t="shared" ref="E20:M20" si="7">SUM(E5,E11,E14,E16,E18)</f>
        <v>787312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6541704</v>
      </c>
      <c r="O20" s="35">
        <f t="shared" si="2"/>
        <v>214.02597742515948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12" t="s">
        <v>40</v>
      </c>
      <c r="M22" s="112"/>
      <c r="N22" s="112"/>
      <c r="O22" s="39">
        <v>30565</v>
      </c>
    </row>
    <row r="23" spans="1:119">
      <c r="A23" s="113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1"/>
    </row>
    <row r="24" spans="1:119" ht="15.75" customHeight="1" thickBot="1">
      <c r="A24" s="114" t="s">
        <v>26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4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1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28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11</v>
      </c>
      <c r="B3" s="102"/>
      <c r="C3" s="103"/>
      <c r="D3" s="122" t="s">
        <v>6</v>
      </c>
      <c r="E3" s="123"/>
      <c r="F3" s="123"/>
      <c r="G3" s="123"/>
      <c r="H3" s="124"/>
      <c r="I3" s="122" t="s">
        <v>7</v>
      </c>
      <c r="J3" s="124"/>
      <c r="K3" s="122" t="s">
        <v>9</v>
      </c>
      <c r="L3" s="124"/>
      <c r="M3" s="33"/>
      <c r="N3" s="34"/>
      <c r="O3" s="125" t="s">
        <v>16</v>
      </c>
      <c r="P3" s="11"/>
      <c r="Q3"/>
    </row>
    <row r="4" spans="1:133" ht="32.25" customHeight="1" thickBot="1">
      <c r="A4" s="104"/>
      <c r="B4" s="105"/>
      <c r="C4" s="106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SUM(D6:D10)</f>
        <v>573398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573398</v>
      </c>
      <c r="O5" s="30">
        <f t="shared" ref="O5:O15" si="2">(N5/O$17)</f>
        <v>19.038382362706688</v>
      </c>
      <c r="P5" s="6"/>
    </row>
    <row r="6" spans="1:133">
      <c r="A6" s="12"/>
      <c r="B6" s="42">
        <v>511</v>
      </c>
      <c r="C6" s="19" t="s">
        <v>18</v>
      </c>
      <c r="D6" s="43">
        <v>34024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34024</v>
      </c>
      <c r="O6" s="44">
        <f t="shared" si="2"/>
        <v>1.1296898864466431</v>
      </c>
      <c r="P6" s="9"/>
    </row>
    <row r="7" spans="1:133">
      <c r="A7" s="12"/>
      <c r="B7" s="42">
        <v>512</v>
      </c>
      <c r="C7" s="19" t="s">
        <v>19</v>
      </c>
      <c r="D7" s="43">
        <v>103822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103822</v>
      </c>
      <c r="O7" s="44">
        <f t="shared" si="2"/>
        <v>3.4471744471744472</v>
      </c>
      <c r="P7" s="9"/>
    </row>
    <row r="8" spans="1:133">
      <c r="A8" s="12"/>
      <c r="B8" s="42">
        <v>513</v>
      </c>
      <c r="C8" s="19" t="s">
        <v>20</v>
      </c>
      <c r="D8" s="43">
        <v>246312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246312</v>
      </c>
      <c r="O8" s="44">
        <f t="shared" si="2"/>
        <v>8.1782322863403945</v>
      </c>
      <c r="P8" s="9"/>
    </row>
    <row r="9" spans="1:133">
      <c r="A9" s="12"/>
      <c r="B9" s="42">
        <v>514</v>
      </c>
      <c r="C9" s="19" t="s">
        <v>21</v>
      </c>
      <c r="D9" s="43">
        <v>141452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141452</v>
      </c>
      <c r="O9" s="44">
        <f t="shared" si="2"/>
        <v>4.696593399296102</v>
      </c>
      <c r="P9" s="9"/>
    </row>
    <row r="10" spans="1:133">
      <c r="A10" s="12"/>
      <c r="B10" s="42">
        <v>515</v>
      </c>
      <c r="C10" s="19" t="s">
        <v>22</v>
      </c>
      <c r="D10" s="43">
        <v>47788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47788</v>
      </c>
      <c r="O10" s="44">
        <f t="shared" si="2"/>
        <v>1.5866923434491003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SUM(D12:D12)</f>
        <v>1080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1080</v>
      </c>
      <c r="O11" s="41">
        <f t="shared" si="2"/>
        <v>3.5858954777873694E-2</v>
      </c>
      <c r="P11" s="10"/>
    </row>
    <row r="12" spans="1:133">
      <c r="A12" s="12"/>
      <c r="B12" s="42">
        <v>521</v>
      </c>
      <c r="C12" s="19" t="s">
        <v>24</v>
      </c>
      <c r="D12" s="43">
        <v>1080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1080</v>
      </c>
      <c r="O12" s="44">
        <f t="shared" si="2"/>
        <v>3.5858954777873694E-2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SUM(D14:D14)</f>
        <v>6596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6596</v>
      </c>
      <c r="O13" s="41">
        <f t="shared" si="2"/>
        <v>0.21900524603227306</v>
      </c>
      <c r="P13" s="10"/>
    </row>
    <row r="14" spans="1:133" ht="15.75" thickBot="1">
      <c r="A14" s="12"/>
      <c r="B14" s="42">
        <v>537</v>
      </c>
      <c r="C14" s="19" t="s">
        <v>27</v>
      </c>
      <c r="D14" s="43">
        <v>6596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6596</v>
      </c>
      <c r="O14" s="44">
        <f t="shared" si="2"/>
        <v>0.21900524603227306</v>
      </c>
      <c r="P14" s="9"/>
    </row>
    <row r="15" spans="1:133" ht="16.5" thickBot="1">
      <c r="A15" s="13" t="s">
        <v>10</v>
      </c>
      <c r="B15" s="21"/>
      <c r="C15" s="20"/>
      <c r="D15" s="14">
        <f>SUM(D5,D11,D13)</f>
        <v>581074</v>
      </c>
      <c r="E15" s="14">
        <f t="shared" ref="E15:M15" si="5">SUM(E5,E11,E13)</f>
        <v>0</v>
      </c>
      <c r="F15" s="14">
        <f t="shared" si="5"/>
        <v>0</v>
      </c>
      <c r="G15" s="14">
        <f t="shared" si="5"/>
        <v>0</v>
      </c>
      <c r="H15" s="14">
        <f t="shared" si="5"/>
        <v>0</v>
      </c>
      <c r="I15" s="14">
        <f t="shared" si="5"/>
        <v>0</v>
      </c>
      <c r="J15" s="14">
        <f t="shared" si="5"/>
        <v>0</v>
      </c>
      <c r="K15" s="14">
        <f t="shared" si="5"/>
        <v>0</v>
      </c>
      <c r="L15" s="14">
        <f t="shared" si="5"/>
        <v>0</v>
      </c>
      <c r="M15" s="14">
        <f t="shared" si="5"/>
        <v>0</v>
      </c>
      <c r="N15" s="14">
        <f t="shared" si="1"/>
        <v>581074</v>
      </c>
      <c r="O15" s="35">
        <f t="shared" si="2"/>
        <v>19.293246563516835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12" t="s">
        <v>29</v>
      </c>
      <c r="M17" s="112"/>
      <c r="N17" s="112"/>
      <c r="O17" s="39">
        <v>30118</v>
      </c>
    </row>
    <row r="18" spans="1:15">
      <c r="A18" s="113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1"/>
    </row>
    <row r="19" spans="1:15" ht="15.75" customHeight="1" thickBot="1">
      <c r="A19" s="114" t="s">
        <v>26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4"/>
    </row>
  </sheetData>
  <mergeCells count="10">
    <mergeCell ref="A19:O19"/>
    <mergeCell ref="A18:O18"/>
    <mergeCell ref="L17:N1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2024-10-21T16:18:42Z</cp:lastPrinted>
  <dcterms:created xsi:type="dcterms:W3CDTF">2000-08-31T21:26:31Z</dcterms:created>
  <dcterms:modified xsi:type="dcterms:W3CDTF">2024-10-21T16:19:13Z</dcterms:modified>
</cp:coreProperties>
</file>